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My Drive\python_sync\ria\"/>
    </mc:Choice>
  </mc:AlternateContent>
  <xr:revisionPtr revIDLastSave="0" documentId="13_ncr:1_{B7E2F10C-5837-449F-9C89-0B5606E02B3E}" xr6:coauthVersionLast="47" xr6:coauthVersionMax="47" xr10:uidLastSave="{00000000-0000-0000-0000-000000000000}"/>
  <bookViews>
    <workbookView xWindow="-20610" yWindow="3195" windowWidth="20730" windowHeight="11040" tabRatio="975" xr2:uid="{00000000-000D-0000-FFFF-FFFF00000000}"/>
  </bookViews>
  <sheets>
    <sheet name="Sheet1" sheetId="1" r:id="rId1"/>
    <sheet name="outdoor bathing" sheetId="36" r:id="rId2"/>
    <sheet name="Sheet1eflow new1" sheetId="34" r:id="rId3"/>
    <sheet name="vehicle new" sheetId="35" r:id="rId4"/>
    <sheet name="industrial" sheetId="33" r:id="rId5"/>
    <sheet name="AUGMENTING ASP E FLOW" sheetId="32" r:id="rId6"/>
    <sheet name="dinapur stp augmen asp" sheetId="15" r:id="rId7"/>
    <sheet name="VARVEHI" sheetId="16" r:id="rId8"/>
    <sheet name="KANINDUS" sheetId="17" r:id="rId9"/>
    <sheet name="DOMEKAN" sheetId="18" r:id="rId10"/>
    <sheet name="CAPDOMEKAN" sheetId="19" r:id="rId11"/>
    <sheet name="CAPKANINDUS" sheetId="20" r:id="rId12"/>
    <sheet name="CAPVARVEHI" sheetId="21" r:id="rId13"/>
    <sheet name="CAPVARFLOW" sheetId="22" r:id="rId14"/>
    <sheet name="sentiindus" sheetId="23" r:id="rId15"/>
    <sheet name="Sheet2" sheetId="24" r:id="rId16"/>
    <sheet name="Sheet3" sheetId="25" r:id="rId17"/>
    <sheet name="Sheet4" sheetId="26" r:id="rId18"/>
    <sheet name="cost comparison" sheetId="27" r:id="rId19"/>
    <sheet name="Sheet6" sheetId="28" r:id="rId20"/>
    <sheet name="Sheet5" sheetId="29" r:id="rId21"/>
    <sheet name="Sheet7" sheetId="30" r:id="rId22"/>
    <sheet name="Sheet13" sheetId="37" r:id="rId23"/>
  </sheets>
  <definedNames>
    <definedName name="_xlnm._FilterDatabase" localSheetId="2" hidden="1">'Sheet1eflow new1'!$A$1:$J$530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U20" i="1"/>
  <c r="M6" i="15" l="1"/>
  <c r="M7" i="15"/>
  <c r="M5" i="15"/>
  <c r="L6" i="15"/>
  <c r="L7" i="15"/>
  <c r="L5" i="15"/>
  <c r="M2" i="15"/>
  <c r="M3" i="15"/>
  <c r="L2" i="15"/>
  <c r="L3" i="15"/>
  <c r="M1" i="15"/>
  <c r="L1" i="15"/>
  <c r="M2" i="32"/>
  <c r="L2" i="32"/>
  <c r="M1" i="32"/>
  <c r="L1" i="32"/>
  <c r="M2" i="35"/>
  <c r="M3" i="35"/>
  <c r="M4" i="35"/>
  <c r="M5" i="35"/>
  <c r="M1" i="35"/>
  <c r="L2" i="35"/>
  <c r="L3" i="35"/>
  <c r="L4" i="35"/>
  <c r="L5" i="35"/>
  <c r="L1" i="35"/>
  <c r="N3" i="34"/>
  <c r="N4" i="34"/>
  <c r="N5" i="34"/>
  <c r="M3" i="34"/>
  <c r="M4" i="34"/>
  <c r="M5" i="34"/>
  <c r="N2" i="34"/>
  <c r="M2" i="34"/>
  <c r="H7" i="33"/>
  <c r="H8" i="33"/>
  <c r="H9" i="33"/>
  <c r="H10" i="33"/>
  <c r="H11" i="33"/>
  <c r="G8" i="33"/>
  <c r="G9" i="33"/>
  <c r="G10" i="33"/>
  <c r="G11" i="33"/>
  <c r="G7" i="33"/>
  <c r="L7" i="33"/>
  <c r="F8" i="33"/>
  <c r="F9" i="33"/>
  <c r="F10" i="33"/>
  <c r="F11" i="33"/>
  <c r="F7" i="33"/>
  <c r="E8" i="33"/>
  <c r="E9" i="33"/>
  <c r="E10" i="33"/>
  <c r="E11" i="33"/>
  <c r="E7" i="33"/>
  <c r="D8" i="33"/>
  <c r="D9" i="33"/>
  <c r="D10" i="33"/>
  <c r="D11" i="33"/>
  <c r="D7" i="33"/>
  <c r="C8" i="33"/>
  <c r="C9" i="33"/>
  <c r="C10" i="33"/>
  <c r="C11" i="33"/>
  <c r="C7" i="33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D9" i="37"/>
  <c r="E9" i="37"/>
  <c r="F9" i="37"/>
  <c r="G9" i="37"/>
  <c r="H9" i="37"/>
  <c r="I9" i="37"/>
  <c r="J9" i="37"/>
  <c r="C9" i="37"/>
  <c r="D8" i="37"/>
  <c r="E8" i="37"/>
  <c r="F8" i="37"/>
  <c r="G8" i="37"/>
  <c r="H8" i="37"/>
  <c r="I8" i="37"/>
  <c r="J8" i="37"/>
  <c r="C8" i="37"/>
  <c r="D7" i="37"/>
  <c r="E7" i="37"/>
  <c r="F7" i="37"/>
  <c r="G7" i="37"/>
  <c r="H7" i="37"/>
  <c r="I7" i="37"/>
  <c r="J7" i="37"/>
  <c r="C7" i="37"/>
  <c r="B7" i="30"/>
  <c r="C7" i="30"/>
  <c r="C6" i="30"/>
  <c r="B6" i="30" s="1"/>
  <c r="F7" i="30"/>
  <c r="F6" i="30"/>
  <c r="D6" i="30" s="1"/>
  <c r="D7" i="30" s="1"/>
  <c r="E7" i="30"/>
  <c r="E6" i="30"/>
  <c r="I7" i="30"/>
  <c r="I6" i="30"/>
  <c r="J7" i="30"/>
  <c r="J6" i="30"/>
  <c r="G7" i="30"/>
  <c r="G6" i="30"/>
  <c r="M12" i="16" l="1"/>
  <c r="N6" i="16"/>
  <c r="N11" i="16" s="1"/>
  <c r="N7" i="16"/>
  <c r="N12" i="16" s="1"/>
  <c r="N8" i="16"/>
  <c r="N13" i="16" s="1"/>
  <c r="M6" i="16"/>
  <c r="M11" i="16" s="1"/>
  <c r="M7" i="16"/>
  <c r="M8" i="16"/>
  <c r="M13" i="16" s="1"/>
  <c r="N5" i="16"/>
  <c r="N10" i="16" s="1"/>
  <c r="M5" i="16"/>
  <c r="M10" i="16" s="1"/>
  <c r="L6" i="16"/>
  <c r="L7" i="16"/>
  <c r="L8" i="16"/>
  <c r="L5" i="16"/>
  <c r="F9" i="18"/>
  <c r="F10" i="18" s="1"/>
  <c r="E9" i="18"/>
  <c r="E10" i="18" s="1"/>
  <c r="E6" i="18"/>
  <c r="E7" i="18" s="1"/>
  <c r="F6" i="18"/>
  <c r="F7" i="18" s="1"/>
  <c r="J13" i="30" l="1"/>
  <c r="K13" i="30"/>
  <c r="L13" i="30"/>
  <c r="M13" i="30"/>
  <c r="N13" i="30"/>
  <c r="J14" i="30"/>
  <c r="K14" i="30"/>
  <c r="L14" i="30"/>
  <c r="M14" i="30"/>
  <c r="N14" i="30"/>
  <c r="I14" i="30"/>
  <c r="D7" i="20"/>
  <c r="E7" i="20"/>
  <c r="F7" i="20"/>
  <c r="G7" i="20"/>
  <c r="H7" i="20"/>
  <c r="I7" i="20"/>
  <c r="J7" i="20"/>
  <c r="D8" i="20"/>
  <c r="E8" i="20"/>
  <c r="F8" i="20"/>
  <c r="G8" i="20"/>
  <c r="H8" i="20"/>
  <c r="I8" i="20"/>
  <c r="J8" i="20"/>
  <c r="D9" i="20"/>
  <c r="E9" i="20"/>
  <c r="F9" i="20"/>
  <c r="G9" i="20"/>
  <c r="H9" i="20"/>
  <c r="I9" i="20"/>
  <c r="J9" i="20"/>
  <c r="D10" i="20"/>
  <c r="E10" i="20"/>
  <c r="F10" i="20"/>
  <c r="G10" i="20"/>
  <c r="H10" i="20"/>
  <c r="I10" i="20"/>
  <c r="J10" i="20"/>
  <c r="D11" i="20"/>
  <c r="E11" i="20"/>
  <c r="F11" i="20"/>
  <c r="G11" i="20"/>
  <c r="H11" i="20"/>
  <c r="I11" i="20"/>
  <c r="J11" i="20"/>
  <c r="C8" i="20"/>
  <c r="C9" i="20"/>
  <c r="C10" i="20"/>
  <c r="C11" i="20"/>
  <c r="C7" i="20"/>
  <c r="J9" i="30"/>
  <c r="K9" i="30"/>
  <c r="L9" i="30"/>
  <c r="M9" i="30"/>
  <c r="N9" i="30"/>
  <c r="O9" i="30"/>
  <c r="J10" i="30"/>
  <c r="K10" i="30"/>
  <c r="L10" i="30"/>
  <c r="M10" i="30"/>
  <c r="N10" i="30"/>
  <c r="O10" i="30"/>
  <c r="J11" i="30"/>
  <c r="K11" i="30"/>
  <c r="L11" i="30"/>
  <c r="M11" i="30"/>
  <c r="N11" i="30"/>
  <c r="O11" i="30"/>
  <c r="J12" i="30"/>
  <c r="K12" i="30"/>
  <c r="L12" i="30"/>
  <c r="M12" i="30"/>
  <c r="N12" i="30"/>
  <c r="O12" i="30"/>
  <c r="O13" i="30"/>
  <c r="I10" i="30"/>
  <c r="I11" i="30"/>
  <c r="I12" i="30"/>
  <c r="I13" i="30"/>
  <c r="I9" i="30"/>
  <c r="C29" i="21"/>
  <c r="D29" i="21"/>
  <c r="E29" i="21"/>
  <c r="F29" i="21"/>
  <c r="G29" i="21"/>
  <c r="C30" i="21"/>
  <c r="D30" i="21"/>
  <c r="E30" i="21"/>
  <c r="F30" i="21"/>
  <c r="G30" i="21"/>
  <c r="C31" i="21"/>
  <c r="D31" i="21"/>
  <c r="E31" i="21"/>
  <c r="F31" i="21"/>
  <c r="G31" i="21"/>
  <c r="C32" i="21"/>
  <c r="D32" i="21"/>
  <c r="E32" i="21"/>
  <c r="F32" i="21"/>
  <c r="G32" i="21"/>
  <c r="C33" i="21"/>
  <c r="D33" i="21"/>
  <c r="E33" i="21"/>
  <c r="F33" i="21"/>
  <c r="G33" i="21"/>
  <c r="B30" i="21"/>
  <c r="B31" i="21"/>
  <c r="B32" i="21"/>
  <c r="B33" i="21"/>
  <c r="B29" i="21"/>
  <c r="G9" i="21" l="1"/>
  <c r="G10" i="21"/>
  <c r="G11" i="21"/>
  <c r="G12" i="21"/>
  <c r="G13" i="21"/>
  <c r="G8" i="21"/>
  <c r="E16" i="21"/>
  <c r="E17" i="21"/>
  <c r="D16" i="21"/>
  <c r="D17" i="21"/>
  <c r="D18" i="21"/>
  <c r="D19" i="21"/>
  <c r="E8" i="21"/>
  <c r="E15" i="21" s="1"/>
  <c r="E9" i="21"/>
  <c r="E10" i="21"/>
  <c r="E11" i="21"/>
  <c r="E18" i="21" s="1"/>
  <c r="E12" i="21"/>
  <c r="E19" i="21" s="1"/>
  <c r="E13" i="21"/>
  <c r="E20" i="21" s="1"/>
  <c r="D9" i="21"/>
  <c r="D10" i="21"/>
  <c r="D11" i="21"/>
  <c r="D12" i="21"/>
  <c r="D13" i="21"/>
  <c r="D20" i="21" s="1"/>
  <c r="D8" i="21"/>
  <c r="D15" i="21" s="1"/>
  <c r="I9" i="21"/>
  <c r="I10" i="21"/>
  <c r="I11" i="21"/>
  <c r="I12" i="21"/>
  <c r="I13" i="21"/>
  <c r="I8" i="21"/>
  <c r="M2" i="30"/>
  <c r="M3" i="30"/>
  <c r="M4" i="30"/>
  <c r="M5" i="30"/>
  <c r="L3" i="30"/>
  <c r="M1" i="30" s="1"/>
  <c r="L2" i="30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" i="1"/>
  <c r="N1" i="29"/>
  <c r="O1" i="29" s="1"/>
  <c r="J8" i="29"/>
  <c r="J9" i="29"/>
  <c r="J10" i="29"/>
  <c r="J11" i="29"/>
  <c r="J7" i="29"/>
  <c r="G8" i="29"/>
  <c r="G9" i="29"/>
  <c r="H9" i="29" s="1"/>
  <c r="G10" i="29"/>
  <c r="H10" i="29" s="1"/>
  <c r="G11" i="29"/>
  <c r="H11" i="29" s="1"/>
  <c r="G7" i="29"/>
  <c r="H7" i="29" s="1"/>
  <c r="H8" i="29"/>
  <c r="E18" i="29"/>
  <c r="F18" i="29"/>
  <c r="E19" i="29"/>
  <c r="F19" i="29"/>
  <c r="E20" i="29"/>
  <c r="F20" i="29"/>
  <c r="E21" i="29"/>
  <c r="F21" i="29"/>
  <c r="E22" i="29"/>
  <c r="F22" i="29"/>
  <c r="C19" i="29"/>
  <c r="C21" i="29"/>
  <c r="N2" i="29"/>
  <c r="O2" i="29" s="1"/>
  <c r="N3" i="29"/>
  <c r="N13" i="29" s="1"/>
  <c r="N4" i="29"/>
  <c r="N14" i="29" s="1"/>
  <c r="N5" i="29"/>
  <c r="N15" i="29" s="1"/>
  <c r="N11" i="29"/>
  <c r="D12" i="29"/>
  <c r="D18" i="29" s="1"/>
  <c r="N12" i="29"/>
  <c r="F11" i="29"/>
  <c r="E11" i="29"/>
  <c r="D11" i="29"/>
  <c r="D16" i="29" s="1"/>
  <c r="D22" i="29" s="1"/>
  <c r="C11" i="29"/>
  <c r="C16" i="29" s="1"/>
  <c r="C22" i="29" s="1"/>
  <c r="M15" i="29"/>
  <c r="M2" i="29"/>
  <c r="M12" i="29" s="1"/>
  <c r="M3" i="29"/>
  <c r="M13" i="29" s="1"/>
  <c r="M4" i="29"/>
  <c r="M14" i="29" s="1"/>
  <c r="M5" i="29"/>
  <c r="F8" i="29"/>
  <c r="F9" i="29"/>
  <c r="F10" i="29"/>
  <c r="F7" i="29"/>
  <c r="E8" i="29"/>
  <c r="E9" i="29"/>
  <c r="E10" i="29"/>
  <c r="E7" i="29"/>
  <c r="D8" i="29"/>
  <c r="D13" i="29" s="1"/>
  <c r="D19" i="29" s="1"/>
  <c r="D9" i="29"/>
  <c r="D14" i="29" s="1"/>
  <c r="D20" i="29" s="1"/>
  <c r="D10" i="29"/>
  <c r="D15" i="29" s="1"/>
  <c r="D21" i="29" s="1"/>
  <c r="D7" i="29"/>
  <c r="C8" i="29"/>
  <c r="C13" i="29" s="1"/>
  <c r="C9" i="29"/>
  <c r="C14" i="29" s="1"/>
  <c r="C20" i="29" s="1"/>
  <c r="C10" i="29"/>
  <c r="C15" i="29" s="1"/>
  <c r="C7" i="29"/>
  <c r="C12" i="29" s="1"/>
  <c r="C18" i="29" s="1"/>
  <c r="M1" i="29"/>
  <c r="M11" i="29" s="1"/>
  <c r="E547" i="22"/>
  <c r="F547" i="22"/>
  <c r="E548" i="22"/>
  <c r="F548" i="22"/>
  <c r="E549" i="22"/>
  <c r="F549" i="22"/>
  <c r="O5" i="29" l="1"/>
  <c r="O4" i="29"/>
  <c r="O3" i="29"/>
  <c r="L2" i="26"/>
  <c r="L3" i="26"/>
  <c r="L4" i="26"/>
  <c r="L5" i="26"/>
  <c r="L6" i="26"/>
  <c r="L7" i="26"/>
  <c r="L8" i="26"/>
  <c r="L9" i="26"/>
  <c r="L10" i="26"/>
  <c r="L1" i="26"/>
  <c r="F3" i="17"/>
  <c r="F4" i="17"/>
  <c r="F5" i="17"/>
  <c r="F6" i="17"/>
  <c r="F7" i="17"/>
  <c r="F8" i="17"/>
  <c r="F9" i="17"/>
  <c r="F10" i="17"/>
  <c r="F11" i="17"/>
  <c r="F12" i="17"/>
  <c r="F13" i="17"/>
  <c r="F14" i="17"/>
  <c r="F2" i="17"/>
  <c r="E3" i="17"/>
  <c r="E4" i="17"/>
  <c r="E5" i="17"/>
  <c r="E6" i="17"/>
  <c r="E7" i="17"/>
  <c r="E8" i="17"/>
  <c r="E9" i="17"/>
  <c r="E10" i="17"/>
  <c r="E11" i="17"/>
  <c r="E12" i="17"/>
  <c r="E13" i="17"/>
  <c r="E2" i="17"/>
  <c r="D3" i="17"/>
  <c r="D4" i="17"/>
  <c r="D5" i="17"/>
  <c r="D6" i="17"/>
  <c r="D7" i="17"/>
  <c r="D8" i="17"/>
  <c r="D9" i="17"/>
  <c r="D10" i="17"/>
  <c r="D11" i="17"/>
  <c r="D2" i="17"/>
  <c r="C3" i="17"/>
  <c r="C4" i="17"/>
  <c r="C5" i="17"/>
  <c r="C6" i="17"/>
  <c r="C7" i="17"/>
  <c r="C8" i="17"/>
  <c r="C9" i="17"/>
  <c r="C10" i="17"/>
  <c r="C11" i="17"/>
  <c r="C2" i="17"/>
  <c r="K3" i="17"/>
  <c r="K4" i="17"/>
  <c r="K5" i="17"/>
  <c r="K6" i="17"/>
  <c r="K7" i="17"/>
  <c r="K8" i="17"/>
  <c r="K9" i="17"/>
  <c r="K10" i="17"/>
  <c r="K11" i="17"/>
  <c r="K2" i="17"/>
  <c r="K258" i="17"/>
  <c r="K71" i="17"/>
  <c r="K303" i="17"/>
  <c r="K29" i="17"/>
  <c r="K21" i="17"/>
  <c r="K344" i="17"/>
  <c r="K103" i="17"/>
  <c r="K195" i="17"/>
  <c r="K191" i="17"/>
  <c r="K141" i="17"/>
  <c r="K345" i="17"/>
  <c r="K106" i="17"/>
  <c r="K198" i="17"/>
  <c r="K196" i="17"/>
  <c r="K147" i="17"/>
  <c r="K361" i="17"/>
  <c r="K209" i="17"/>
  <c r="K243" i="17"/>
  <c r="K242" i="17"/>
  <c r="K226" i="17"/>
  <c r="K349" i="17"/>
  <c r="K123" i="17"/>
  <c r="K207" i="17"/>
  <c r="K202" i="17"/>
  <c r="K160" i="17"/>
  <c r="K293" i="17"/>
  <c r="K329" i="17"/>
  <c r="K35" i="17"/>
  <c r="K143" i="17"/>
  <c r="K134" i="17"/>
  <c r="K61" i="17"/>
  <c r="K331" i="17"/>
  <c r="K43" i="17"/>
  <c r="K148" i="17"/>
  <c r="K144" i="17"/>
  <c r="K63" i="17"/>
  <c r="K356" i="17"/>
  <c r="K166" i="17"/>
  <c r="K228" i="17"/>
  <c r="K223" i="17"/>
  <c r="K179" i="17"/>
  <c r="K335" i="17"/>
  <c r="K51" i="17"/>
  <c r="K161" i="17"/>
  <c r="K156" i="17"/>
  <c r="K73" i="17"/>
  <c r="K288" i="17"/>
  <c r="K313" i="17"/>
  <c r="K94" i="17"/>
  <c r="K89" i="17"/>
  <c r="K22" i="17"/>
  <c r="K314" i="17"/>
  <c r="K95" i="17"/>
  <c r="K90" i="17"/>
  <c r="K23" i="17"/>
  <c r="K347" i="17"/>
  <c r="K118" i="17"/>
  <c r="K204" i="17"/>
  <c r="K200" i="17"/>
  <c r="K154" i="17"/>
  <c r="K319" i="17"/>
  <c r="K13" i="17"/>
  <c r="K109" i="17"/>
  <c r="K105" i="17"/>
  <c r="K42" i="17"/>
  <c r="K289" i="17"/>
  <c r="K316" i="17"/>
  <c r="K98" i="17"/>
  <c r="K93" i="17"/>
  <c r="K28" i="17"/>
  <c r="K317" i="17"/>
  <c r="K102" i="17"/>
  <c r="K99" i="17"/>
  <c r="K34" i="17"/>
  <c r="K348" i="17"/>
  <c r="K122" i="17"/>
  <c r="K206" i="17"/>
  <c r="K201" i="17"/>
  <c r="K159" i="17"/>
  <c r="K320" i="17"/>
  <c r="K112" i="17"/>
  <c r="K108" i="17"/>
  <c r="K44" i="17"/>
  <c r="K294" i="17"/>
  <c r="K333" i="17"/>
  <c r="K48" i="17"/>
  <c r="K155" i="17"/>
  <c r="K150" i="17"/>
  <c r="K68" i="17"/>
  <c r="K336" i="17"/>
  <c r="K53" i="17"/>
  <c r="K164" i="17"/>
  <c r="K158" i="17"/>
  <c r="K74" i="17"/>
  <c r="K359" i="17"/>
  <c r="K176" i="17"/>
  <c r="K235" i="17"/>
  <c r="K231" i="17"/>
  <c r="K186" i="17"/>
  <c r="K338" i="17"/>
  <c r="K60" i="17"/>
  <c r="K173" i="17"/>
  <c r="K169" i="17"/>
  <c r="K83" i="17"/>
  <c r="K79" i="17"/>
  <c r="K306" i="17"/>
  <c r="K41" i="17"/>
  <c r="K37" i="17"/>
  <c r="K346" i="17"/>
  <c r="K117" i="17"/>
  <c r="K203" i="17"/>
  <c r="K199" i="17"/>
  <c r="K153" i="17"/>
  <c r="K350" i="17"/>
  <c r="K126" i="17"/>
  <c r="K208" i="17"/>
  <c r="K205" i="17"/>
  <c r="K162" i="17"/>
  <c r="K362" i="17"/>
  <c r="K217" i="17"/>
  <c r="K246" i="17"/>
  <c r="K244" i="17"/>
  <c r="K232" i="17"/>
  <c r="K352" i="17"/>
  <c r="K142" i="17"/>
  <c r="K213" i="17"/>
  <c r="K211" i="17"/>
  <c r="K172" i="17"/>
  <c r="K80" i="17"/>
  <c r="K87" i="17"/>
  <c r="K194" i="17"/>
  <c r="K97" i="17"/>
  <c r="K337" i="17"/>
  <c r="K59" i="17"/>
  <c r="K171" i="17"/>
  <c r="K168" i="17"/>
  <c r="K81" i="17"/>
  <c r="K363" i="17"/>
  <c r="K218" i="17"/>
  <c r="K247" i="17"/>
  <c r="K245" i="17"/>
  <c r="K233" i="17"/>
  <c r="K364" i="17"/>
  <c r="K219" i="17"/>
  <c r="K249" i="17"/>
  <c r="K248" i="17"/>
  <c r="K236" i="17"/>
  <c r="K367" i="17"/>
  <c r="K252" i="17"/>
  <c r="K257" i="17"/>
  <c r="K256" i="17"/>
  <c r="K255" i="17"/>
  <c r="K365" i="17"/>
  <c r="K227" i="17"/>
  <c r="K251" i="17"/>
  <c r="K250" i="17"/>
  <c r="K238" i="17"/>
  <c r="K260" i="17"/>
  <c r="K262" i="17"/>
  <c r="K266" i="17"/>
  <c r="K263" i="17"/>
  <c r="K368" i="17"/>
  <c r="K259" i="17"/>
  <c r="K265" i="17"/>
  <c r="K264" i="17"/>
  <c r="K261" i="17"/>
  <c r="K369" i="17"/>
  <c r="K267" i="17"/>
  <c r="K272" i="17"/>
  <c r="K271" i="17"/>
  <c r="K269" i="17"/>
  <c r="K370" i="17"/>
  <c r="K268" i="17"/>
  <c r="K274" i="17"/>
  <c r="K273" i="17"/>
  <c r="K270" i="17"/>
  <c r="K371" i="17"/>
  <c r="K275" i="17"/>
  <c r="K281" i="17"/>
  <c r="K279" i="17"/>
  <c r="K277" i="17"/>
  <c r="K372" i="17"/>
  <c r="K276" i="17"/>
  <c r="K282" i="17"/>
  <c r="K280" i="17"/>
  <c r="K278" i="17"/>
  <c r="K290" i="17"/>
  <c r="K318" i="17"/>
  <c r="K107" i="17"/>
  <c r="K104" i="17"/>
  <c r="K40" i="17"/>
  <c r="K322" i="17"/>
  <c r="D12" i="27"/>
  <c r="D13" i="27" s="1"/>
  <c r="AM2" i="1" l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" i="1"/>
  <c r="L12" i="28"/>
  <c r="L8" i="28"/>
  <c r="C8" i="27"/>
  <c r="B8" i="27"/>
  <c r="AC4" i="25"/>
  <c r="AC5" i="25"/>
  <c r="AC6" i="25"/>
  <c r="AC7" i="25"/>
  <c r="AC8" i="25"/>
  <c r="AC9" i="25"/>
  <c r="AC10" i="25"/>
  <c r="AC11" i="25"/>
  <c r="AC12" i="25"/>
  <c r="AC3" i="25"/>
  <c r="O115" i="17"/>
  <c r="N115" i="17"/>
  <c r="M115" i="17"/>
  <c r="X94" i="1"/>
  <c r="AI94" i="1" s="1"/>
  <c r="X93" i="1"/>
  <c r="AI93" i="1" s="1"/>
  <c r="X92" i="1"/>
  <c r="AI92" i="1" s="1"/>
  <c r="X91" i="1"/>
  <c r="AI91" i="1" s="1"/>
  <c r="X90" i="1"/>
  <c r="AI90" i="1" s="1"/>
  <c r="X89" i="1"/>
  <c r="AI89" i="1" s="1"/>
  <c r="X88" i="1"/>
  <c r="AI88" i="1" s="1"/>
  <c r="X87" i="1"/>
  <c r="AI87" i="1" s="1"/>
  <c r="W94" i="1"/>
  <c r="AH94" i="1" s="1"/>
  <c r="W93" i="1"/>
  <c r="AH93" i="1" s="1"/>
  <c r="W92" i="1"/>
  <c r="AH92" i="1" s="1"/>
  <c r="W91" i="1"/>
  <c r="AH91" i="1" s="1"/>
  <c r="W90" i="1"/>
  <c r="AH90" i="1" s="1"/>
  <c r="W89" i="1"/>
  <c r="AH89" i="1" s="1"/>
  <c r="W88" i="1"/>
  <c r="AH88" i="1" s="1"/>
  <c r="X86" i="1"/>
  <c r="AI86" i="1" s="1"/>
  <c r="W86" i="1"/>
  <c r="AH86" i="1" s="1"/>
  <c r="V94" i="1"/>
  <c r="V93" i="1"/>
  <c r="AL93" i="1" s="1"/>
  <c r="V92" i="1"/>
  <c r="AL92" i="1" s="1"/>
  <c r="V91" i="1"/>
  <c r="AL91" i="1" s="1"/>
  <c r="V90" i="1"/>
  <c r="V89" i="1"/>
  <c r="V88" i="1"/>
  <c r="AL88" i="1" s="1"/>
  <c r="V87" i="1"/>
  <c r="V86" i="1"/>
  <c r="AL86" i="1" s="1"/>
  <c r="E3" i="24"/>
  <c r="E4" i="24"/>
  <c r="E5" i="24"/>
  <c r="E6" i="24"/>
  <c r="E7" i="24"/>
  <c r="E8" i="24"/>
  <c r="E9" i="24"/>
  <c r="E10" i="24"/>
  <c r="E2" i="24"/>
  <c r="D5" i="24"/>
  <c r="D6" i="24"/>
  <c r="D7" i="24"/>
  <c r="D8" i="24"/>
  <c r="D9" i="24"/>
  <c r="D10" i="24"/>
  <c r="D4" i="24"/>
  <c r="R7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" i="1"/>
  <c r="AF3" i="1"/>
  <c r="AH3" i="1"/>
  <c r="AF4" i="1"/>
  <c r="AH4" i="1"/>
  <c r="AF5" i="1"/>
  <c r="AH5" i="1"/>
  <c r="AF6" i="1"/>
  <c r="AH6" i="1"/>
  <c r="AF7" i="1"/>
  <c r="AH7" i="1"/>
  <c r="AF8" i="1"/>
  <c r="AH8" i="1"/>
  <c r="AF9" i="1"/>
  <c r="AH9" i="1"/>
  <c r="AF10" i="1"/>
  <c r="AH10" i="1"/>
  <c r="AF11" i="1"/>
  <c r="AH11" i="1"/>
  <c r="AF12" i="1"/>
  <c r="AH12" i="1"/>
  <c r="AF13" i="1"/>
  <c r="AH13" i="1"/>
  <c r="AF14" i="1"/>
  <c r="AH14" i="1"/>
  <c r="AF15" i="1"/>
  <c r="AH15" i="1"/>
  <c r="AF16" i="1"/>
  <c r="AH16" i="1"/>
  <c r="AF17" i="1"/>
  <c r="AH17" i="1"/>
  <c r="AF18" i="1"/>
  <c r="AH18" i="1"/>
  <c r="AF19" i="1"/>
  <c r="AH19" i="1"/>
  <c r="AH2" i="1"/>
  <c r="AF2" i="1"/>
  <c r="U522" i="1"/>
  <c r="V522" i="1"/>
  <c r="AL522" i="1" s="1"/>
  <c r="W522" i="1"/>
  <c r="AH522" i="1" s="1"/>
  <c r="X522" i="1"/>
  <c r="AI522" i="1" s="1"/>
  <c r="U523" i="1"/>
  <c r="V523" i="1"/>
  <c r="AL523" i="1" s="1"/>
  <c r="W523" i="1"/>
  <c r="AH523" i="1" s="1"/>
  <c r="X523" i="1"/>
  <c r="AI523" i="1" s="1"/>
  <c r="U524" i="1"/>
  <c r="V524" i="1"/>
  <c r="W524" i="1"/>
  <c r="X524" i="1"/>
  <c r="AI524" i="1" s="1"/>
  <c r="U525" i="1"/>
  <c r="V525" i="1"/>
  <c r="W525" i="1"/>
  <c r="AH525" i="1" s="1"/>
  <c r="X525" i="1"/>
  <c r="AI525" i="1" s="1"/>
  <c r="U526" i="1"/>
  <c r="V526" i="1"/>
  <c r="AL526" i="1" s="1"/>
  <c r="W526" i="1"/>
  <c r="AH526" i="1" s="1"/>
  <c r="X526" i="1"/>
  <c r="U527" i="1"/>
  <c r="V527" i="1"/>
  <c r="AL527" i="1" s="1"/>
  <c r="W527" i="1"/>
  <c r="AH527" i="1" s="1"/>
  <c r="X527" i="1"/>
  <c r="AI527" i="1" s="1"/>
  <c r="U528" i="1"/>
  <c r="V528" i="1"/>
  <c r="AL528" i="1" s="1"/>
  <c r="W528" i="1"/>
  <c r="AH528" i="1" s="1"/>
  <c r="X528" i="1"/>
  <c r="AI528" i="1" s="1"/>
  <c r="U529" i="1"/>
  <c r="V529" i="1"/>
  <c r="AL529" i="1" s="1"/>
  <c r="W529" i="1"/>
  <c r="AH529" i="1" s="1"/>
  <c r="X529" i="1"/>
  <c r="AI529" i="1" s="1"/>
  <c r="X521" i="1"/>
  <c r="AI521" i="1" s="1"/>
  <c r="W521" i="1"/>
  <c r="V521" i="1"/>
  <c r="U521" i="1"/>
  <c r="U435" i="1"/>
  <c r="V435" i="1"/>
  <c r="W435" i="1"/>
  <c r="X435" i="1"/>
  <c r="AI435" i="1" s="1"/>
  <c r="U436" i="1"/>
  <c r="V436" i="1"/>
  <c r="AL436" i="1" s="1"/>
  <c r="W436" i="1"/>
  <c r="X436" i="1"/>
  <c r="AI436" i="1" s="1"/>
  <c r="U437" i="1"/>
  <c r="V437" i="1"/>
  <c r="W437" i="1"/>
  <c r="X437" i="1"/>
  <c r="AI437" i="1" s="1"/>
  <c r="U438" i="1"/>
  <c r="V438" i="1"/>
  <c r="W438" i="1"/>
  <c r="AH438" i="1" s="1"/>
  <c r="X438" i="1"/>
  <c r="AI438" i="1" s="1"/>
  <c r="U439" i="1"/>
  <c r="V439" i="1"/>
  <c r="AL439" i="1" s="1"/>
  <c r="W439" i="1"/>
  <c r="AH439" i="1" s="1"/>
  <c r="X439" i="1"/>
  <c r="U440" i="1"/>
  <c r="V440" i="1"/>
  <c r="W440" i="1"/>
  <c r="AH440" i="1" s="1"/>
  <c r="X440" i="1"/>
  <c r="AI440" i="1" s="1"/>
  <c r="U441" i="1"/>
  <c r="V441" i="1"/>
  <c r="AL441" i="1" s="1"/>
  <c r="W441" i="1"/>
  <c r="AH441" i="1" s="1"/>
  <c r="X441" i="1"/>
  <c r="AI441" i="1" s="1"/>
  <c r="U442" i="1"/>
  <c r="V442" i="1"/>
  <c r="W442" i="1"/>
  <c r="AH442" i="1" s="1"/>
  <c r="X442" i="1"/>
  <c r="AI442" i="1" s="1"/>
  <c r="X434" i="1"/>
  <c r="AI434" i="1" s="1"/>
  <c r="W434" i="1"/>
  <c r="V434" i="1"/>
  <c r="U434" i="1"/>
  <c r="U319" i="1"/>
  <c r="AM319" i="1" s="1"/>
  <c r="V319" i="1"/>
  <c r="W319" i="1"/>
  <c r="X319" i="1"/>
  <c r="AI319" i="1" s="1"/>
  <c r="U320" i="1"/>
  <c r="V320" i="1"/>
  <c r="AL320" i="1" s="1"/>
  <c r="W320" i="1"/>
  <c r="X320" i="1"/>
  <c r="AI320" i="1" s="1"/>
  <c r="U321" i="1"/>
  <c r="V321" i="1"/>
  <c r="W321" i="1"/>
  <c r="X321" i="1"/>
  <c r="AI321" i="1" s="1"/>
  <c r="U322" i="1"/>
  <c r="V322" i="1"/>
  <c r="W322" i="1"/>
  <c r="AH322" i="1" s="1"/>
  <c r="X322" i="1"/>
  <c r="AI322" i="1" s="1"/>
  <c r="U323" i="1"/>
  <c r="V323" i="1"/>
  <c r="AL323" i="1" s="1"/>
  <c r="W323" i="1"/>
  <c r="AH323" i="1" s="1"/>
  <c r="X323" i="1"/>
  <c r="U324" i="1"/>
  <c r="V324" i="1"/>
  <c r="AL324" i="1" s="1"/>
  <c r="W324" i="1"/>
  <c r="AH324" i="1" s="1"/>
  <c r="X324" i="1"/>
  <c r="AI324" i="1" s="1"/>
  <c r="U325" i="1"/>
  <c r="V325" i="1"/>
  <c r="AL325" i="1" s="1"/>
  <c r="W325" i="1"/>
  <c r="AH325" i="1" s="1"/>
  <c r="X325" i="1"/>
  <c r="U326" i="1"/>
  <c r="V326" i="1"/>
  <c r="W326" i="1"/>
  <c r="AH326" i="1" s="1"/>
  <c r="X326" i="1"/>
  <c r="AI326" i="1" s="1"/>
  <c r="X318" i="1"/>
  <c r="AI318" i="1" s="1"/>
  <c r="W318" i="1"/>
  <c r="V318" i="1"/>
  <c r="U318" i="1"/>
  <c r="U290" i="1"/>
  <c r="V290" i="1"/>
  <c r="AL290" i="1" s="1"/>
  <c r="W290" i="1"/>
  <c r="X290" i="1"/>
  <c r="AI290" i="1" s="1"/>
  <c r="U291" i="1"/>
  <c r="V291" i="1"/>
  <c r="AL291" i="1" s="1"/>
  <c r="W291" i="1"/>
  <c r="X291" i="1"/>
  <c r="AI291" i="1" s="1"/>
  <c r="U292" i="1"/>
  <c r="V292" i="1"/>
  <c r="W292" i="1"/>
  <c r="X292" i="1"/>
  <c r="AI292" i="1" s="1"/>
  <c r="U293" i="1"/>
  <c r="AM293" i="1" s="1"/>
  <c r="V293" i="1"/>
  <c r="W293" i="1"/>
  <c r="AH293" i="1" s="1"/>
  <c r="X293" i="1"/>
  <c r="AI293" i="1" s="1"/>
  <c r="U294" i="1"/>
  <c r="V294" i="1"/>
  <c r="AL294" i="1" s="1"/>
  <c r="W294" i="1"/>
  <c r="AH294" i="1" s="1"/>
  <c r="X294" i="1"/>
  <c r="U295" i="1"/>
  <c r="V295" i="1"/>
  <c r="AL295" i="1" s="1"/>
  <c r="W295" i="1"/>
  <c r="AH295" i="1" s="1"/>
  <c r="X295" i="1"/>
  <c r="AI295" i="1" s="1"/>
  <c r="U296" i="1"/>
  <c r="V296" i="1"/>
  <c r="W296" i="1"/>
  <c r="AH296" i="1" s="1"/>
  <c r="X296" i="1"/>
  <c r="U297" i="1"/>
  <c r="V297" i="1"/>
  <c r="AL297" i="1" s="1"/>
  <c r="W297" i="1"/>
  <c r="AH297" i="1" s="1"/>
  <c r="X297" i="1"/>
  <c r="AI297" i="1" s="1"/>
  <c r="X289" i="1"/>
  <c r="AI289" i="1" s="1"/>
  <c r="W289" i="1"/>
  <c r="V289" i="1"/>
  <c r="U289" i="1"/>
  <c r="U261" i="1"/>
  <c r="V261" i="1"/>
  <c r="AL261" i="1" s="1"/>
  <c r="W261" i="1"/>
  <c r="X261" i="1"/>
  <c r="AI261" i="1" s="1"/>
  <c r="U262" i="1"/>
  <c r="V262" i="1"/>
  <c r="AL262" i="1" s="1"/>
  <c r="W262" i="1"/>
  <c r="X262" i="1"/>
  <c r="AI262" i="1" s="1"/>
  <c r="U263" i="1"/>
  <c r="V263" i="1"/>
  <c r="W263" i="1"/>
  <c r="X263" i="1"/>
  <c r="AI263" i="1" s="1"/>
  <c r="U264" i="1"/>
  <c r="V264" i="1"/>
  <c r="W264" i="1"/>
  <c r="AH264" i="1" s="1"/>
  <c r="X264" i="1"/>
  <c r="AI264" i="1" s="1"/>
  <c r="U265" i="1"/>
  <c r="V265" i="1"/>
  <c r="AL265" i="1" s="1"/>
  <c r="W265" i="1"/>
  <c r="AH265" i="1" s="1"/>
  <c r="X265" i="1"/>
  <c r="AI265" i="1" s="1"/>
  <c r="U266" i="1"/>
  <c r="V266" i="1"/>
  <c r="AL266" i="1" s="1"/>
  <c r="W266" i="1"/>
  <c r="AH266" i="1" s="1"/>
  <c r="X266" i="1"/>
  <c r="AI266" i="1" s="1"/>
  <c r="U267" i="1"/>
  <c r="V267" i="1"/>
  <c r="AL267" i="1" s="1"/>
  <c r="W267" i="1"/>
  <c r="AH267" i="1" s="1"/>
  <c r="X267" i="1"/>
  <c r="U268" i="1"/>
  <c r="V268" i="1"/>
  <c r="W268" i="1"/>
  <c r="AH268" i="1" s="1"/>
  <c r="X268" i="1"/>
  <c r="AI268" i="1" s="1"/>
  <c r="X260" i="1"/>
  <c r="AI260" i="1" s="1"/>
  <c r="W260" i="1"/>
  <c r="V260" i="1"/>
  <c r="U260" i="1"/>
  <c r="U232" i="1"/>
  <c r="V232" i="1"/>
  <c r="W232" i="1"/>
  <c r="X232" i="1"/>
  <c r="AI232" i="1" s="1"/>
  <c r="U233" i="1"/>
  <c r="V233" i="1"/>
  <c r="AL233" i="1" s="1"/>
  <c r="W233" i="1"/>
  <c r="X233" i="1"/>
  <c r="AI233" i="1" s="1"/>
  <c r="U234" i="1"/>
  <c r="V234" i="1"/>
  <c r="AL234" i="1" s="1"/>
  <c r="W234" i="1"/>
  <c r="AH234" i="1" s="1"/>
  <c r="X234" i="1"/>
  <c r="AI234" i="1" s="1"/>
  <c r="U235" i="1"/>
  <c r="V235" i="1"/>
  <c r="W235" i="1"/>
  <c r="AH235" i="1" s="1"/>
  <c r="X235" i="1"/>
  <c r="AI235" i="1" s="1"/>
  <c r="U236" i="1"/>
  <c r="V236" i="1"/>
  <c r="AL236" i="1" s="1"/>
  <c r="W236" i="1"/>
  <c r="AH236" i="1" s="1"/>
  <c r="X236" i="1"/>
  <c r="U237" i="1"/>
  <c r="V237" i="1"/>
  <c r="AL237" i="1" s="1"/>
  <c r="W237" i="1"/>
  <c r="AH237" i="1" s="1"/>
  <c r="X237" i="1"/>
  <c r="U238" i="1"/>
  <c r="V238" i="1"/>
  <c r="AL238" i="1" s="1"/>
  <c r="W238" i="1"/>
  <c r="AH238" i="1" s="1"/>
  <c r="X238" i="1"/>
  <c r="U239" i="1"/>
  <c r="V239" i="1"/>
  <c r="AL239" i="1" s="1"/>
  <c r="W239" i="1"/>
  <c r="AH239" i="1" s="1"/>
  <c r="X239" i="1"/>
  <c r="AI239" i="1" s="1"/>
  <c r="X231" i="1"/>
  <c r="AI231" i="1" s="1"/>
  <c r="W231" i="1"/>
  <c r="V231" i="1"/>
  <c r="AL231" i="1" s="1"/>
  <c r="U231" i="1"/>
  <c r="AM231" i="1" s="1"/>
  <c r="U203" i="1"/>
  <c r="V203" i="1"/>
  <c r="AL203" i="1" s="1"/>
  <c r="W203" i="1"/>
  <c r="AH203" i="1" s="1"/>
  <c r="X203" i="1"/>
  <c r="AI203" i="1" s="1"/>
  <c r="U204" i="1"/>
  <c r="V204" i="1"/>
  <c r="AL204" i="1" s="1"/>
  <c r="W204" i="1"/>
  <c r="AH204" i="1" s="1"/>
  <c r="X204" i="1"/>
  <c r="AI204" i="1" s="1"/>
  <c r="U205" i="1"/>
  <c r="AM205" i="1" s="1"/>
  <c r="V205" i="1"/>
  <c r="AL205" i="1" s="1"/>
  <c r="W205" i="1"/>
  <c r="AH205" i="1" s="1"/>
  <c r="X205" i="1"/>
  <c r="AI205" i="1" s="1"/>
  <c r="U206" i="1"/>
  <c r="V206" i="1"/>
  <c r="W206" i="1"/>
  <c r="AH206" i="1" s="1"/>
  <c r="X206" i="1"/>
  <c r="AI206" i="1" s="1"/>
  <c r="U207" i="1"/>
  <c r="V207" i="1"/>
  <c r="AL207" i="1" s="1"/>
  <c r="W207" i="1"/>
  <c r="AH207" i="1" s="1"/>
  <c r="X207" i="1"/>
  <c r="U208" i="1"/>
  <c r="V208" i="1"/>
  <c r="W208" i="1"/>
  <c r="AH208" i="1" s="1"/>
  <c r="X208" i="1"/>
  <c r="AI208" i="1" s="1"/>
  <c r="U209" i="1"/>
  <c r="V209" i="1"/>
  <c r="AL209" i="1" s="1"/>
  <c r="W209" i="1"/>
  <c r="AH209" i="1" s="1"/>
  <c r="X209" i="1"/>
  <c r="U210" i="1"/>
  <c r="V210" i="1"/>
  <c r="W210" i="1"/>
  <c r="AH210" i="1" s="1"/>
  <c r="X210" i="1"/>
  <c r="AI210" i="1" s="1"/>
  <c r="X202" i="1"/>
  <c r="AI202" i="1" s="1"/>
  <c r="W202" i="1"/>
  <c r="AH202" i="1" s="1"/>
  <c r="V202" i="1"/>
  <c r="U202" i="1"/>
  <c r="U174" i="1"/>
  <c r="AK174" i="1" s="1"/>
  <c r="V174" i="1"/>
  <c r="W174" i="1"/>
  <c r="AH174" i="1" s="1"/>
  <c r="X174" i="1"/>
  <c r="U175" i="1"/>
  <c r="V175" i="1"/>
  <c r="W175" i="1"/>
  <c r="AH175" i="1" s="1"/>
  <c r="X175" i="1"/>
  <c r="U176" i="1"/>
  <c r="V176" i="1"/>
  <c r="W176" i="1"/>
  <c r="AH176" i="1" s="1"/>
  <c r="X176" i="1"/>
  <c r="U177" i="1"/>
  <c r="AK177" i="1" s="1"/>
  <c r="V177" i="1"/>
  <c r="W177" i="1"/>
  <c r="AH177" i="1" s="1"/>
  <c r="X177" i="1"/>
  <c r="U178" i="1"/>
  <c r="AF178" i="1" s="1"/>
  <c r="V178" i="1"/>
  <c r="W178" i="1"/>
  <c r="AH178" i="1" s="1"/>
  <c r="X178" i="1"/>
  <c r="U179" i="1"/>
  <c r="AK179" i="1" s="1"/>
  <c r="V179" i="1"/>
  <c r="W179" i="1"/>
  <c r="AH179" i="1" s="1"/>
  <c r="X179" i="1"/>
  <c r="AI179" i="1" s="1"/>
  <c r="U180" i="1"/>
  <c r="AK180" i="1" s="1"/>
  <c r="V180" i="1"/>
  <c r="W180" i="1"/>
  <c r="AH180" i="1" s="1"/>
  <c r="X180" i="1"/>
  <c r="U181" i="1"/>
  <c r="AK181" i="1" s="1"/>
  <c r="V181" i="1"/>
  <c r="W181" i="1"/>
  <c r="AH181" i="1" s="1"/>
  <c r="X181" i="1"/>
  <c r="X173" i="1"/>
  <c r="W173" i="1"/>
  <c r="AH173" i="1" s="1"/>
  <c r="V173" i="1"/>
  <c r="U173" i="1"/>
  <c r="AF173" i="1" s="1"/>
  <c r="U145" i="1"/>
  <c r="AM145" i="1" s="1"/>
  <c r="V145" i="1"/>
  <c r="W145" i="1"/>
  <c r="AH145" i="1" s="1"/>
  <c r="X145" i="1"/>
  <c r="AI145" i="1" s="1"/>
  <c r="U146" i="1"/>
  <c r="V146" i="1"/>
  <c r="AL146" i="1" s="1"/>
  <c r="W146" i="1"/>
  <c r="AH146" i="1" s="1"/>
  <c r="X146" i="1"/>
  <c r="AI146" i="1" s="1"/>
  <c r="U147" i="1"/>
  <c r="AM147" i="1" s="1"/>
  <c r="V147" i="1"/>
  <c r="W147" i="1"/>
  <c r="AH147" i="1" s="1"/>
  <c r="X147" i="1"/>
  <c r="AI147" i="1" s="1"/>
  <c r="U148" i="1"/>
  <c r="V148" i="1"/>
  <c r="W148" i="1"/>
  <c r="AH148" i="1" s="1"/>
  <c r="X148" i="1"/>
  <c r="AI148" i="1" s="1"/>
  <c r="U149" i="1"/>
  <c r="V149" i="1"/>
  <c r="AL149" i="1" s="1"/>
  <c r="W149" i="1"/>
  <c r="AH149" i="1" s="1"/>
  <c r="X149" i="1"/>
  <c r="AI149" i="1" s="1"/>
  <c r="U150" i="1"/>
  <c r="V150" i="1"/>
  <c r="AL150" i="1" s="1"/>
  <c r="W150" i="1"/>
  <c r="AH150" i="1" s="1"/>
  <c r="X150" i="1"/>
  <c r="AI150" i="1" s="1"/>
  <c r="U151" i="1"/>
  <c r="V151" i="1"/>
  <c r="AL151" i="1" s="1"/>
  <c r="W151" i="1"/>
  <c r="AH151" i="1" s="1"/>
  <c r="X151" i="1"/>
  <c r="U152" i="1"/>
  <c r="V152" i="1"/>
  <c r="W152" i="1"/>
  <c r="AH152" i="1" s="1"/>
  <c r="X152" i="1"/>
  <c r="AI152" i="1" s="1"/>
  <c r="X144" i="1"/>
  <c r="AI144" i="1" s="1"/>
  <c r="W144" i="1"/>
  <c r="V144" i="1"/>
  <c r="AL144" i="1" s="1"/>
  <c r="U144" i="1"/>
  <c r="U116" i="1"/>
  <c r="V116" i="1"/>
  <c r="W116" i="1"/>
  <c r="AH116" i="1" s="1"/>
  <c r="X116" i="1"/>
  <c r="AI116" i="1" s="1"/>
  <c r="U117" i="1"/>
  <c r="V117" i="1"/>
  <c r="AL117" i="1" s="1"/>
  <c r="W117" i="1"/>
  <c r="AH117" i="1" s="1"/>
  <c r="X117" i="1"/>
  <c r="AI117" i="1" s="1"/>
  <c r="U118" i="1"/>
  <c r="V118" i="1"/>
  <c r="W118" i="1"/>
  <c r="AH118" i="1" s="1"/>
  <c r="X118" i="1"/>
  <c r="AI118" i="1" s="1"/>
  <c r="U119" i="1"/>
  <c r="V119" i="1"/>
  <c r="W119" i="1"/>
  <c r="AH119" i="1" s="1"/>
  <c r="X119" i="1"/>
  <c r="AI119" i="1" s="1"/>
  <c r="U120" i="1"/>
  <c r="V120" i="1"/>
  <c r="AL120" i="1" s="1"/>
  <c r="W120" i="1"/>
  <c r="AH120" i="1" s="1"/>
  <c r="X120" i="1"/>
  <c r="U121" i="1"/>
  <c r="V121" i="1"/>
  <c r="AL121" i="1" s="1"/>
  <c r="W121" i="1"/>
  <c r="AH121" i="1" s="1"/>
  <c r="X121" i="1"/>
  <c r="U122" i="1"/>
  <c r="V122" i="1"/>
  <c r="AL122" i="1" s="1"/>
  <c r="W122" i="1"/>
  <c r="AH122" i="1" s="1"/>
  <c r="X122" i="1"/>
  <c r="U123" i="1"/>
  <c r="V123" i="1"/>
  <c r="W123" i="1"/>
  <c r="AH123" i="1" s="1"/>
  <c r="X123" i="1"/>
  <c r="AI123" i="1" s="1"/>
  <c r="X115" i="1"/>
  <c r="AI115" i="1" s="1"/>
  <c r="W115" i="1"/>
  <c r="AH115" i="1" s="1"/>
  <c r="V115" i="1"/>
  <c r="U115" i="1"/>
  <c r="U87" i="1"/>
  <c r="AM87" i="1" s="1"/>
  <c r="W87" i="1"/>
  <c r="AH87" i="1" s="1"/>
  <c r="U88" i="1"/>
  <c r="U89" i="1"/>
  <c r="U90" i="1"/>
  <c r="U91" i="1"/>
  <c r="U92" i="1"/>
  <c r="U93" i="1"/>
  <c r="U94" i="1"/>
  <c r="U86" i="1"/>
  <c r="U56" i="1"/>
  <c r="V56" i="1"/>
  <c r="AL56" i="1" s="1"/>
  <c r="W56" i="1"/>
  <c r="AH56" i="1" s="1"/>
  <c r="X56" i="1"/>
  <c r="AI56" i="1" s="1"/>
  <c r="U57" i="1"/>
  <c r="V57" i="1"/>
  <c r="AL57" i="1" s="1"/>
  <c r="W57" i="1"/>
  <c r="AH57" i="1" s="1"/>
  <c r="X57" i="1"/>
  <c r="AI57" i="1" s="1"/>
  <c r="U58" i="1"/>
  <c r="V58" i="1"/>
  <c r="W58" i="1"/>
  <c r="AH58" i="1" s="1"/>
  <c r="X58" i="1"/>
  <c r="AI58" i="1" s="1"/>
  <c r="U59" i="1"/>
  <c r="V59" i="1"/>
  <c r="W59" i="1"/>
  <c r="AH59" i="1" s="1"/>
  <c r="X59" i="1"/>
  <c r="AI59" i="1" s="1"/>
  <c r="U60" i="1"/>
  <c r="V60" i="1"/>
  <c r="AL60" i="1" s="1"/>
  <c r="W60" i="1"/>
  <c r="AH60" i="1" s="1"/>
  <c r="X60" i="1"/>
  <c r="U61" i="1"/>
  <c r="V61" i="1"/>
  <c r="AL61" i="1" s="1"/>
  <c r="W61" i="1"/>
  <c r="AH61" i="1" s="1"/>
  <c r="X61" i="1"/>
  <c r="AI61" i="1" s="1"/>
  <c r="U62" i="1"/>
  <c r="V62" i="1"/>
  <c r="AL62" i="1" s="1"/>
  <c r="W62" i="1"/>
  <c r="AH62" i="1" s="1"/>
  <c r="X62" i="1"/>
  <c r="U63" i="1"/>
  <c r="V63" i="1"/>
  <c r="AL63" i="1" s="1"/>
  <c r="W63" i="1"/>
  <c r="AH63" i="1" s="1"/>
  <c r="X63" i="1"/>
  <c r="AI63" i="1" s="1"/>
  <c r="X55" i="1"/>
  <c r="AI55" i="1" s="1"/>
  <c r="W55" i="1"/>
  <c r="AH55" i="1" s="1"/>
  <c r="V55" i="1"/>
  <c r="U55" i="1"/>
  <c r="U21" i="1"/>
  <c r="V21" i="1"/>
  <c r="AL21" i="1" s="1"/>
  <c r="W21" i="1"/>
  <c r="AH21" i="1" s="1"/>
  <c r="X21" i="1"/>
  <c r="AI21" i="1" s="1"/>
  <c r="U22" i="1"/>
  <c r="V22" i="1"/>
  <c r="AL22" i="1" s="1"/>
  <c r="W22" i="1"/>
  <c r="AH22" i="1" s="1"/>
  <c r="X22" i="1"/>
  <c r="AI22" i="1" s="1"/>
  <c r="U23" i="1"/>
  <c r="V23" i="1"/>
  <c r="AL23" i="1" s="1"/>
  <c r="W23" i="1"/>
  <c r="AH23" i="1" s="1"/>
  <c r="X23" i="1"/>
  <c r="AI23" i="1" s="1"/>
  <c r="U24" i="1"/>
  <c r="AM24" i="1" s="1"/>
  <c r="V24" i="1"/>
  <c r="W24" i="1"/>
  <c r="AH24" i="1" s="1"/>
  <c r="X24" i="1"/>
  <c r="AI24" i="1" s="1"/>
  <c r="U25" i="1"/>
  <c r="V25" i="1"/>
  <c r="AL25" i="1" s="1"/>
  <c r="W25" i="1"/>
  <c r="AH25" i="1" s="1"/>
  <c r="X25" i="1"/>
  <c r="U26" i="1"/>
  <c r="V26" i="1"/>
  <c r="AL26" i="1" s="1"/>
  <c r="W26" i="1"/>
  <c r="AH26" i="1" s="1"/>
  <c r="X26" i="1"/>
  <c r="AI26" i="1" s="1"/>
  <c r="U27" i="1"/>
  <c r="V27" i="1"/>
  <c r="AL27" i="1" s="1"/>
  <c r="W27" i="1"/>
  <c r="AH27" i="1" s="1"/>
  <c r="X27" i="1"/>
  <c r="U29" i="1"/>
  <c r="V29" i="1"/>
  <c r="W29" i="1"/>
  <c r="AH29" i="1" s="1"/>
  <c r="X29" i="1"/>
  <c r="AI29" i="1" s="1"/>
  <c r="X20" i="1"/>
  <c r="W20" i="1"/>
  <c r="AH20" i="1" s="1"/>
  <c r="V20" i="1"/>
  <c r="AM442" i="1" l="1"/>
  <c r="AK22" i="1"/>
  <c r="AM22" i="1"/>
  <c r="AF62" i="1"/>
  <c r="AM62" i="1"/>
  <c r="AF60" i="1"/>
  <c r="AM60" i="1"/>
  <c r="AK58" i="1"/>
  <c r="AM58" i="1"/>
  <c r="AK88" i="1"/>
  <c r="AM88" i="1"/>
  <c r="AK29" i="1"/>
  <c r="AM29" i="1"/>
  <c r="AK26" i="1"/>
  <c r="AM26" i="1"/>
  <c r="AF56" i="1"/>
  <c r="AM56" i="1"/>
  <c r="AF86" i="1"/>
  <c r="AM86" i="1"/>
  <c r="AL20" i="1"/>
  <c r="AM20" i="1"/>
  <c r="AF94" i="1"/>
  <c r="AM94" i="1"/>
  <c r="AF123" i="1"/>
  <c r="AM123" i="1"/>
  <c r="AK121" i="1"/>
  <c r="AM121" i="1"/>
  <c r="AF119" i="1"/>
  <c r="AM119" i="1"/>
  <c r="AK117" i="1"/>
  <c r="AM117" i="1"/>
  <c r="AF151" i="1"/>
  <c r="AM151" i="1"/>
  <c r="AF149" i="1"/>
  <c r="AM149" i="1"/>
  <c r="AF209" i="1"/>
  <c r="AM209" i="1"/>
  <c r="AF207" i="1"/>
  <c r="AM207" i="1"/>
  <c r="AM203" i="1"/>
  <c r="AK239" i="1"/>
  <c r="AM239" i="1"/>
  <c r="AF237" i="1"/>
  <c r="AM237" i="1"/>
  <c r="AM235" i="1"/>
  <c r="AK233" i="1"/>
  <c r="AM233" i="1"/>
  <c r="AK267" i="1"/>
  <c r="AM267" i="1"/>
  <c r="AF265" i="1"/>
  <c r="AM265" i="1"/>
  <c r="AM263" i="1"/>
  <c r="AK261" i="1"/>
  <c r="AM261" i="1"/>
  <c r="AF297" i="1"/>
  <c r="AM297" i="1"/>
  <c r="AF295" i="1"/>
  <c r="AM295" i="1"/>
  <c r="AK291" i="1"/>
  <c r="AM291" i="1"/>
  <c r="AF325" i="1"/>
  <c r="AM325" i="1"/>
  <c r="AK323" i="1"/>
  <c r="AM323" i="1"/>
  <c r="AK321" i="1"/>
  <c r="AM321" i="1"/>
  <c r="AF440" i="1"/>
  <c r="AM440" i="1"/>
  <c r="AM438" i="1"/>
  <c r="AK436" i="1"/>
  <c r="AM436" i="1"/>
  <c r="AK528" i="1"/>
  <c r="AM528" i="1"/>
  <c r="AK526" i="1"/>
  <c r="AM526" i="1"/>
  <c r="AM524" i="1"/>
  <c r="AK522" i="1"/>
  <c r="AM522" i="1"/>
  <c r="AK93" i="1"/>
  <c r="AM93" i="1"/>
  <c r="AK115" i="1"/>
  <c r="AM115" i="1"/>
  <c r="AK289" i="1"/>
  <c r="AM289" i="1"/>
  <c r="AK434" i="1"/>
  <c r="AM434" i="1"/>
  <c r="AM23" i="1"/>
  <c r="AM21" i="1"/>
  <c r="AK63" i="1"/>
  <c r="AM63" i="1"/>
  <c r="AK61" i="1"/>
  <c r="AM61" i="1"/>
  <c r="AM59" i="1"/>
  <c r="AK57" i="1"/>
  <c r="AM57" i="1"/>
  <c r="AF92" i="1"/>
  <c r="AM92" i="1"/>
  <c r="AF25" i="1"/>
  <c r="AM25" i="1"/>
  <c r="AF55" i="1"/>
  <c r="AM55" i="1"/>
  <c r="AF91" i="1"/>
  <c r="AM91" i="1"/>
  <c r="AM178" i="1"/>
  <c r="AF27" i="1"/>
  <c r="AM27" i="1"/>
  <c r="AF90" i="1"/>
  <c r="AM90" i="1"/>
  <c r="AK122" i="1"/>
  <c r="AM122" i="1"/>
  <c r="AF120" i="1"/>
  <c r="AM120" i="1"/>
  <c r="AF118" i="1"/>
  <c r="AM118" i="1"/>
  <c r="AF116" i="1"/>
  <c r="AM116" i="1"/>
  <c r="AK152" i="1"/>
  <c r="AM152" i="1"/>
  <c r="AK150" i="1"/>
  <c r="AM150" i="1"/>
  <c r="AM148" i="1"/>
  <c r="AF146" i="1"/>
  <c r="AM146" i="1"/>
  <c r="AK210" i="1"/>
  <c r="AM210" i="1"/>
  <c r="AF208" i="1"/>
  <c r="AM208" i="1"/>
  <c r="AF206" i="1"/>
  <c r="AM206" i="1"/>
  <c r="AM204" i="1"/>
  <c r="AK238" i="1"/>
  <c r="AM238" i="1"/>
  <c r="AK236" i="1"/>
  <c r="AM236" i="1"/>
  <c r="AM234" i="1"/>
  <c r="AM232" i="1"/>
  <c r="AK268" i="1"/>
  <c r="AM268" i="1"/>
  <c r="AK266" i="1"/>
  <c r="AM266" i="1"/>
  <c r="AM264" i="1"/>
  <c r="AK262" i="1"/>
  <c r="AM262" i="1"/>
  <c r="AK296" i="1"/>
  <c r="AM296" i="1"/>
  <c r="AK294" i="1"/>
  <c r="AM294" i="1"/>
  <c r="AK292" i="1"/>
  <c r="AM292" i="1"/>
  <c r="AM290" i="1"/>
  <c r="AF326" i="1"/>
  <c r="AM326" i="1"/>
  <c r="AK324" i="1"/>
  <c r="AM324" i="1"/>
  <c r="AM322" i="1"/>
  <c r="AK320" i="1"/>
  <c r="AM320" i="1"/>
  <c r="AK441" i="1"/>
  <c r="AM441" i="1"/>
  <c r="AK439" i="1"/>
  <c r="AM439" i="1"/>
  <c r="AK437" i="1"/>
  <c r="AM437" i="1"/>
  <c r="AM435" i="1"/>
  <c r="AF529" i="1"/>
  <c r="AM529" i="1"/>
  <c r="AF527" i="1"/>
  <c r="AM527" i="1"/>
  <c r="AM525" i="1"/>
  <c r="AK523" i="1"/>
  <c r="AM523" i="1"/>
  <c r="AF89" i="1"/>
  <c r="AM89" i="1"/>
  <c r="AK144" i="1"/>
  <c r="AM144" i="1"/>
  <c r="AF202" i="1"/>
  <c r="AM202" i="1"/>
  <c r="AK260" i="1"/>
  <c r="AM260" i="1"/>
  <c r="AK318" i="1"/>
  <c r="AM318" i="1"/>
  <c r="AM521" i="1"/>
  <c r="AM179" i="1"/>
  <c r="AM177" i="1"/>
  <c r="AM176" i="1"/>
  <c r="AL181" i="1"/>
  <c r="AM181" i="1"/>
  <c r="AL175" i="1"/>
  <c r="AM175" i="1"/>
  <c r="AL173" i="1"/>
  <c r="AM173" i="1"/>
  <c r="AL180" i="1"/>
  <c r="AM180" i="1"/>
  <c r="AL174" i="1"/>
  <c r="AM174" i="1"/>
  <c r="AG59" i="1"/>
  <c r="AL59" i="1"/>
  <c r="AG29" i="1"/>
  <c r="AL29" i="1"/>
  <c r="AG24" i="1"/>
  <c r="AL24" i="1"/>
  <c r="AG58" i="1"/>
  <c r="AL58" i="1"/>
  <c r="AG90" i="1"/>
  <c r="AJ90" i="1" s="1"/>
  <c r="AL90" i="1"/>
  <c r="AG115" i="1"/>
  <c r="AL115" i="1"/>
  <c r="AG289" i="1"/>
  <c r="AL289" i="1"/>
  <c r="AG434" i="1"/>
  <c r="AL434" i="1"/>
  <c r="AG118" i="1"/>
  <c r="AJ118" i="1" s="1"/>
  <c r="AL118" i="1"/>
  <c r="AG116" i="1"/>
  <c r="AL116" i="1"/>
  <c r="AG152" i="1"/>
  <c r="AL152" i="1"/>
  <c r="AG148" i="1"/>
  <c r="AL148" i="1"/>
  <c r="AG178" i="1"/>
  <c r="AL178" i="1"/>
  <c r="AG176" i="1"/>
  <c r="AL176" i="1"/>
  <c r="AG210" i="1"/>
  <c r="AL210" i="1"/>
  <c r="AG208" i="1"/>
  <c r="AJ208" i="1" s="1"/>
  <c r="AL208" i="1"/>
  <c r="AG206" i="1"/>
  <c r="AJ206" i="1" s="1"/>
  <c r="AL206" i="1"/>
  <c r="AG232" i="1"/>
  <c r="AL232" i="1"/>
  <c r="AG268" i="1"/>
  <c r="AL268" i="1"/>
  <c r="AG264" i="1"/>
  <c r="AL264" i="1"/>
  <c r="AG296" i="1"/>
  <c r="AL296" i="1"/>
  <c r="AG292" i="1"/>
  <c r="AL292" i="1"/>
  <c r="AG326" i="1"/>
  <c r="AJ326" i="1" s="1"/>
  <c r="AL326" i="1"/>
  <c r="AG322" i="1"/>
  <c r="AL322" i="1"/>
  <c r="AG437" i="1"/>
  <c r="AL437" i="1"/>
  <c r="AG435" i="1"/>
  <c r="AL435" i="1"/>
  <c r="AG525" i="1"/>
  <c r="AL525" i="1"/>
  <c r="AG94" i="1"/>
  <c r="AL94" i="1"/>
  <c r="AG202" i="1"/>
  <c r="AJ202" i="1" s="1"/>
  <c r="AL202" i="1"/>
  <c r="AG260" i="1"/>
  <c r="AL260" i="1"/>
  <c r="AG318" i="1"/>
  <c r="AL318" i="1"/>
  <c r="AG521" i="1"/>
  <c r="AL521" i="1"/>
  <c r="AG87" i="1"/>
  <c r="AL87" i="1"/>
  <c r="AG123" i="1"/>
  <c r="AJ123" i="1" s="1"/>
  <c r="AL123" i="1"/>
  <c r="AG145" i="1"/>
  <c r="AL145" i="1"/>
  <c r="AG319" i="1"/>
  <c r="AL319" i="1"/>
  <c r="AG438" i="1"/>
  <c r="AL438" i="1"/>
  <c r="AG524" i="1"/>
  <c r="AL524" i="1"/>
  <c r="AG119" i="1"/>
  <c r="AJ119" i="1" s="1"/>
  <c r="AL119" i="1"/>
  <c r="AG147" i="1"/>
  <c r="AL147" i="1"/>
  <c r="AG179" i="1"/>
  <c r="AL179" i="1"/>
  <c r="AG177" i="1"/>
  <c r="AL177" i="1"/>
  <c r="AG235" i="1"/>
  <c r="AL235" i="1"/>
  <c r="AG263" i="1"/>
  <c r="AL263" i="1"/>
  <c r="AG293" i="1"/>
  <c r="AL293" i="1"/>
  <c r="AG321" i="1"/>
  <c r="AL321" i="1"/>
  <c r="AG442" i="1"/>
  <c r="AL442" i="1"/>
  <c r="AG440" i="1"/>
  <c r="AJ440" i="1" s="1"/>
  <c r="AL440" i="1"/>
  <c r="AG55" i="1"/>
  <c r="AJ55" i="1" s="1"/>
  <c r="AL55" i="1"/>
  <c r="AG89" i="1"/>
  <c r="AJ89" i="1" s="1"/>
  <c r="AL89" i="1"/>
  <c r="AK525" i="1"/>
  <c r="V95" i="1"/>
  <c r="AG297" i="1"/>
  <c r="AJ297" i="1" s="1"/>
  <c r="AG231" i="1"/>
  <c r="AG173" i="1"/>
  <c r="AG20" i="1"/>
  <c r="AG86" i="1"/>
  <c r="AJ86" i="1" s="1"/>
  <c r="AG144" i="1"/>
  <c r="AG529" i="1"/>
  <c r="AJ529" i="1" s="1"/>
  <c r="AG63" i="1"/>
  <c r="AG121" i="1"/>
  <c r="AG181" i="1"/>
  <c r="AA92" i="1"/>
  <c r="AO92" i="1"/>
  <c r="AP92" i="1" s="1"/>
  <c r="AG527" i="1"/>
  <c r="AJ527" i="1" s="1"/>
  <c r="AG324" i="1"/>
  <c r="AG237" i="1"/>
  <c r="AG150" i="1"/>
  <c r="AG61" i="1"/>
  <c r="AG26" i="1"/>
  <c r="AG266" i="1"/>
  <c r="AG295" i="1"/>
  <c r="AJ295" i="1" s="1"/>
  <c r="AG92" i="1"/>
  <c r="AJ92" i="1" s="1"/>
  <c r="AG441" i="1"/>
  <c r="AG267" i="1"/>
  <c r="AG122" i="1"/>
  <c r="AG528" i="1"/>
  <c r="AG238" i="1"/>
  <c r="AG93" i="1"/>
  <c r="AG62" i="1"/>
  <c r="AG209" i="1"/>
  <c r="AG180" i="1"/>
  <c r="AG27" i="1"/>
  <c r="AG325" i="1"/>
  <c r="AG151" i="1"/>
  <c r="AG239" i="1"/>
  <c r="AG439" i="1"/>
  <c r="AG323" i="1"/>
  <c r="AG207" i="1"/>
  <c r="AG91" i="1"/>
  <c r="AJ91" i="1" s="1"/>
  <c r="AG526" i="1"/>
  <c r="AG294" i="1"/>
  <c r="AG60" i="1"/>
  <c r="AG265" i="1"/>
  <c r="AJ265" i="1" s="1"/>
  <c r="AG149" i="1"/>
  <c r="AJ149" i="1" s="1"/>
  <c r="AG25" i="1"/>
  <c r="AG236" i="1"/>
  <c r="AG120" i="1"/>
  <c r="AG205" i="1"/>
  <c r="AG234" i="1"/>
  <c r="AG23" i="1"/>
  <c r="AG522" i="1"/>
  <c r="AG290" i="1"/>
  <c r="AG203" i="1"/>
  <c r="AG261" i="1"/>
  <c r="AG174" i="1"/>
  <c r="AG56" i="1"/>
  <c r="AJ56" i="1" s="1"/>
  <c r="AG21" i="1"/>
  <c r="AK524" i="1"/>
  <c r="AK234" i="1"/>
  <c r="AK89" i="1"/>
  <c r="AK263" i="1"/>
  <c r="AK147" i="1"/>
  <c r="AK176" i="1"/>
  <c r="AK23" i="1"/>
  <c r="AK205" i="1"/>
  <c r="AK290" i="1"/>
  <c r="AK232" i="1"/>
  <c r="AK87" i="1"/>
  <c r="AK21" i="1"/>
  <c r="AK435" i="1"/>
  <c r="AK319" i="1"/>
  <c r="AK203" i="1"/>
  <c r="AK145" i="1"/>
  <c r="AK56" i="1"/>
  <c r="AK521" i="1"/>
  <c r="AK231" i="1"/>
  <c r="AK86" i="1"/>
  <c r="AK202" i="1"/>
  <c r="AK55" i="1"/>
  <c r="AK173" i="1"/>
  <c r="AK20" i="1"/>
  <c r="AK204" i="1"/>
  <c r="AK175" i="1"/>
  <c r="AK146" i="1"/>
  <c r="AG262" i="1"/>
  <c r="AG146" i="1"/>
  <c r="AJ146" i="1" s="1"/>
  <c r="AG22" i="1"/>
  <c r="AG523" i="1"/>
  <c r="AG291" i="1"/>
  <c r="AG175" i="1"/>
  <c r="AG57" i="1"/>
  <c r="AG436" i="1"/>
  <c r="AG320" i="1"/>
  <c r="AG204" i="1"/>
  <c r="AG88" i="1"/>
  <c r="AG233" i="1"/>
  <c r="AG117" i="1"/>
  <c r="AK297" i="1"/>
  <c r="AK442" i="1"/>
  <c r="AK326" i="1"/>
  <c r="AK94" i="1"/>
  <c r="AK529" i="1"/>
  <c r="AK527" i="1"/>
  <c r="AK295" i="1"/>
  <c r="AK237" i="1"/>
  <c r="AK92" i="1"/>
  <c r="AK440" i="1"/>
  <c r="AK208" i="1"/>
  <c r="AK151" i="1"/>
  <c r="AK325" i="1"/>
  <c r="AK209" i="1"/>
  <c r="AK62" i="1"/>
  <c r="AK27" i="1"/>
  <c r="AI20" i="1"/>
  <c r="AK438" i="1"/>
  <c r="AK322" i="1"/>
  <c r="AK293" i="1"/>
  <c r="AK264" i="1"/>
  <c r="AK235" i="1"/>
  <c r="AK206" i="1"/>
  <c r="AK148" i="1"/>
  <c r="AK90" i="1"/>
  <c r="AK59" i="1"/>
  <c r="AK24" i="1"/>
  <c r="AK207" i="1"/>
  <c r="AK60" i="1"/>
  <c r="AK91" i="1"/>
  <c r="AK265" i="1"/>
  <c r="AK149" i="1"/>
  <c r="AK178" i="1"/>
  <c r="AK25" i="1"/>
  <c r="P115" i="17"/>
  <c r="AI177" i="1"/>
  <c r="AI173" i="1"/>
  <c r="AI181" i="1"/>
  <c r="AI174" i="1"/>
  <c r="AI175" i="1"/>
  <c r="AI176" i="1"/>
  <c r="AK118" i="1"/>
  <c r="AK123" i="1"/>
  <c r="AK119" i="1"/>
  <c r="AK120" i="1"/>
  <c r="AK116" i="1"/>
  <c r="AI236" i="1"/>
  <c r="AI120" i="1"/>
  <c r="AI60" i="1"/>
  <c r="AI439" i="1"/>
  <c r="AI323" i="1"/>
  <c r="AI207" i="1"/>
  <c r="AI25" i="1"/>
  <c r="AI526" i="1"/>
  <c r="AI294" i="1"/>
  <c r="AI178" i="1"/>
  <c r="AI325" i="1"/>
  <c r="AI296" i="1"/>
  <c r="AI267" i="1"/>
  <c r="AI238" i="1"/>
  <c r="AI209" i="1"/>
  <c r="AI180" i="1"/>
  <c r="AI151" i="1"/>
  <c r="AI62" i="1"/>
  <c r="AI27" i="1"/>
  <c r="AI122" i="1"/>
  <c r="AI237" i="1"/>
  <c r="AI121" i="1"/>
  <c r="AJ17" i="1"/>
  <c r="AJ13" i="1"/>
  <c r="AJ9" i="1"/>
  <c r="AJ116" i="1"/>
  <c r="AJ5" i="1"/>
  <c r="AJ2" i="1"/>
  <c r="AJ19" i="1"/>
  <c r="AJ15" i="1"/>
  <c r="AJ11" i="1"/>
  <c r="AJ7" i="1"/>
  <c r="AJ3" i="1"/>
  <c r="AJ16" i="1"/>
  <c r="AJ12" i="1"/>
  <c r="AJ8" i="1"/>
  <c r="AJ4" i="1"/>
  <c r="AJ18" i="1"/>
  <c r="AJ14" i="1"/>
  <c r="AJ10" i="1"/>
  <c r="AJ6" i="1"/>
  <c r="AD8" i="1"/>
  <c r="AD19" i="1"/>
  <c r="AD9" i="1"/>
  <c r="W250" i="1"/>
  <c r="AH250" i="1" s="1"/>
  <c r="W256" i="1"/>
  <c r="AH256" i="1" s="1"/>
  <c r="W257" i="1"/>
  <c r="AH257" i="1" s="1"/>
  <c r="W258" i="1"/>
  <c r="AH258" i="1" s="1"/>
  <c r="W259" i="1"/>
  <c r="AH259" i="1" s="1"/>
  <c r="W255" i="1"/>
  <c r="AH255" i="1" s="1"/>
  <c r="W251" i="1"/>
  <c r="AH251" i="1" s="1"/>
  <c r="W252" i="1"/>
  <c r="AH252" i="1" s="1"/>
  <c r="W253" i="1"/>
  <c r="AH253" i="1" s="1"/>
  <c r="W254" i="1"/>
  <c r="AH254" i="1" s="1"/>
  <c r="AH233" i="1"/>
  <c r="AH263" i="1"/>
  <c r="W454" i="1"/>
  <c r="AH454" i="1" s="1"/>
  <c r="W455" i="1"/>
  <c r="AH455" i="1" s="1"/>
  <c r="W456" i="1"/>
  <c r="AH456" i="1" s="1"/>
  <c r="W457" i="1"/>
  <c r="AH457" i="1" s="1"/>
  <c r="W453" i="1"/>
  <c r="AH453" i="1" s="1"/>
  <c r="AH436" i="1"/>
  <c r="V153" i="1"/>
  <c r="AL153" i="1" s="1"/>
  <c r="V154" i="1"/>
  <c r="AL154" i="1" s="1"/>
  <c r="V155" i="1"/>
  <c r="AL155" i="1" s="1"/>
  <c r="V156" i="1"/>
  <c r="AL156" i="1" s="1"/>
  <c r="V157" i="1"/>
  <c r="AL157" i="1" s="1"/>
  <c r="AF174" i="1"/>
  <c r="X212" i="1"/>
  <c r="AF233" i="1"/>
  <c r="U256" i="1"/>
  <c r="U257" i="1"/>
  <c r="U258" i="1"/>
  <c r="U259" i="1"/>
  <c r="U251" i="1"/>
  <c r="U252" i="1"/>
  <c r="U253" i="1"/>
  <c r="U254" i="1"/>
  <c r="AF232" i="1"/>
  <c r="U286" i="1"/>
  <c r="AF262" i="1"/>
  <c r="U275" i="1"/>
  <c r="U276" i="1"/>
  <c r="U277" i="1"/>
  <c r="U278" i="1"/>
  <c r="AF261" i="1"/>
  <c r="AF321" i="1"/>
  <c r="U339" i="1"/>
  <c r="U459" i="1"/>
  <c r="U460" i="1"/>
  <c r="U461" i="1"/>
  <c r="U462" i="1"/>
  <c r="U454" i="1"/>
  <c r="U455" i="1"/>
  <c r="U456" i="1"/>
  <c r="U457" i="1"/>
  <c r="U449" i="1"/>
  <c r="U450" i="1"/>
  <c r="U451" i="1"/>
  <c r="AM451" i="1" s="1"/>
  <c r="U452" i="1"/>
  <c r="X154" i="1"/>
  <c r="X155" i="1"/>
  <c r="X156" i="1"/>
  <c r="X157" i="1"/>
  <c r="AI157" i="1" s="1"/>
  <c r="X153" i="1"/>
  <c r="AI153" i="1" s="1"/>
  <c r="V240" i="1"/>
  <c r="AL240" i="1" s="1"/>
  <c r="AH232" i="1"/>
  <c r="AH262" i="1"/>
  <c r="AH291" i="1"/>
  <c r="AH321" i="1"/>
  <c r="AH319" i="1"/>
  <c r="W448" i="1"/>
  <c r="AH448" i="1" s="1"/>
  <c r="W449" i="1"/>
  <c r="AH449" i="1" s="1"/>
  <c r="W450" i="1"/>
  <c r="AH450" i="1" s="1"/>
  <c r="W451" i="1"/>
  <c r="AH451" i="1" s="1"/>
  <c r="W452" i="1"/>
  <c r="AH452" i="1" s="1"/>
  <c r="AH435" i="1"/>
  <c r="U154" i="1"/>
  <c r="U155" i="1"/>
  <c r="U156" i="1"/>
  <c r="U157" i="1"/>
  <c r="AH231" i="1"/>
  <c r="V251" i="1"/>
  <c r="AL251" i="1" s="1"/>
  <c r="V252" i="1"/>
  <c r="AL252" i="1" s="1"/>
  <c r="V253" i="1"/>
  <c r="AL253" i="1" s="1"/>
  <c r="V254" i="1"/>
  <c r="AL254" i="1" s="1"/>
  <c r="V255" i="1"/>
  <c r="AL255" i="1" s="1"/>
  <c r="V256" i="1"/>
  <c r="AL256" i="1" s="1"/>
  <c r="V257" i="1"/>
  <c r="AL257" i="1" s="1"/>
  <c r="V258" i="1"/>
  <c r="AL258" i="1" s="1"/>
  <c r="V259" i="1"/>
  <c r="AL259" i="1" s="1"/>
  <c r="V250" i="1"/>
  <c r="AL250" i="1" s="1"/>
  <c r="W270" i="1"/>
  <c r="AH270" i="1" s="1"/>
  <c r="W271" i="1"/>
  <c r="AH271" i="1" s="1"/>
  <c r="W272" i="1"/>
  <c r="AH272" i="1" s="1"/>
  <c r="AH260" i="1"/>
  <c r="V287" i="1"/>
  <c r="AL287" i="1" s="1"/>
  <c r="V274" i="1"/>
  <c r="AL274" i="1" s="1"/>
  <c r="V275" i="1"/>
  <c r="AL275" i="1" s="1"/>
  <c r="V276" i="1"/>
  <c r="AL276" i="1" s="1"/>
  <c r="V277" i="1"/>
  <c r="AL277" i="1" s="1"/>
  <c r="V278" i="1"/>
  <c r="AL278" i="1" s="1"/>
  <c r="AH289" i="1"/>
  <c r="AH318" i="1"/>
  <c r="AH434" i="1"/>
  <c r="V458" i="1"/>
  <c r="AL458" i="1" s="1"/>
  <c r="V459" i="1"/>
  <c r="AL459" i="1" s="1"/>
  <c r="V460" i="1"/>
  <c r="AL460" i="1" s="1"/>
  <c r="V461" i="1"/>
  <c r="AL461" i="1" s="1"/>
  <c r="V462" i="1"/>
  <c r="AL462" i="1" s="1"/>
  <c r="V453" i="1"/>
  <c r="AL453" i="1" s="1"/>
  <c r="V454" i="1"/>
  <c r="AL454" i="1" s="1"/>
  <c r="V455" i="1"/>
  <c r="AL455" i="1" s="1"/>
  <c r="V456" i="1"/>
  <c r="AL456" i="1" s="1"/>
  <c r="V457" i="1"/>
  <c r="AL457" i="1" s="1"/>
  <c r="V449" i="1"/>
  <c r="AL449" i="1" s="1"/>
  <c r="V450" i="1"/>
  <c r="AL450" i="1" s="1"/>
  <c r="V451" i="1"/>
  <c r="AL451" i="1" s="1"/>
  <c r="V452" i="1"/>
  <c r="AL452" i="1" s="1"/>
  <c r="V448" i="1"/>
  <c r="AL448" i="1" s="1"/>
  <c r="AH521" i="1"/>
  <c r="X158" i="1"/>
  <c r="AI158" i="1" s="1"/>
  <c r="V271" i="1"/>
  <c r="AL271" i="1" s="1"/>
  <c r="W275" i="1"/>
  <c r="AH275" i="1" s="1"/>
  <c r="W276" i="1"/>
  <c r="AH276" i="1" s="1"/>
  <c r="W277" i="1"/>
  <c r="AH277" i="1" s="1"/>
  <c r="W278" i="1"/>
  <c r="AH278" i="1" s="1"/>
  <c r="W274" i="1"/>
  <c r="AH274" i="1" s="1"/>
  <c r="AH261" i="1"/>
  <c r="W314" i="1"/>
  <c r="AH314" i="1" s="1"/>
  <c r="W315" i="1"/>
  <c r="AH315" i="1" s="1"/>
  <c r="W316" i="1"/>
  <c r="AH316" i="1" s="1"/>
  <c r="AH292" i="1"/>
  <c r="W307" i="1"/>
  <c r="AH307" i="1" s="1"/>
  <c r="AH290" i="1"/>
  <c r="AH320" i="1"/>
  <c r="W459" i="1"/>
  <c r="AH459" i="1" s="1"/>
  <c r="W460" i="1"/>
  <c r="AH460" i="1" s="1"/>
  <c r="W461" i="1"/>
  <c r="AH461" i="1" s="1"/>
  <c r="W462" i="1"/>
  <c r="W317" i="1" s="1"/>
  <c r="AH317" i="1" s="1"/>
  <c r="W458" i="1"/>
  <c r="AH458" i="1" s="1"/>
  <c r="AH437" i="1"/>
  <c r="AH524" i="1"/>
  <c r="W154" i="1"/>
  <c r="AH154" i="1" s="1"/>
  <c r="W155" i="1"/>
  <c r="AH155" i="1" s="1"/>
  <c r="W156" i="1"/>
  <c r="AH156" i="1" s="1"/>
  <c r="W157" i="1"/>
  <c r="W153" i="1"/>
  <c r="AH153" i="1" s="1"/>
  <c r="AH144" i="1"/>
  <c r="X255" i="1"/>
  <c r="AI255" i="1" s="1"/>
  <c r="X256" i="1"/>
  <c r="X257" i="1"/>
  <c r="X258" i="1"/>
  <c r="X259" i="1"/>
  <c r="AI259" i="1" s="1"/>
  <c r="X250" i="1"/>
  <c r="AI250" i="1" s="1"/>
  <c r="X251" i="1"/>
  <c r="X252" i="1"/>
  <c r="X253" i="1"/>
  <c r="X254" i="1"/>
  <c r="AI254" i="1" s="1"/>
  <c r="X287" i="1"/>
  <c r="X274" i="1"/>
  <c r="AI274" i="1" s="1"/>
  <c r="X275" i="1"/>
  <c r="X276" i="1"/>
  <c r="X277" i="1"/>
  <c r="X278" i="1"/>
  <c r="AI278" i="1" s="1"/>
  <c r="AF289" i="1"/>
  <c r="X313" i="1"/>
  <c r="AI313" i="1" s="1"/>
  <c r="X307" i="1"/>
  <c r="AI307" i="1" s="1"/>
  <c r="AF318" i="1"/>
  <c r="AF434" i="1"/>
  <c r="X459" i="1"/>
  <c r="X460" i="1"/>
  <c r="X461" i="1"/>
  <c r="X462" i="1"/>
  <c r="AI462" i="1" s="1"/>
  <c r="X458" i="1"/>
  <c r="AI458" i="1" s="1"/>
  <c r="X453" i="1"/>
  <c r="AI453" i="1" s="1"/>
  <c r="X454" i="1"/>
  <c r="X455" i="1"/>
  <c r="X456" i="1"/>
  <c r="X457" i="1"/>
  <c r="AI457" i="1" s="1"/>
  <c r="X448" i="1"/>
  <c r="AI448" i="1" s="1"/>
  <c r="X449" i="1"/>
  <c r="X450" i="1"/>
  <c r="X451" i="1"/>
  <c r="X452" i="1"/>
  <c r="AI452" i="1" s="1"/>
  <c r="AF521" i="1"/>
  <c r="X543" i="1"/>
  <c r="X544" i="1"/>
  <c r="AI544" i="1" s="1"/>
  <c r="W125" i="1"/>
  <c r="AH125" i="1" s="1"/>
  <c r="AF210" i="1"/>
  <c r="AF181" i="1"/>
  <c r="AF29" i="1"/>
  <c r="AF442" i="1"/>
  <c r="AF239" i="1"/>
  <c r="AF63" i="1"/>
  <c r="AF152" i="1"/>
  <c r="AF268" i="1"/>
  <c r="AF441" i="1"/>
  <c r="AF267" i="1"/>
  <c r="AF93" i="1"/>
  <c r="AF528" i="1"/>
  <c r="AF296" i="1"/>
  <c r="AF238" i="1"/>
  <c r="AF180" i="1"/>
  <c r="AF122" i="1"/>
  <c r="AF179" i="1"/>
  <c r="AF150" i="1"/>
  <c r="AF324" i="1"/>
  <c r="AF266" i="1"/>
  <c r="AF61" i="1"/>
  <c r="AF121" i="1"/>
  <c r="AF26" i="1"/>
  <c r="AF323" i="1"/>
  <c r="AF526" i="1"/>
  <c r="AF294" i="1"/>
  <c r="AF236" i="1"/>
  <c r="AF439" i="1"/>
  <c r="AF525" i="1"/>
  <c r="AF322" i="1"/>
  <c r="AF293" i="1"/>
  <c r="AF264" i="1"/>
  <c r="AF177" i="1"/>
  <c r="AF24" i="1"/>
  <c r="AF59" i="1"/>
  <c r="AF438" i="1"/>
  <c r="AF235" i="1"/>
  <c r="AF148" i="1"/>
  <c r="AF437" i="1"/>
  <c r="AF263" i="1"/>
  <c r="AF58" i="1"/>
  <c r="AF524" i="1"/>
  <c r="AF292" i="1"/>
  <c r="AF234" i="1"/>
  <c r="AF23" i="1"/>
  <c r="AF205" i="1"/>
  <c r="AF176" i="1"/>
  <c r="AF147" i="1"/>
  <c r="AF523" i="1"/>
  <c r="AF436" i="1"/>
  <c r="AF291" i="1"/>
  <c r="AF175" i="1"/>
  <c r="AF22" i="1"/>
  <c r="AF204" i="1"/>
  <c r="AF88" i="1"/>
  <c r="AF57" i="1"/>
  <c r="AF320" i="1"/>
  <c r="AF117" i="1"/>
  <c r="AF435" i="1"/>
  <c r="AF319" i="1"/>
  <c r="AF145" i="1"/>
  <c r="AF87" i="1"/>
  <c r="AF21" i="1"/>
  <c r="AF522" i="1"/>
  <c r="AF290" i="1"/>
  <c r="AF203" i="1"/>
  <c r="U31" i="1"/>
  <c r="U33" i="1"/>
  <c r="AF260" i="1"/>
  <c r="AF231" i="1"/>
  <c r="AF144" i="1"/>
  <c r="AF115" i="1"/>
  <c r="AJ115" i="1" s="1"/>
  <c r="AF20" i="1"/>
  <c r="U32" i="1"/>
  <c r="X49" i="1"/>
  <c r="AI49" i="1" s="1"/>
  <c r="U66" i="1"/>
  <c r="U96" i="1"/>
  <c r="V129" i="1"/>
  <c r="W67" i="1"/>
  <c r="AH67" i="1" s="1"/>
  <c r="U98" i="1"/>
  <c r="U34" i="1"/>
  <c r="U68" i="1"/>
  <c r="V81" i="1"/>
  <c r="W128" i="1"/>
  <c r="W69" i="1"/>
  <c r="W96" i="1"/>
  <c r="AH96" i="1" s="1"/>
  <c r="X134" i="1"/>
  <c r="AI134" i="1" s="1"/>
  <c r="W34" i="1"/>
  <c r="W32" i="1"/>
  <c r="AH32" i="1" s="1"/>
  <c r="V49" i="1"/>
  <c r="W68" i="1"/>
  <c r="AH68" i="1" s="1"/>
  <c r="W66" i="1"/>
  <c r="AH66" i="1" s="1"/>
  <c r="V76" i="1"/>
  <c r="AL76" i="1" s="1"/>
  <c r="U99" i="1"/>
  <c r="U97" i="1"/>
  <c r="AM97" i="1" s="1"/>
  <c r="X110" i="1"/>
  <c r="AI110" i="1" s="1"/>
  <c r="U126" i="1"/>
  <c r="V134" i="1"/>
  <c r="AL134" i="1" s="1"/>
  <c r="W98" i="1"/>
  <c r="AH98" i="1" s="1"/>
  <c r="U69" i="1"/>
  <c r="U67" i="1"/>
  <c r="W99" i="1"/>
  <c r="AH99" i="1" s="1"/>
  <c r="W97" i="1"/>
  <c r="AH97" i="1" s="1"/>
  <c r="V110" i="1"/>
  <c r="W126" i="1"/>
  <c r="AH126" i="1" s="1"/>
  <c r="X129" i="1"/>
  <c r="AI129" i="1" s="1"/>
  <c r="W33" i="1"/>
  <c r="AH33" i="1" s="1"/>
  <c r="W31" i="1"/>
  <c r="AH31" i="1" s="1"/>
  <c r="X81" i="1"/>
  <c r="AI81" i="1" s="1"/>
  <c r="U128" i="1"/>
  <c r="V158" i="1"/>
  <c r="W211" i="1"/>
  <c r="AH211" i="1" s="1"/>
  <c r="V230" i="1"/>
  <c r="AL230" i="1" s="1"/>
  <c r="U53" i="1"/>
  <c r="U51" i="1"/>
  <c r="U50" i="1"/>
  <c r="U80" i="1"/>
  <c r="U85" i="1"/>
  <c r="U84" i="1"/>
  <c r="U82" i="1"/>
  <c r="X95" i="1"/>
  <c r="AI95" i="1" s="1"/>
  <c r="V34" i="1"/>
  <c r="AL34" i="1" s="1"/>
  <c r="V33" i="1"/>
  <c r="AL33" i="1" s="1"/>
  <c r="V32" i="1"/>
  <c r="AL32" i="1" s="1"/>
  <c r="V31" i="1"/>
  <c r="AL31" i="1" s="1"/>
  <c r="W49" i="1"/>
  <c r="AH49" i="1" s="1"/>
  <c r="V53" i="1"/>
  <c r="AL53" i="1" s="1"/>
  <c r="V52" i="1"/>
  <c r="AL52" i="1" s="1"/>
  <c r="V51" i="1"/>
  <c r="AL51" i="1" s="1"/>
  <c r="V50" i="1"/>
  <c r="AL50" i="1" s="1"/>
  <c r="W65" i="1"/>
  <c r="AH65" i="1" s="1"/>
  <c r="V69" i="1"/>
  <c r="AL69" i="1" s="1"/>
  <c r="V68" i="1"/>
  <c r="AL68" i="1" s="1"/>
  <c r="V67" i="1"/>
  <c r="AL67" i="1" s="1"/>
  <c r="V66" i="1"/>
  <c r="AL66" i="1" s="1"/>
  <c r="X76" i="1"/>
  <c r="AI76" i="1" s="1"/>
  <c r="V80" i="1"/>
  <c r="AL80" i="1" s="1"/>
  <c r="V79" i="1"/>
  <c r="AL79" i="1" s="1"/>
  <c r="V78" i="1"/>
  <c r="AL78" i="1" s="1"/>
  <c r="V77" i="1"/>
  <c r="AL77" i="1" s="1"/>
  <c r="W81" i="1"/>
  <c r="AH81" i="1" s="1"/>
  <c r="V85" i="1"/>
  <c r="AL85" i="1" s="1"/>
  <c r="V84" i="1"/>
  <c r="AL84" i="1" s="1"/>
  <c r="V83" i="1"/>
  <c r="AL83" i="1" s="1"/>
  <c r="V82" i="1"/>
  <c r="W95" i="1"/>
  <c r="AH95" i="1" s="1"/>
  <c r="V99" i="1"/>
  <c r="V98" i="1"/>
  <c r="V97" i="1"/>
  <c r="V96" i="1"/>
  <c r="W110" i="1"/>
  <c r="AH110" i="1" s="1"/>
  <c r="V114" i="1"/>
  <c r="V113" i="1"/>
  <c r="V112" i="1"/>
  <c r="V111" i="1"/>
  <c r="W124" i="1"/>
  <c r="W127" i="1"/>
  <c r="AH127" i="1" s="1"/>
  <c r="V126" i="1"/>
  <c r="AL126" i="1" s="1"/>
  <c r="U125" i="1"/>
  <c r="AM125" i="1" s="1"/>
  <c r="X126" i="1"/>
  <c r="W129" i="1"/>
  <c r="V133" i="1"/>
  <c r="V132" i="1"/>
  <c r="AL132" i="1" s="1"/>
  <c r="V131" i="1"/>
  <c r="V130" i="1"/>
  <c r="W134" i="1"/>
  <c r="V138" i="1"/>
  <c r="AL138" i="1" s="1"/>
  <c r="V137" i="1"/>
  <c r="AL137" i="1" s="1"/>
  <c r="V136" i="1"/>
  <c r="AL136" i="1" s="1"/>
  <c r="V135" i="1"/>
  <c r="AL135" i="1" s="1"/>
  <c r="W158" i="1"/>
  <c r="AH158" i="1" s="1"/>
  <c r="V162" i="1"/>
  <c r="AL162" i="1" s="1"/>
  <c r="V161" i="1"/>
  <c r="AL161" i="1" s="1"/>
  <c r="V160" i="1"/>
  <c r="AL160" i="1" s="1"/>
  <c r="V159" i="1"/>
  <c r="AL159" i="1" s="1"/>
  <c r="W168" i="1"/>
  <c r="AH168" i="1" s="1"/>
  <c r="X186" i="1"/>
  <c r="X184" i="1"/>
  <c r="X215" i="1"/>
  <c r="AI215" i="1" s="1"/>
  <c r="X213" i="1"/>
  <c r="X229" i="1"/>
  <c r="V183" i="1"/>
  <c r="V184" i="1"/>
  <c r="V185" i="1"/>
  <c r="V186" i="1"/>
  <c r="V212" i="1"/>
  <c r="AL212" i="1" s="1"/>
  <c r="V213" i="1"/>
  <c r="AL213" i="1" s="1"/>
  <c r="V214" i="1"/>
  <c r="AL214" i="1" s="1"/>
  <c r="V215" i="1"/>
  <c r="W226" i="1"/>
  <c r="AH226" i="1" s="1"/>
  <c r="W53" i="1"/>
  <c r="W328" i="1" s="1"/>
  <c r="AH328" i="1" s="1"/>
  <c r="W51" i="1"/>
  <c r="AH51" i="1" s="1"/>
  <c r="W50" i="1"/>
  <c r="AH50" i="1" s="1"/>
  <c r="V65" i="1"/>
  <c r="W76" i="1"/>
  <c r="AH76" i="1" s="1"/>
  <c r="W79" i="1"/>
  <c r="AH79" i="1" s="1"/>
  <c r="W78" i="1"/>
  <c r="AH78" i="1" s="1"/>
  <c r="W77" i="1"/>
  <c r="AH77" i="1" s="1"/>
  <c r="W85" i="1"/>
  <c r="W84" i="1"/>
  <c r="AH84" i="1" s="1"/>
  <c r="W83" i="1"/>
  <c r="AH83" i="1" s="1"/>
  <c r="W82" i="1"/>
  <c r="W114" i="1"/>
  <c r="AH114" i="1" s="1"/>
  <c r="W113" i="1"/>
  <c r="AH113" i="1" s="1"/>
  <c r="W112" i="1"/>
  <c r="AH112" i="1" s="1"/>
  <c r="W111" i="1"/>
  <c r="AH111" i="1" s="1"/>
  <c r="V124" i="1"/>
  <c r="V125" i="1"/>
  <c r="X127" i="1"/>
  <c r="W133" i="1"/>
  <c r="W132" i="1"/>
  <c r="AH132" i="1" s="1"/>
  <c r="W131" i="1"/>
  <c r="W130" i="1"/>
  <c r="AH130" i="1" s="1"/>
  <c r="W138" i="1"/>
  <c r="W137" i="1"/>
  <c r="AH137" i="1" s="1"/>
  <c r="W136" i="1"/>
  <c r="W135" i="1"/>
  <c r="AH135" i="1" s="1"/>
  <c r="W162" i="1"/>
  <c r="W161" i="1"/>
  <c r="AH161" i="1" s="1"/>
  <c r="W160" i="1"/>
  <c r="AH160" i="1" s="1"/>
  <c r="W159" i="1"/>
  <c r="W242" i="1" s="1"/>
  <c r="AH242" i="1" s="1"/>
  <c r="W172" i="1"/>
  <c r="W171" i="1"/>
  <c r="AH171" i="1" s="1"/>
  <c r="W170" i="1"/>
  <c r="AH170" i="1" s="1"/>
  <c r="W169" i="1"/>
  <c r="AH169" i="1" s="1"/>
  <c r="V182" i="1"/>
  <c r="V211" i="1"/>
  <c r="W214" i="1"/>
  <c r="AH214" i="1" s="1"/>
  <c r="W212" i="1"/>
  <c r="AH212" i="1" s="1"/>
  <c r="W220" i="1"/>
  <c r="W218" i="1"/>
  <c r="AH218" i="1" s="1"/>
  <c r="W230" i="1"/>
  <c r="W228" i="1"/>
  <c r="AH228" i="1" s="1"/>
  <c r="U183" i="1"/>
  <c r="U184" i="1"/>
  <c r="AK184" i="1" s="1"/>
  <c r="U185" i="1"/>
  <c r="AK185" i="1" s="1"/>
  <c r="U186" i="1"/>
  <c r="AK186" i="1" s="1"/>
  <c r="U212" i="1"/>
  <c r="AM212" i="1" s="1"/>
  <c r="U213" i="1"/>
  <c r="AM213" i="1" s="1"/>
  <c r="U214" i="1"/>
  <c r="U215" i="1"/>
  <c r="U269" i="1"/>
  <c r="U327" i="1"/>
  <c r="W52" i="1"/>
  <c r="AH52" i="1" s="1"/>
  <c r="W80" i="1"/>
  <c r="X34" i="1"/>
  <c r="AI34" i="1" s="1"/>
  <c r="X33" i="1"/>
  <c r="X32" i="1"/>
  <c r="X31" i="1"/>
  <c r="X303" i="1" s="1"/>
  <c r="AI303" i="1" s="1"/>
  <c r="U49" i="1"/>
  <c r="X53" i="1"/>
  <c r="X52" i="1"/>
  <c r="X51" i="1"/>
  <c r="X50" i="1"/>
  <c r="U65" i="1"/>
  <c r="X69" i="1"/>
  <c r="AI69" i="1" s="1"/>
  <c r="X68" i="1"/>
  <c r="X67" i="1"/>
  <c r="X66" i="1"/>
  <c r="U76" i="1"/>
  <c r="X80" i="1"/>
  <c r="AI80" i="1" s="1"/>
  <c r="X79" i="1"/>
  <c r="X78" i="1"/>
  <c r="X77" i="1"/>
  <c r="U81" i="1"/>
  <c r="X85" i="1"/>
  <c r="AI85" i="1" s="1"/>
  <c r="X84" i="1"/>
  <c r="X83" i="1"/>
  <c r="X82" i="1"/>
  <c r="X288" i="1" s="1"/>
  <c r="AI288" i="1" s="1"/>
  <c r="U95" i="1"/>
  <c r="AM95" i="1" s="1"/>
  <c r="X99" i="1"/>
  <c r="AI99" i="1" s="1"/>
  <c r="X98" i="1"/>
  <c r="AI98" i="1" s="1"/>
  <c r="X97" i="1"/>
  <c r="AI97" i="1" s="1"/>
  <c r="X96" i="1"/>
  <c r="AI96" i="1" s="1"/>
  <c r="U110" i="1"/>
  <c r="X114" i="1"/>
  <c r="AI114" i="1" s="1"/>
  <c r="X113" i="1"/>
  <c r="AI113" i="1" s="1"/>
  <c r="X112" i="1"/>
  <c r="AI112" i="1" s="1"/>
  <c r="X111" i="1"/>
  <c r="U124" i="1"/>
  <c r="V128" i="1"/>
  <c r="U127" i="1"/>
  <c r="X128" i="1"/>
  <c r="AI128" i="1" s="1"/>
  <c r="U129" i="1"/>
  <c r="X133" i="1"/>
  <c r="AI133" i="1" s="1"/>
  <c r="X132" i="1"/>
  <c r="X131" i="1"/>
  <c r="X345" i="1" s="1"/>
  <c r="X130" i="1"/>
  <c r="U134" i="1"/>
  <c r="X138" i="1"/>
  <c r="AI138" i="1" s="1"/>
  <c r="X137" i="1"/>
  <c r="X136" i="1"/>
  <c r="X135" i="1"/>
  <c r="U153" i="1"/>
  <c r="U158" i="1"/>
  <c r="X162" i="1"/>
  <c r="AI162" i="1" s="1"/>
  <c r="X161" i="1"/>
  <c r="X160" i="1"/>
  <c r="X159" i="1"/>
  <c r="X241" i="1" s="1"/>
  <c r="U168" i="1"/>
  <c r="U182" i="1"/>
  <c r="AK182" i="1" s="1"/>
  <c r="X185" i="1"/>
  <c r="U211" i="1"/>
  <c r="X214" i="1"/>
  <c r="X220" i="1"/>
  <c r="AI220" i="1" s="1"/>
  <c r="X218" i="1"/>
  <c r="X230" i="1"/>
  <c r="AI230" i="1" s="1"/>
  <c r="X228" i="1"/>
  <c r="X182" i="1"/>
  <c r="X211" i="1"/>
  <c r="AI211" i="1" s="1"/>
  <c r="U227" i="1"/>
  <c r="U228" i="1"/>
  <c r="U229" i="1"/>
  <c r="U230" i="1"/>
  <c r="AM230" i="1" s="1"/>
  <c r="U255" i="1"/>
  <c r="U250" i="1"/>
  <c r="U284" i="1"/>
  <c r="U274" i="1"/>
  <c r="U313" i="1"/>
  <c r="U303" i="1"/>
  <c r="U337" i="1"/>
  <c r="U458" i="1"/>
  <c r="U453" i="1"/>
  <c r="U448" i="1"/>
  <c r="U52" i="1"/>
  <c r="AM52" i="1" s="1"/>
  <c r="X65" i="1"/>
  <c r="AI65" i="1" s="1"/>
  <c r="U79" i="1"/>
  <c r="U78" i="1"/>
  <c r="U77" i="1"/>
  <c r="U83" i="1"/>
  <c r="AM83" i="1" s="1"/>
  <c r="U114" i="1"/>
  <c r="U113" i="1"/>
  <c r="U112" i="1"/>
  <c r="U111" i="1"/>
  <c r="V127" i="1"/>
  <c r="AL127" i="1" s="1"/>
  <c r="X124" i="1"/>
  <c r="AI124" i="1" s="1"/>
  <c r="X125" i="1"/>
  <c r="U133" i="1"/>
  <c r="U132" i="1"/>
  <c r="U131" i="1"/>
  <c r="U130" i="1"/>
  <c r="AM130" i="1" s="1"/>
  <c r="U138" i="1"/>
  <c r="U137" i="1"/>
  <c r="U136" i="1"/>
  <c r="AM136" i="1" s="1"/>
  <c r="U135" i="1"/>
  <c r="U162" i="1"/>
  <c r="AM162" i="1" s="1"/>
  <c r="U161" i="1"/>
  <c r="U160" i="1"/>
  <c r="U159" i="1"/>
  <c r="U172" i="1"/>
  <c r="U171" i="1"/>
  <c r="U170" i="1"/>
  <c r="U169" i="1"/>
  <c r="W215" i="1"/>
  <c r="W213" i="1"/>
  <c r="AH213" i="1" s="1"/>
  <c r="V216" i="1"/>
  <c r="W219" i="1"/>
  <c r="AH219" i="1" s="1"/>
  <c r="W217" i="1"/>
  <c r="AH217" i="1" s="1"/>
  <c r="V226" i="1"/>
  <c r="W229" i="1"/>
  <c r="AH229" i="1" s="1"/>
  <c r="W227" i="1"/>
  <c r="AH227" i="1" s="1"/>
  <c r="U540" i="1"/>
  <c r="AM114" i="1" l="1"/>
  <c r="AJ94" i="1"/>
  <c r="AM448" i="1"/>
  <c r="AM453" i="1"/>
  <c r="AM211" i="1"/>
  <c r="AM158" i="1"/>
  <c r="AM65" i="1"/>
  <c r="AM274" i="1"/>
  <c r="AM277" i="1"/>
  <c r="U226" i="1"/>
  <c r="AM128" i="1"/>
  <c r="AM112" i="1"/>
  <c r="AK80" i="1"/>
  <c r="AM80" i="1"/>
  <c r="AM450" i="1"/>
  <c r="AM160" i="1"/>
  <c r="AM250" i="1"/>
  <c r="AM129" i="1"/>
  <c r="AM76" i="1"/>
  <c r="AM50" i="1"/>
  <c r="AM69" i="1"/>
  <c r="AM66" i="1"/>
  <c r="AM33" i="1"/>
  <c r="AM157" i="1"/>
  <c r="AM449" i="1"/>
  <c r="AM459" i="1"/>
  <c r="AK258" i="1"/>
  <c r="AM258" i="1"/>
  <c r="AM452" i="1"/>
  <c r="AM99" i="1"/>
  <c r="AM276" i="1"/>
  <c r="AM67" i="1"/>
  <c r="AM113" i="1"/>
  <c r="AM161" i="1"/>
  <c r="AM132" i="1"/>
  <c r="AM255" i="1"/>
  <c r="AM110" i="1"/>
  <c r="AM51" i="1"/>
  <c r="AM31" i="1"/>
  <c r="AF156" i="1"/>
  <c r="AM156" i="1"/>
  <c r="AM457" i="1"/>
  <c r="AK339" i="1"/>
  <c r="AK257" i="1"/>
  <c r="AM257" i="1"/>
  <c r="AK137" i="1"/>
  <c r="AM137" i="1"/>
  <c r="U314" i="1"/>
  <c r="AM462" i="1"/>
  <c r="AK252" i="1"/>
  <c r="AM252" i="1"/>
  <c r="AM131" i="1"/>
  <c r="AM133" i="1"/>
  <c r="AM458" i="1"/>
  <c r="AM127" i="1"/>
  <c r="AM49" i="1"/>
  <c r="U328" i="1"/>
  <c r="AM53" i="1"/>
  <c r="AM68" i="1"/>
  <c r="AM32" i="1"/>
  <c r="AM155" i="1"/>
  <c r="AK456" i="1"/>
  <c r="AM456" i="1"/>
  <c r="AK256" i="1"/>
  <c r="AM256" i="1"/>
  <c r="AK79" i="1"/>
  <c r="AM79" i="1"/>
  <c r="AK138" i="1"/>
  <c r="AM138" i="1"/>
  <c r="AM153" i="1"/>
  <c r="AM85" i="1"/>
  <c r="U242" i="1"/>
  <c r="AM159" i="1"/>
  <c r="AM96" i="1"/>
  <c r="AM259" i="1"/>
  <c r="AK135" i="1"/>
  <c r="AM135" i="1"/>
  <c r="AK77" i="1"/>
  <c r="AM77" i="1"/>
  <c r="AK134" i="1"/>
  <c r="AM134" i="1"/>
  <c r="AM81" i="1"/>
  <c r="U338" i="1"/>
  <c r="AM215" i="1"/>
  <c r="AM126" i="1"/>
  <c r="AM34" i="1"/>
  <c r="AM154" i="1"/>
  <c r="AK455" i="1"/>
  <c r="AM455" i="1"/>
  <c r="AM254" i="1"/>
  <c r="AM84" i="1"/>
  <c r="U216" i="1"/>
  <c r="AM111" i="1"/>
  <c r="AM461" i="1"/>
  <c r="AK251" i="1"/>
  <c r="AM251" i="1"/>
  <c r="AM460" i="1"/>
  <c r="AM275" i="1"/>
  <c r="AK78" i="1"/>
  <c r="AM78" i="1"/>
  <c r="AM124" i="1"/>
  <c r="AM214" i="1"/>
  <c r="AM82" i="1"/>
  <c r="AM98" i="1"/>
  <c r="AK454" i="1"/>
  <c r="AM454" i="1"/>
  <c r="AM278" i="1"/>
  <c r="AK253" i="1"/>
  <c r="AM253" i="1"/>
  <c r="AD525" i="1"/>
  <c r="AJ210" i="1"/>
  <c r="AJ179" i="1"/>
  <c r="AL186" i="1"/>
  <c r="AL185" i="1"/>
  <c r="AL184" i="1"/>
  <c r="AL183" i="1"/>
  <c r="AJ87" i="1"/>
  <c r="AJ178" i="1"/>
  <c r="AJ239" i="1"/>
  <c r="AD326" i="1"/>
  <c r="AJ29" i="1"/>
  <c r="AJ59" i="1"/>
  <c r="AJ24" i="1"/>
  <c r="AJ293" i="1"/>
  <c r="AJ438" i="1"/>
  <c r="AJ442" i="1"/>
  <c r="AJ58" i="1"/>
  <c r="AJ268" i="1"/>
  <c r="AJ152" i="1"/>
  <c r="AD529" i="1"/>
  <c r="AJ145" i="1"/>
  <c r="AJ235" i="1"/>
  <c r="AJ525" i="1"/>
  <c r="AJ147" i="1"/>
  <c r="AJ264" i="1"/>
  <c r="AD231" i="1"/>
  <c r="AJ148" i="1"/>
  <c r="AJ322" i="1"/>
  <c r="AD264" i="1"/>
  <c r="AD524" i="1"/>
  <c r="AG128" i="1"/>
  <c r="AL128" i="1"/>
  <c r="AG211" i="1"/>
  <c r="AL211" i="1"/>
  <c r="V343" i="1"/>
  <c r="AL343" i="1" s="1"/>
  <c r="AL131" i="1"/>
  <c r="AG98" i="1"/>
  <c r="AL98" i="1"/>
  <c r="AG158" i="1"/>
  <c r="AL158" i="1"/>
  <c r="AG226" i="1"/>
  <c r="AL226" i="1"/>
  <c r="AG182" i="1"/>
  <c r="AL182" i="1"/>
  <c r="AG65" i="1"/>
  <c r="AL65" i="1"/>
  <c r="V220" i="1"/>
  <c r="AL220" i="1" s="1"/>
  <c r="AL111" i="1"/>
  <c r="AG99" i="1"/>
  <c r="AL99" i="1"/>
  <c r="AH462" i="1"/>
  <c r="AG133" i="1"/>
  <c r="AL133" i="1"/>
  <c r="AG112" i="1"/>
  <c r="AL112" i="1"/>
  <c r="AG129" i="1"/>
  <c r="AL129" i="1"/>
  <c r="AG125" i="1"/>
  <c r="AL125" i="1"/>
  <c r="AG113" i="1"/>
  <c r="AL113" i="1"/>
  <c r="V286" i="1"/>
  <c r="AL286" i="1" s="1"/>
  <c r="AL82" i="1"/>
  <c r="AG95" i="1"/>
  <c r="AL95" i="1"/>
  <c r="AG124" i="1"/>
  <c r="AL124" i="1"/>
  <c r="AG81" i="1"/>
  <c r="AL81" i="1"/>
  <c r="V340" i="1"/>
  <c r="AL340" i="1" s="1"/>
  <c r="AL215" i="1"/>
  <c r="AG96" i="1"/>
  <c r="AL96" i="1"/>
  <c r="AG49" i="1"/>
  <c r="AL49" i="1"/>
  <c r="AG216" i="1"/>
  <c r="AL216" i="1"/>
  <c r="AG114" i="1"/>
  <c r="AL114" i="1"/>
  <c r="AG130" i="1"/>
  <c r="AL130" i="1"/>
  <c r="AG97" i="1"/>
  <c r="AL97" i="1"/>
  <c r="AG110" i="1"/>
  <c r="AL110" i="1"/>
  <c r="AD293" i="1"/>
  <c r="AD438" i="1"/>
  <c r="AD204" i="1"/>
  <c r="AJ26" i="1"/>
  <c r="AJ203" i="1"/>
  <c r="AJ117" i="1"/>
  <c r="AJ205" i="1"/>
  <c r="AJ120" i="1"/>
  <c r="AJ324" i="1"/>
  <c r="AJ267" i="1"/>
  <c r="AJ207" i="1"/>
  <c r="AJ263" i="1"/>
  <c r="AJ151" i="1"/>
  <c r="AD521" i="1"/>
  <c r="AD207" i="1"/>
  <c r="AJ234" i="1"/>
  <c r="AJ323" i="1"/>
  <c r="AJ238" i="1"/>
  <c r="AJ63" i="1"/>
  <c r="AJ23" i="1"/>
  <c r="AJ291" i="1"/>
  <c r="AD268" i="1"/>
  <c r="AJ181" i="1"/>
  <c r="AJ177" i="1"/>
  <c r="AJ522" i="1"/>
  <c r="AD202" i="1"/>
  <c r="AJ231" i="1"/>
  <c r="AJ209" i="1"/>
  <c r="AJ22" i="1"/>
  <c r="AJ173" i="1"/>
  <c r="AK136" i="1"/>
  <c r="AH82" i="1"/>
  <c r="W286" i="1"/>
  <c r="AH286" i="1" s="1"/>
  <c r="W287" i="1"/>
  <c r="AH287" i="1" s="1"/>
  <c r="W288" i="1"/>
  <c r="AH288" i="1" s="1"/>
  <c r="W284" i="1"/>
  <c r="AH284" i="1" s="1"/>
  <c r="W285" i="1"/>
  <c r="AH285" i="1" s="1"/>
  <c r="AK216" i="1"/>
  <c r="AF216" i="1"/>
  <c r="AK183" i="1"/>
  <c r="W185" i="1"/>
  <c r="AH185" i="1" s="1"/>
  <c r="W183" i="1"/>
  <c r="W182" i="1"/>
  <c r="AH182" i="1" s="1"/>
  <c r="U220" i="1"/>
  <c r="AH159" i="1"/>
  <c r="W243" i="1"/>
  <c r="AH243" i="1" s="1"/>
  <c r="W244" i="1"/>
  <c r="AH244" i="1" s="1"/>
  <c r="W241" i="1"/>
  <c r="AH241" i="1" s="1"/>
  <c r="W240" i="1"/>
  <c r="AH240" i="1" s="1"/>
  <c r="U241" i="1"/>
  <c r="U240" i="1"/>
  <c r="U244" i="1"/>
  <c r="U243" i="1"/>
  <c r="W338" i="1"/>
  <c r="AH338" i="1" s="1"/>
  <c r="W339" i="1"/>
  <c r="AH339" i="1" s="1"/>
  <c r="W340" i="1"/>
  <c r="AH340" i="1" s="1"/>
  <c r="W341" i="1"/>
  <c r="AH341" i="1" s="1"/>
  <c r="W337" i="1"/>
  <c r="AH337" i="1" s="1"/>
  <c r="U343" i="1"/>
  <c r="U344" i="1"/>
  <c r="U345" i="1"/>
  <c r="U346" i="1"/>
  <c r="U219" i="1"/>
  <c r="AG111" i="1"/>
  <c r="V217" i="1"/>
  <c r="AL217" i="1" s="1"/>
  <c r="V218" i="1"/>
  <c r="AL218" i="1" s="1"/>
  <c r="V219" i="1"/>
  <c r="AL219" i="1" s="1"/>
  <c r="W184" i="1"/>
  <c r="AH184" i="1" s="1"/>
  <c r="U342" i="1"/>
  <c r="U218" i="1"/>
  <c r="W186" i="1"/>
  <c r="AH186" i="1" s="1"/>
  <c r="U541" i="1"/>
  <c r="U542" i="1"/>
  <c r="U543" i="1"/>
  <c r="U544" i="1"/>
  <c r="U217" i="1"/>
  <c r="X346" i="1"/>
  <c r="AI346" i="1" s="1"/>
  <c r="X342" i="1"/>
  <c r="AI342" i="1" s="1"/>
  <c r="X343" i="1"/>
  <c r="AI343" i="1" s="1"/>
  <c r="X344" i="1"/>
  <c r="AI344" i="1" s="1"/>
  <c r="AI111" i="1"/>
  <c r="X217" i="1"/>
  <c r="AI217" i="1" s="1"/>
  <c r="X219" i="1"/>
  <c r="AI219" i="1" s="1"/>
  <c r="X216" i="1"/>
  <c r="AI216" i="1" s="1"/>
  <c r="V304" i="1"/>
  <c r="AL304" i="1" s="1"/>
  <c r="V305" i="1"/>
  <c r="AL305" i="1" s="1"/>
  <c r="V306" i="1"/>
  <c r="AL306" i="1" s="1"/>
  <c r="V307" i="1"/>
  <c r="AL307" i="1" s="1"/>
  <c r="V303" i="1"/>
  <c r="AL303" i="1" s="1"/>
  <c r="AH136" i="1"/>
  <c r="V229" i="1"/>
  <c r="AL229" i="1" s="1"/>
  <c r="AF226" i="1"/>
  <c r="X341" i="1"/>
  <c r="X306" i="1"/>
  <c r="AI306" i="1" s="1"/>
  <c r="X286" i="1"/>
  <c r="AI286" i="1" s="1"/>
  <c r="V269" i="1"/>
  <c r="AL269" i="1" s="1"/>
  <c r="V272" i="1"/>
  <c r="AL272" i="1" s="1"/>
  <c r="W306" i="1"/>
  <c r="AH306" i="1" s="1"/>
  <c r="V273" i="1"/>
  <c r="V313" i="1"/>
  <c r="AL313" i="1" s="1"/>
  <c r="V314" i="1"/>
  <c r="AL314" i="1" s="1"/>
  <c r="V315" i="1"/>
  <c r="AL315" i="1" s="1"/>
  <c r="V316" i="1"/>
  <c r="AL316" i="1" s="1"/>
  <c r="V317" i="1"/>
  <c r="AL317" i="1" s="1"/>
  <c r="X270" i="1"/>
  <c r="AI270" i="1" s="1"/>
  <c r="X271" i="1"/>
  <c r="AI271" i="1" s="1"/>
  <c r="X272" i="1"/>
  <c r="X273" i="1"/>
  <c r="AI273" i="1" s="1"/>
  <c r="X269" i="1"/>
  <c r="AI269" i="1" s="1"/>
  <c r="V228" i="1"/>
  <c r="AL228" i="1" s="1"/>
  <c r="X340" i="1"/>
  <c r="AI340" i="1" s="1"/>
  <c r="X305" i="1"/>
  <c r="AI305" i="1" s="1"/>
  <c r="X285" i="1"/>
  <c r="AI285" i="1" s="1"/>
  <c r="W305" i="1"/>
  <c r="AI53" i="1"/>
  <c r="X331" i="1"/>
  <c r="AI331" i="1" s="1"/>
  <c r="X327" i="1"/>
  <c r="AI327" i="1" s="1"/>
  <c r="X328" i="1"/>
  <c r="AI328" i="1" s="1"/>
  <c r="W216" i="1"/>
  <c r="AH216" i="1" s="1"/>
  <c r="V227" i="1"/>
  <c r="AL227" i="1" s="1"/>
  <c r="X542" i="1"/>
  <c r="AI542" i="1" s="1"/>
  <c r="X339" i="1"/>
  <c r="AI339" i="1" s="1"/>
  <c r="U331" i="1"/>
  <c r="X304" i="1"/>
  <c r="AI304" i="1" s="1"/>
  <c r="X317" i="1"/>
  <c r="AI317" i="1" s="1"/>
  <c r="U273" i="1"/>
  <c r="W304" i="1"/>
  <c r="V270" i="1"/>
  <c r="AL270" i="1" s="1"/>
  <c r="V341" i="1"/>
  <c r="AL341" i="1" s="1"/>
  <c r="X330" i="1"/>
  <c r="AI330" i="1" s="1"/>
  <c r="V284" i="1"/>
  <c r="AL284" i="1" s="1"/>
  <c r="V285" i="1"/>
  <c r="AL285" i="1" s="1"/>
  <c r="V327" i="1"/>
  <c r="AL327" i="1" s="1"/>
  <c r="V328" i="1"/>
  <c r="AL328" i="1" s="1"/>
  <c r="V329" i="1"/>
  <c r="V330" i="1"/>
  <c r="AL330" i="1" s="1"/>
  <c r="V331" i="1"/>
  <c r="AL331" i="1" s="1"/>
  <c r="X541" i="1"/>
  <c r="AI541" i="1" s="1"/>
  <c r="X338" i="1"/>
  <c r="AI338" i="1" s="1"/>
  <c r="U330" i="1"/>
  <c r="X316" i="1"/>
  <c r="AI316" i="1" s="1"/>
  <c r="U272" i="1"/>
  <c r="W303" i="1"/>
  <c r="AH303" i="1" s="1"/>
  <c r="X329" i="1"/>
  <c r="AI329" i="1" s="1"/>
  <c r="X226" i="1"/>
  <c r="AI226" i="1" s="1"/>
  <c r="AH131" i="1"/>
  <c r="W346" i="1"/>
  <c r="AH346" i="1" s="1"/>
  <c r="W342" i="1"/>
  <c r="AH342" i="1" s="1"/>
  <c r="W343" i="1"/>
  <c r="AH343" i="1" s="1"/>
  <c r="X540" i="1"/>
  <c r="AI540" i="1" s="1"/>
  <c r="X337" i="1"/>
  <c r="AI337" i="1" s="1"/>
  <c r="U329" i="1"/>
  <c r="X315" i="1"/>
  <c r="AI315" i="1" s="1"/>
  <c r="U271" i="1"/>
  <c r="W313" i="1"/>
  <c r="V344" i="1"/>
  <c r="AL344" i="1" s="1"/>
  <c r="W345" i="1"/>
  <c r="AH345" i="1" s="1"/>
  <c r="U340" i="1"/>
  <c r="U341" i="1"/>
  <c r="W329" i="1"/>
  <c r="AH329" i="1" s="1"/>
  <c r="W330" i="1"/>
  <c r="AH330" i="1" s="1"/>
  <c r="W331" i="1"/>
  <c r="AH331" i="1" s="1"/>
  <c r="W327" i="1"/>
  <c r="AH327" i="1" s="1"/>
  <c r="V337" i="1"/>
  <c r="AL337" i="1" s="1"/>
  <c r="V338" i="1"/>
  <c r="AL338" i="1" s="1"/>
  <c r="V339" i="1"/>
  <c r="AL339" i="1" s="1"/>
  <c r="V241" i="1"/>
  <c r="V242" i="1"/>
  <c r="AL242" i="1" s="1"/>
  <c r="V243" i="1"/>
  <c r="AL243" i="1" s="1"/>
  <c r="U288" i="1"/>
  <c r="U285" i="1"/>
  <c r="U304" i="1"/>
  <c r="U305" i="1"/>
  <c r="U306" i="1"/>
  <c r="U307" i="1"/>
  <c r="X314" i="1"/>
  <c r="AI314" i="1" s="1"/>
  <c r="X284" i="1"/>
  <c r="AI284" i="1" s="1"/>
  <c r="X227" i="1"/>
  <c r="AI227" i="1" s="1"/>
  <c r="W344" i="1"/>
  <c r="AH344" i="1" s="1"/>
  <c r="X242" i="1"/>
  <c r="AI242" i="1" s="1"/>
  <c r="X243" i="1"/>
  <c r="AI243" i="1" s="1"/>
  <c r="X240" i="1"/>
  <c r="AI240" i="1" s="1"/>
  <c r="X244" i="1"/>
  <c r="AI244" i="1" s="1"/>
  <c r="V345" i="1"/>
  <c r="AL345" i="1" s="1"/>
  <c r="V346" i="1"/>
  <c r="AL346" i="1" s="1"/>
  <c r="V342" i="1"/>
  <c r="AL342" i="1" s="1"/>
  <c r="V288" i="1"/>
  <c r="AL288" i="1" s="1"/>
  <c r="V244" i="1"/>
  <c r="AL244" i="1" s="1"/>
  <c r="U287" i="1"/>
  <c r="AJ237" i="1"/>
  <c r="W269" i="1"/>
  <c r="AH269" i="1" s="1"/>
  <c r="U317" i="1"/>
  <c r="U316" i="1"/>
  <c r="U315" i="1"/>
  <c r="AJ57" i="1"/>
  <c r="AG240" i="1"/>
  <c r="AD322" i="1"/>
  <c r="AD148" i="1"/>
  <c r="AD152" i="1"/>
  <c r="AG153" i="1"/>
  <c r="AD24" i="1"/>
  <c r="AD205" i="1"/>
  <c r="AJ62" i="1"/>
  <c r="AJ88" i="1"/>
  <c r="AJ236" i="1"/>
  <c r="AJ27" i="1"/>
  <c r="AJ325" i="1"/>
  <c r="AJ528" i="1"/>
  <c r="AD235" i="1"/>
  <c r="AD208" i="1"/>
  <c r="AJ526" i="1"/>
  <c r="AD206" i="1"/>
  <c r="AD442" i="1"/>
  <c r="AJ20" i="1"/>
  <c r="AJ21" i="1"/>
  <c r="AJ319" i="1"/>
  <c r="AJ204" i="1"/>
  <c r="AJ439" i="1"/>
  <c r="AJ175" i="1"/>
  <c r="AJ25" i="1"/>
  <c r="AJ60" i="1"/>
  <c r="AG155" i="1"/>
  <c r="AG126" i="1"/>
  <c r="AG32" i="1"/>
  <c r="AG213" i="1"/>
  <c r="AG67" i="1"/>
  <c r="AG271" i="1"/>
  <c r="AJ61" i="1"/>
  <c r="AG184" i="1"/>
  <c r="AG214" i="1"/>
  <c r="AG185" i="1"/>
  <c r="AG33" i="1"/>
  <c r="AG68" i="1"/>
  <c r="AG156" i="1"/>
  <c r="AG127" i="1"/>
  <c r="AG186" i="1"/>
  <c r="AG157" i="1"/>
  <c r="AG34" i="1"/>
  <c r="AG215" i="1"/>
  <c r="AG69" i="1"/>
  <c r="AG212" i="1"/>
  <c r="AG183" i="1"/>
  <c r="AG31" i="1"/>
  <c r="AG66" i="1"/>
  <c r="AG154" i="1"/>
  <c r="AG82" i="1"/>
  <c r="AG53" i="1"/>
  <c r="AG230" i="1"/>
  <c r="AG460" i="1"/>
  <c r="AG85" i="1"/>
  <c r="AG52" i="1"/>
  <c r="AG461" i="1"/>
  <c r="AG84" i="1"/>
  <c r="AG51" i="1"/>
  <c r="AG462" i="1"/>
  <c r="AG458" i="1"/>
  <c r="AG83" i="1"/>
  <c r="AG50" i="1"/>
  <c r="AG459" i="1"/>
  <c r="AG287" i="1"/>
  <c r="AG161" i="1"/>
  <c r="AG132" i="1"/>
  <c r="AG448" i="1"/>
  <c r="AG449" i="1"/>
  <c r="AG276" i="1"/>
  <c r="AG160" i="1"/>
  <c r="AG131" i="1"/>
  <c r="AG450" i="1"/>
  <c r="AG277" i="1"/>
  <c r="AG159" i="1"/>
  <c r="AG451" i="1"/>
  <c r="AG307" i="1"/>
  <c r="AG278" i="1"/>
  <c r="AG274" i="1"/>
  <c r="AG162" i="1"/>
  <c r="AG452" i="1"/>
  <c r="AG275" i="1"/>
  <c r="AK172" i="1"/>
  <c r="AK111" i="1"/>
  <c r="AK227" i="1"/>
  <c r="AK50" i="1"/>
  <c r="AK461" i="1"/>
  <c r="AK171" i="1"/>
  <c r="AK114" i="1"/>
  <c r="AK83" i="1"/>
  <c r="AK228" i="1"/>
  <c r="AK85" i="1"/>
  <c r="AK314" i="1"/>
  <c r="AK170" i="1"/>
  <c r="AK113" i="1"/>
  <c r="AK52" i="1"/>
  <c r="AK229" i="1"/>
  <c r="AK110" i="1"/>
  <c r="AK84" i="1"/>
  <c r="AK53" i="1"/>
  <c r="AK459" i="1"/>
  <c r="AK169" i="1"/>
  <c r="AK112" i="1"/>
  <c r="AK230" i="1"/>
  <c r="AK82" i="1"/>
  <c r="AK51" i="1"/>
  <c r="AK460" i="1"/>
  <c r="AK286" i="1"/>
  <c r="AK161" i="1"/>
  <c r="AK132" i="1"/>
  <c r="AK277" i="1"/>
  <c r="AK160" i="1"/>
  <c r="AK131" i="1"/>
  <c r="AK449" i="1"/>
  <c r="AK159" i="1"/>
  <c r="AK130" i="1"/>
  <c r="AK129" i="1"/>
  <c r="AK450" i="1"/>
  <c r="AK275" i="1"/>
  <c r="AK162" i="1"/>
  <c r="AK133" i="1"/>
  <c r="AK451" i="1"/>
  <c r="AK276" i="1"/>
  <c r="AK127" i="1"/>
  <c r="AK213" i="1"/>
  <c r="AK125" i="1"/>
  <c r="AK67" i="1"/>
  <c r="AK126" i="1"/>
  <c r="AK99" i="1"/>
  <c r="AK34" i="1"/>
  <c r="AK96" i="1"/>
  <c r="AK157" i="1"/>
  <c r="AK214" i="1"/>
  <c r="AK128" i="1"/>
  <c r="AK97" i="1"/>
  <c r="AK32" i="1"/>
  <c r="AK31" i="1"/>
  <c r="AK328" i="1"/>
  <c r="AK154" i="1"/>
  <c r="AK124" i="1"/>
  <c r="AK215" i="1"/>
  <c r="AK68" i="1"/>
  <c r="AK33" i="1"/>
  <c r="AK155" i="1"/>
  <c r="AK95" i="1"/>
  <c r="AK212" i="1"/>
  <c r="AK69" i="1"/>
  <c r="AK98" i="1"/>
  <c r="AK66" i="1"/>
  <c r="AK242" i="1"/>
  <c r="AK156" i="1"/>
  <c r="AG138" i="1"/>
  <c r="AG80" i="1"/>
  <c r="AG454" i="1"/>
  <c r="AG250" i="1"/>
  <c r="AG256" i="1"/>
  <c r="AG252" i="1"/>
  <c r="AG137" i="1"/>
  <c r="AG79" i="1"/>
  <c r="AG134" i="1"/>
  <c r="AG455" i="1"/>
  <c r="AG257" i="1"/>
  <c r="AG253" i="1"/>
  <c r="AG136" i="1"/>
  <c r="AG78" i="1"/>
  <c r="AG456" i="1"/>
  <c r="AG258" i="1"/>
  <c r="AG254" i="1"/>
  <c r="AG135" i="1"/>
  <c r="AG77" i="1"/>
  <c r="AG76" i="1"/>
  <c r="AG457" i="1"/>
  <c r="AG453" i="1"/>
  <c r="AG259" i="1"/>
  <c r="AG255" i="1"/>
  <c r="AG251" i="1"/>
  <c r="AD209" i="1"/>
  <c r="AK346" i="1"/>
  <c r="AK278" i="1"/>
  <c r="AK254" i="1"/>
  <c r="AK259" i="1"/>
  <c r="AK452" i="1"/>
  <c r="AK457" i="1"/>
  <c r="AK462" i="1"/>
  <c r="AJ174" i="1"/>
  <c r="AJ176" i="1"/>
  <c r="AJ294" i="1"/>
  <c r="AJ296" i="1"/>
  <c r="AH230" i="1"/>
  <c r="AH215" i="1"/>
  <c r="AH220" i="1"/>
  <c r="AH172" i="1"/>
  <c r="AH162" i="1"/>
  <c r="AH157" i="1"/>
  <c r="AH85" i="1"/>
  <c r="AH80" i="1"/>
  <c r="AH69" i="1"/>
  <c r="AH34" i="1"/>
  <c r="AH53" i="1"/>
  <c r="AK540" i="1"/>
  <c r="AK250" i="1"/>
  <c r="AK168" i="1"/>
  <c r="AK448" i="1"/>
  <c r="AK458" i="1"/>
  <c r="AK274" i="1"/>
  <c r="AK284" i="1"/>
  <c r="AK211" i="1"/>
  <c r="AK153" i="1"/>
  <c r="AK76" i="1"/>
  <c r="AK49" i="1"/>
  <c r="AK158" i="1"/>
  <c r="AK81" i="1"/>
  <c r="AK453" i="1"/>
  <c r="AK337" i="1"/>
  <c r="AK303" i="1"/>
  <c r="AK313" i="1"/>
  <c r="AK255" i="1"/>
  <c r="AK65" i="1"/>
  <c r="AK327" i="1"/>
  <c r="AK269" i="1"/>
  <c r="AI182" i="1"/>
  <c r="AI186" i="1"/>
  <c r="AH129" i="1"/>
  <c r="AH134" i="1"/>
  <c r="AH128" i="1"/>
  <c r="AH138" i="1"/>
  <c r="AH133" i="1"/>
  <c r="AH124" i="1"/>
  <c r="AI275" i="1"/>
  <c r="AI251" i="1"/>
  <c r="AI77" i="1"/>
  <c r="AI50" i="1"/>
  <c r="AI454" i="1"/>
  <c r="AI241" i="1"/>
  <c r="AI125" i="1"/>
  <c r="AI159" i="1"/>
  <c r="AI130" i="1"/>
  <c r="AI82" i="1"/>
  <c r="AI31" i="1"/>
  <c r="AI449" i="1"/>
  <c r="AI154" i="1"/>
  <c r="AI135" i="1"/>
  <c r="AI66" i="1"/>
  <c r="AI459" i="1"/>
  <c r="AI256" i="1"/>
  <c r="AI212" i="1"/>
  <c r="AI79" i="1"/>
  <c r="AI52" i="1"/>
  <c r="AI456" i="1"/>
  <c r="AI345" i="1"/>
  <c r="AI287" i="1"/>
  <c r="AI161" i="1"/>
  <c r="AI132" i="1"/>
  <c r="AI84" i="1"/>
  <c r="AI33" i="1"/>
  <c r="AI127" i="1"/>
  <c r="AI451" i="1"/>
  <c r="AI156" i="1"/>
  <c r="AI137" i="1"/>
  <c r="AI68" i="1"/>
  <c r="AI543" i="1"/>
  <c r="AI461" i="1"/>
  <c r="AI258" i="1"/>
  <c r="AI214" i="1"/>
  <c r="AI185" i="1"/>
  <c r="AI229" i="1"/>
  <c r="AI277" i="1"/>
  <c r="AI253" i="1"/>
  <c r="AI136" i="1"/>
  <c r="AI67" i="1"/>
  <c r="AI184" i="1"/>
  <c r="AI455" i="1"/>
  <c r="AI213" i="1"/>
  <c r="AI450" i="1"/>
  <c r="AI155" i="1"/>
  <c r="AI228" i="1"/>
  <c r="AI218" i="1"/>
  <c r="AI78" i="1"/>
  <c r="AI51" i="1"/>
  <c r="AI460" i="1"/>
  <c r="AI257" i="1"/>
  <c r="AI160" i="1"/>
  <c r="AI131" i="1"/>
  <c r="AI83" i="1"/>
  <c r="AI32" i="1"/>
  <c r="AI126" i="1"/>
  <c r="AI276" i="1"/>
  <c r="AI252" i="1"/>
  <c r="AJ318" i="1"/>
  <c r="AJ289" i="1"/>
  <c r="AD236" i="1"/>
  <c r="AD181" i="1"/>
  <c r="AD527" i="1"/>
  <c r="AD297" i="1"/>
  <c r="AD237" i="1"/>
  <c r="AJ292" i="1"/>
  <c r="AJ122" i="1"/>
  <c r="AJ320" i="1"/>
  <c r="AJ523" i="1"/>
  <c r="AJ290" i="1"/>
  <c r="AJ435" i="1"/>
  <c r="AJ524" i="1"/>
  <c r="AJ437" i="1"/>
  <c r="AJ144" i="1"/>
  <c r="AJ436" i="1"/>
  <c r="AJ121" i="1"/>
  <c r="AJ434" i="1"/>
  <c r="AJ260" i="1"/>
  <c r="AJ150" i="1"/>
  <c r="AJ441" i="1"/>
  <c r="AJ93" i="1"/>
  <c r="AJ261" i="1"/>
  <c r="AJ233" i="1"/>
  <c r="AJ232" i="1"/>
  <c r="AJ266" i="1"/>
  <c r="AJ180" i="1"/>
  <c r="AJ521" i="1"/>
  <c r="AJ321" i="1"/>
  <c r="AJ262" i="1"/>
  <c r="AD265" i="1"/>
  <c r="AF170" i="1"/>
  <c r="AF113" i="1"/>
  <c r="AF52" i="1"/>
  <c r="AF460" i="1"/>
  <c r="AF458" i="1"/>
  <c r="AF313" i="1"/>
  <c r="AF286" i="1"/>
  <c r="AF284" i="1"/>
  <c r="AF227" i="1"/>
  <c r="AF84" i="1"/>
  <c r="AF53" i="1"/>
  <c r="AF169" i="1"/>
  <c r="AF112" i="1"/>
  <c r="AF461" i="1"/>
  <c r="AF228" i="1"/>
  <c r="AF168" i="1"/>
  <c r="AF82" i="1"/>
  <c r="AF51" i="1"/>
  <c r="AF172" i="1"/>
  <c r="AF111" i="1"/>
  <c r="AF462" i="1"/>
  <c r="AF317" i="1"/>
  <c r="AF229" i="1"/>
  <c r="AF110" i="1"/>
  <c r="AF49" i="1"/>
  <c r="AF50" i="1"/>
  <c r="AF171" i="1"/>
  <c r="AF114" i="1"/>
  <c r="AF83" i="1"/>
  <c r="AF459" i="1"/>
  <c r="AF314" i="1"/>
  <c r="AF230" i="1"/>
  <c r="AF81" i="1"/>
  <c r="AF85" i="1"/>
  <c r="AF135" i="1"/>
  <c r="AF78" i="1"/>
  <c r="AF456" i="1"/>
  <c r="AF253" i="1"/>
  <c r="AF259" i="1"/>
  <c r="AF250" i="1"/>
  <c r="AF541" i="1"/>
  <c r="AF138" i="1"/>
  <c r="AF77" i="1"/>
  <c r="AF457" i="1"/>
  <c r="AF254" i="1"/>
  <c r="AF256" i="1"/>
  <c r="AF76" i="1"/>
  <c r="AF80" i="1"/>
  <c r="AF540" i="1"/>
  <c r="AF137" i="1"/>
  <c r="AF454" i="1"/>
  <c r="AF338" i="1"/>
  <c r="AF251" i="1"/>
  <c r="AF257" i="1"/>
  <c r="AF136" i="1"/>
  <c r="AF79" i="1"/>
  <c r="AF455" i="1"/>
  <c r="AF453" i="1"/>
  <c r="AF339" i="1"/>
  <c r="AF337" i="1"/>
  <c r="AF252" i="1"/>
  <c r="AF258" i="1"/>
  <c r="AF255" i="1"/>
  <c r="AF134" i="1"/>
  <c r="AF160" i="1"/>
  <c r="AF131" i="1"/>
  <c r="AF450" i="1"/>
  <c r="AF448" i="1"/>
  <c r="AF303" i="1"/>
  <c r="AF276" i="1"/>
  <c r="AF274" i="1"/>
  <c r="AF159" i="1"/>
  <c r="AF130" i="1"/>
  <c r="AF451" i="1"/>
  <c r="AF277" i="1"/>
  <c r="AF162" i="1"/>
  <c r="AF133" i="1"/>
  <c r="AF452" i="1"/>
  <c r="AF278" i="1"/>
  <c r="AF161" i="1"/>
  <c r="AF132" i="1"/>
  <c r="AF449" i="1"/>
  <c r="AF275" i="1"/>
  <c r="AF158" i="1"/>
  <c r="AF129" i="1"/>
  <c r="AF127" i="1"/>
  <c r="AF214" i="1"/>
  <c r="AF184" i="1"/>
  <c r="AF34" i="1"/>
  <c r="AF157" i="1"/>
  <c r="AF211" i="1"/>
  <c r="AF182" i="1"/>
  <c r="AF153" i="1"/>
  <c r="AF215" i="1"/>
  <c r="AF185" i="1"/>
  <c r="AF69" i="1"/>
  <c r="AF126" i="1"/>
  <c r="AF99" i="1"/>
  <c r="AF154" i="1"/>
  <c r="AF66" i="1"/>
  <c r="AF31" i="1"/>
  <c r="AF124" i="1"/>
  <c r="AF328" i="1"/>
  <c r="AF212" i="1"/>
  <c r="AF186" i="1"/>
  <c r="AF125" i="1"/>
  <c r="AF67" i="1"/>
  <c r="AF97" i="1"/>
  <c r="AF68" i="1"/>
  <c r="AF96" i="1"/>
  <c r="AF95" i="1"/>
  <c r="AF65" i="1"/>
  <c r="AF327" i="1"/>
  <c r="AF269" i="1"/>
  <c r="AF242" i="1"/>
  <c r="AF213" i="1"/>
  <c r="AF183" i="1"/>
  <c r="AF128" i="1"/>
  <c r="AF98" i="1"/>
  <c r="AF32" i="1"/>
  <c r="AF155" i="1"/>
  <c r="AF33" i="1"/>
  <c r="AM327" i="1" l="1"/>
  <c r="AK317" i="1"/>
  <c r="AM317" i="1"/>
  <c r="AK329" i="1"/>
  <c r="AM329" i="1"/>
  <c r="AK541" i="1"/>
  <c r="AM339" i="1"/>
  <c r="AK307" i="1"/>
  <c r="AM307" i="1"/>
  <c r="AK341" i="1"/>
  <c r="AM341" i="1"/>
  <c r="AK219" i="1"/>
  <c r="AM219" i="1"/>
  <c r="AM314" i="1"/>
  <c r="AF306" i="1"/>
  <c r="AM306" i="1"/>
  <c r="AF340" i="1"/>
  <c r="AM340" i="1"/>
  <c r="AF272" i="1"/>
  <c r="AM272" i="1"/>
  <c r="AK273" i="1"/>
  <c r="AK218" i="1"/>
  <c r="AM218" i="1"/>
  <c r="AF346" i="1"/>
  <c r="AM346" i="1"/>
  <c r="AM228" i="1"/>
  <c r="AM229" i="1"/>
  <c r="AM313" i="1"/>
  <c r="AK287" i="1"/>
  <c r="AM287" i="1"/>
  <c r="AK305" i="1"/>
  <c r="AM305" i="1"/>
  <c r="AK342" i="1"/>
  <c r="AM342" i="1"/>
  <c r="AF345" i="1"/>
  <c r="AM345" i="1"/>
  <c r="AF243" i="1"/>
  <c r="AM243" i="1"/>
  <c r="AM303" i="1"/>
  <c r="AM337" i="1"/>
  <c r="AK316" i="1"/>
  <c r="AM316" i="1"/>
  <c r="AM286" i="1"/>
  <c r="AK304" i="1"/>
  <c r="AM304" i="1"/>
  <c r="AK330" i="1"/>
  <c r="AM330" i="1"/>
  <c r="AK217" i="1"/>
  <c r="AM217" i="1"/>
  <c r="AK344" i="1"/>
  <c r="AM344" i="1"/>
  <c r="AF244" i="1"/>
  <c r="AM244" i="1"/>
  <c r="AK220" i="1"/>
  <c r="AM220" i="1"/>
  <c r="AM242" i="1"/>
  <c r="AM328" i="1"/>
  <c r="AM284" i="1"/>
  <c r="AK226" i="1"/>
  <c r="AM226" i="1"/>
  <c r="AK542" i="1"/>
  <c r="AK285" i="1"/>
  <c r="AM285" i="1"/>
  <c r="AK331" i="1"/>
  <c r="AM331" i="1"/>
  <c r="AK544" i="1"/>
  <c r="AK343" i="1"/>
  <c r="AM343" i="1"/>
  <c r="AF240" i="1"/>
  <c r="AM240" i="1"/>
  <c r="AM182" i="1"/>
  <c r="AM216" i="1"/>
  <c r="AM269" i="1"/>
  <c r="AK315" i="1"/>
  <c r="AM315" i="1"/>
  <c r="AF288" i="1"/>
  <c r="AM288" i="1"/>
  <c r="AK271" i="1"/>
  <c r="AM271" i="1"/>
  <c r="AK543" i="1"/>
  <c r="AK241" i="1"/>
  <c r="AM241" i="1"/>
  <c r="AK338" i="1"/>
  <c r="AM338" i="1"/>
  <c r="AM227" i="1"/>
  <c r="AD184" i="1"/>
  <c r="AJ211" i="1"/>
  <c r="AM184" i="1"/>
  <c r="AM185" i="1"/>
  <c r="AM186" i="1"/>
  <c r="AD227" i="1"/>
  <c r="AG242" i="1"/>
  <c r="AJ242" i="1" s="1"/>
  <c r="AG270" i="1"/>
  <c r="AG305" i="1"/>
  <c r="AF273" i="1"/>
  <c r="AK306" i="1"/>
  <c r="AD306" i="1" s="1"/>
  <c r="AG315" i="1"/>
  <c r="AG339" i="1"/>
  <c r="AJ339" i="1" s="1"/>
  <c r="AJ96" i="1"/>
  <c r="AF219" i="1"/>
  <c r="AG306" i="1"/>
  <c r="AF543" i="1"/>
  <c r="AF285" i="1"/>
  <c r="AJ110" i="1"/>
  <c r="AF343" i="1"/>
  <c r="AK288" i="1"/>
  <c r="AD288" i="1" s="1"/>
  <c r="AG227" i="1"/>
  <c r="AJ227" i="1" s="1"/>
  <c r="AG330" i="1"/>
  <c r="AD278" i="1"/>
  <c r="AF241" i="1"/>
  <c r="AK240" i="1"/>
  <c r="AD240" i="1" s="1"/>
  <c r="AJ65" i="1"/>
  <c r="AG228" i="1"/>
  <c r="AJ228" i="1" s="1"/>
  <c r="AF542" i="1"/>
  <c r="AG303" i="1"/>
  <c r="AJ303" i="1" s="1"/>
  <c r="AJ97" i="1"/>
  <c r="AJ49" i="1"/>
  <c r="AJ158" i="1"/>
  <c r="AG286" i="1"/>
  <c r="AJ286" i="1" s="1"/>
  <c r="AG314" i="1"/>
  <c r="AJ314" i="1" s="1"/>
  <c r="AF342" i="1"/>
  <c r="AF305" i="1"/>
  <c r="AG340" i="1"/>
  <c r="AJ340" i="1" s="1"/>
  <c r="AK243" i="1"/>
  <c r="AD243" i="1" s="1"/>
  <c r="AG337" i="1"/>
  <c r="AJ337" i="1" s="1"/>
  <c r="AG338" i="1"/>
  <c r="AJ338" i="1" s="1"/>
  <c r="AF287" i="1"/>
  <c r="AJ287" i="1" s="1"/>
  <c r="AG220" i="1"/>
  <c r="AG229" i="1"/>
  <c r="AJ229" i="1" s="1"/>
  <c r="AG341" i="1"/>
  <c r="AG343" i="1"/>
  <c r="AG316" i="1"/>
  <c r="AG272" i="1"/>
  <c r="AF315" i="1"/>
  <c r="AG218" i="1"/>
  <c r="AF271" i="1"/>
  <c r="AJ271" i="1" s="1"/>
  <c r="AF307" i="1"/>
  <c r="AJ307" i="1" s="1"/>
  <c r="AF220" i="1"/>
  <c r="AG273" i="1"/>
  <c r="AL273" i="1"/>
  <c r="AF217" i="1"/>
  <c r="AG219" i="1"/>
  <c r="AF331" i="1"/>
  <c r="AF304" i="1"/>
  <c r="AF544" i="1"/>
  <c r="AG284" i="1"/>
  <c r="AJ284" i="1" s="1"/>
  <c r="AI272" i="1"/>
  <c r="AG285" i="1"/>
  <c r="AG288" i="1"/>
  <c r="AJ288" i="1" s="1"/>
  <c r="AF330" i="1"/>
  <c r="AJ113" i="1"/>
  <c r="AG342" i="1"/>
  <c r="AG317" i="1"/>
  <c r="AJ317" i="1" s="1"/>
  <c r="AG241" i="1"/>
  <c r="AL241" i="1"/>
  <c r="AG329" i="1"/>
  <c r="AL329" i="1"/>
  <c r="AJ81" i="1"/>
  <c r="AG217" i="1"/>
  <c r="AG346" i="1"/>
  <c r="AJ346" i="1" s="1"/>
  <c r="AG345" i="1"/>
  <c r="AJ345" i="1" s="1"/>
  <c r="AG344" i="1"/>
  <c r="AG331" i="1"/>
  <c r="AG243" i="1"/>
  <c r="AJ243" i="1" s="1"/>
  <c r="AG269" i="1"/>
  <c r="AJ269" i="1" s="1"/>
  <c r="AD211" i="1"/>
  <c r="AD157" i="1"/>
  <c r="AD216" i="1"/>
  <c r="AD229" i="1"/>
  <c r="AD241" i="1"/>
  <c r="AD124" i="1"/>
  <c r="AD250" i="1"/>
  <c r="AD453" i="1"/>
  <c r="AD242" i="1"/>
  <c r="AJ76" i="1"/>
  <c r="AD76" i="1"/>
  <c r="AD214" i="1"/>
  <c r="AD342" i="1"/>
  <c r="AJ34" i="1"/>
  <c r="AD217" i="1"/>
  <c r="AJ216" i="1"/>
  <c r="AD65" i="1"/>
  <c r="AD275" i="1"/>
  <c r="AJ31" i="1"/>
  <c r="AD114" i="1"/>
  <c r="AD452" i="1"/>
  <c r="AJ182" i="1"/>
  <c r="AJ85" i="1"/>
  <c r="AJ161" i="1"/>
  <c r="AJ226" i="1"/>
  <c r="AJ129" i="1"/>
  <c r="AJ230" i="1"/>
  <c r="AJ130" i="1"/>
  <c r="AD271" i="1"/>
  <c r="AD34" i="1"/>
  <c r="AD458" i="1"/>
  <c r="AD274" i="1"/>
  <c r="AJ68" i="1"/>
  <c r="AF341" i="1"/>
  <c r="AK244" i="1"/>
  <c r="AD244" i="1" s="1"/>
  <c r="AD213" i="1"/>
  <c r="AD544" i="1"/>
  <c r="AF344" i="1"/>
  <c r="AF316" i="1"/>
  <c r="AD254" i="1"/>
  <c r="AJ32" i="1"/>
  <c r="AF218" i="1"/>
  <c r="AJ111" i="1"/>
  <c r="AF329" i="1"/>
  <c r="AD220" i="1"/>
  <c r="AD303" i="1"/>
  <c r="AD99" i="1"/>
  <c r="AJ212" i="1"/>
  <c r="AK272" i="1"/>
  <c r="AD272" i="1" s="1"/>
  <c r="AD219" i="1"/>
  <c r="AH183" i="1"/>
  <c r="AD85" i="1"/>
  <c r="V301" i="1"/>
  <c r="AL301" i="1" s="1"/>
  <c r="V302" i="1"/>
  <c r="AL302" i="1" s="1"/>
  <c r="V298" i="1"/>
  <c r="AL298" i="1" s="1"/>
  <c r="V299" i="1"/>
  <c r="AL299" i="1" s="1"/>
  <c r="V300" i="1"/>
  <c r="AL300" i="1" s="1"/>
  <c r="AD304" i="1"/>
  <c r="AG304" i="1"/>
  <c r="AH305" i="1"/>
  <c r="V543" i="1"/>
  <c r="AL543" i="1" s="1"/>
  <c r="AD543" i="1" s="1"/>
  <c r="V544" i="1"/>
  <c r="AL544" i="1" s="1"/>
  <c r="V540" i="1"/>
  <c r="V541" i="1"/>
  <c r="AL541" i="1" s="1"/>
  <c r="V542" i="1"/>
  <c r="AL542" i="1" s="1"/>
  <c r="AG313" i="1"/>
  <c r="AI341" i="1"/>
  <c r="AK340" i="1"/>
  <c r="AG328" i="1"/>
  <c r="AJ328" i="1" s="1"/>
  <c r="AK345" i="1"/>
  <c r="AG244" i="1"/>
  <c r="AJ244" i="1" s="1"/>
  <c r="U302" i="1"/>
  <c r="U298" i="1"/>
  <c r="U299" i="1"/>
  <c r="U300" i="1"/>
  <c r="U301" i="1"/>
  <c r="X168" i="1"/>
  <c r="AI168" i="1" s="1"/>
  <c r="X171" i="1"/>
  <c r="AI171" i="1" s="1"/>
  <c r="X169" i="1"/>
  <c r="AI169" i="1" s="1"/>
  <c r="X172" i="1"/>
  <c r="AI172" i="1" s="1"/>
  <c r="X170" i="1"/>
  <c r="AI170" i="1" s="1"/>
  <c r="X200" i="1"/>
  <c r="AI200" i="1" s="1"/>
  <c r="X199" i="1"/>
  <c r="AI199" i="1" s="1"/>
  <c r="X197" i="1"/>
  <c r="AI197" i="1" s="1"/>
  <c r="X198" i="1"/>
  <c r="AI198" i="1" s="1"/>
  <c r="X201" i="1"/>
  <c r="AI201" i="1" s="1"/>
  <c r="W540" i="1"/>
  <c r="AH540" i="1" s="1"/>
  <c r="W541" i="1"/>
  <c r="AH541" i="1" s="1"/>
  <c r="W542" i="1"/>
  <c r="AH542" i="1" s="1"/>
  <c r="W543" i="1"/>
  <c r="AH543" i="1" s="1"/>
  <c r="W544" i="1"/>
  <c r="AH544" i="1" s="1"/>
  <c r="AH313" i="1"/>
  <c r="X222" i="1"/>
  <c r="X223" i="1"/>
  <c r="AI223" i="1" s="1"/>
  <c r="X221" i="1"/>
  <c r="AI221" i="1" s="1"/>
  <c r="X225" i="1"/>
  <c r="AI225" i="1" s="1"/>
  <c r="X224" i="1"/>
  <c r="AI224" i="1" s="1"/>
  <c r="X298" i="1"/>
  <c r="AI298" i="1" s="1"/>
  <c r="X299" i="1"/>
  <c r="AI299" i="1" s="1"/>
  <c r="X300" i="1"/>
  <c r="X302" i="1"/>
  <c r="AI302" i="1" s="1"/>
  <c r="X301" i="1"/>
  <c r="AI301" i="1" s="1"/>
  <c r="U221" i="1"/>
  <c r="U222" i="1"/>
  <c r="U225" i="1"/>
  <c r="U223" i="1"/>
  <c r="U224" i="1"/>
  <c r="AD273" i="1"/>
  <c r="AG327" i="1"/>
  <c r="AJ327" i="1" s="1"/>
  <c r="V222" i="1"/>
  <c r="AL222" i="1" s="1"/>
  <c r="V223" i="1"/>
  <c r="AL223" i="1" s="1"/>
  <c r="V224" i="1"/>
  <c r="AL224" i="1" s="1"/>
  <c r="V225" i="1"/>
  <c r="AL225" i="1" s="1"/>
  <c r="V221" i="1"/>
  <c r="AL221" i="1" s="1"/>
  <c r="W201" i="1"/>
  <c r="AH201" i="1" s="1"/>
  <c r="W199" i="1"/>
  <c r="AH199" i="1" s="1"/>
  <c r="W197" i="1"/>
  <c r="AH197" i="1" s="1"/>
  <c r="W200" i="1"/>
  <c r="AH200" i="1" s="1"/>
  <c r="W198" i="1"/>
  <c r="AH198" i="1" s="1"/>
  <c r="V172" i="1"/>
  <c r="V171" i="1"/>
  <c r="V168" i="1"/>
  <c r="V170" i="1"/>
  <c r="V169" i="1"/>
  <c r="W299" i="1"/>
  <c r="AH299" i="1" s="1"/>
  <c r="W300" i="1"/>
  <c r="W301" i="1"/>
  <c r="AH301" i="1" s="1"/>
  <c r="W302" i="1"/>
  <c r="AH302" i="1" s="1"/>
  <c r="W298" i="1"/>
  <c r="AH298" i="1" s="1"/>
  <c r="AH304" i="1"/>
  <c r="AJ50" i="1"/>
  <c r="AJ52" i="1"/>
  <c r="AD218" i="1"/>
  <c r="AD287" i="1"/>
  <c r="AD457" i="1"/>
  <c r="AD69" i="1"/>
  <c r="AD251" i="1"/>
  <c r="AD110" i="1"/>
  <c r="AJ215" i="1"/>
  <c r="AD128" i="1"/>
  <c r="AD259" i="1"/>
  <c r="AD276" i="1"/>
  <c r="AJ125" i="1"/>
  <c r="AD95" i="1"/>
  <c r="AD226" i="1"/>
  <c r="AD277" i="1"/>
  <c r="AD182" i="1"/>
  <c r="AD230" i="1"/>
  <c r="AD448" i="1"/>
  <c r="AD153" i="1"/>
  <c r="AD162" i="1"/>
  <c r="AD215" i="1"/>
  <c r="AJ454" i="1"/>
  <c r="AD269" i="1"/>
  <c r="AD284" i="1"/>
  <c r="AD307" i="1"/>
  <c r="AD255" i="1"/>
  <c r="AD346" i="1"/>
  <c r="AD462" i="1"/>
  <c r="AJ162" i="1"/>
  <c r="AD337" i="1"/>
  <c r="AD286" i="1"/>
  <c r="AD158" i="1"/>
  <c r="AJ33" i="1"/>
  <c r="AJ133" i="1"/>
  <c r="AD168" i="1"/>
  <c r="AD212" i="1"/>
  <c r="AJ186" i="1"/>
  <c r="AJ66" i="1"/>
  <c r="AD540" i="1"/>
  <c r="AJ156" i="1"/>
  <c r="AJ258" i="1"/>
  <c r="AJ80" i="1"/>
  <c r="AJ53" i="1"/>
  <c r="AJ275" i="1"/>
  <c r="AJ77" i="1"/>
  <c r="AJ135" i="1"/>
  <c r="AJ459" i="1"/>
  <c r="AD228" i="1"/>
  <c r="AD305" i="1"/>
  <c r="AJ128" i="1"/>
  <c r="AJ69" i="1"/>
  <c r="AJ159" i="1"/>
  <c r="AJ132" i="1"/>
  <c r="AJ126" i="1"/>
  <c r="AJ160" i="1"/>
  <c r="AJ84" i="1"/>
  <c r="AJ184" i="1"/>
  <c r="AJ136" i="1"/>
  <c r="AJ213" i="1"/>
  <c r="AJ138" i="1"/>
  <c r="AJ79" i="1"/>
  <c r="AJ112" i="1"/>
  <c r="AJ67" i="1"/>
  <c r="AJ99" i="1"/>
  <c r="AJ131" i="1"/>
  <c r="AJ252" i="1"/>
  <c r="AJ82" i="1"/>
  <c r="AJ78" i="1"/>
  <c r="AJ134" i="1"/>
  <c r="AJ124" i="1"/>
  <c r="AD81" i="1"/>
  <c r="AJ83" i="1"/>
  <c r="AJ127" i="1"/>
  <c r="AJ277" i="1"/>
  <c r="AJ251" i="1"/>
  <c r="AJ255" i="1"/>
  <c r="AD327" i="1"/>
  <c r="AD541" i="1"/>
  <c r="AD542" i="1"/>
  <c r="AJ98" i="1"/>
  <c r="AJ95" i="1"/>
  <c r="AJ114" i="1"/>
  <c r="AJ257" i="1"/>
  <c r="AJ306" i="1"/>
  <c r="AJ455" i="1"/>
  <c r="AJ461" i="1"/>
  <c r="AJ449" i="1"/>
  <c r="AJ457" i="1"/>
  <c r="AJ155" i="1"/>
  <c r="AJ451" i="1"/>
  <c r="AJ276" i="1"/>
  <c r="AJ448" i="1"/>
  <c r="AJ259" i="1"/>
  <c r="AJ185" i="1"/>
  <c r="AJ153" i="1"/>
  <c r="AJ157" i="1"/>
  <c r="AJ214" i="1"/>
  <c r="AJ278" i="1"/>
  <c r="AJ452" i="1"/>
  <c r="AJ456" i="1"/>
  <c r="AJ462" i="1"/>
  <c r="AJ460" i="1"/>
  <c r="AJ240" i="1"/>
  <c r="AJ274" i="1"/>
  <c r="AJ450" i="1"/>
  <c r="AJ453" i="1"/>
  <c r="AJ254" i="1"/>
  <c r="AJ51" i="1"/>
  <c r="AJ154" i="1"/>
  <c r="AJ137" i="1"/>
  <c r="AJ250" i="1"/>
  <c r="AJ253" i="1"/>
  <c r="AJ458" i="1"/>
  <c r="AJ256" i="1"/>
  <c r="AD285" i="1"/>
  <c r="AD313" i="1"/>
  <c r="AD339" i="1"/>
  <c r="AD316" i="1"/>
  <c r="AD315" i="1"/>
  <c r="AD341" i="1"/>
  <c r="AD129" i="1"/>
  <c r="AD331" i="1"/>
  <c r="AD49" i="1"/>
  <c r="AD53" i="1"/>
  <c r="AD317" i="1"/>
  <c r="AD314" i="1"/>
  <c r="AD133" i="1"/>
  <c r="L115" i="17"/>
  <c r="K115" i="17" s="1"/>
  <c r="AL540" i="1" l="1"/>
  <c r="AM540" i="1"/>
  <c r="AM542" i="1"/>
  <c r="AM541" i="1"/>
  <c r="AL169" i="1"/>
  <c r="AM169" i="1"/>
  <c r="AM301" i="1"/>
  <c r="AM544" i="1"/>
  <c r="AL170" i="1"/>
  <c r="AM170" i="1"/>
  <c r="AM300" i="1"/>
  <c r="AM543" i="1"/>
  <c r="AL168" i="1"/>
  <c r="AM168" i="1"/>
  <c r="AM299" i="1"/>
  <c r="AL171" i="1"/>
  <c r="AM171" i="1"/>
  <c r="AM298" i="1"/>
  <c r="AL172" i="1"/>
  <c r="AM172" i="1"/>
  <c r="AM302" i="1"/>
  <c r="AJ220" i="1"/>
  <c r="AJ219" i="1"/>
  <c r="AJ285" i="1"/>
  <c r="AJ316" i="1"/>
  <c r="AJ315" i="1"/>
  <c r="AJ343" i="1"/>
  <c r="AJ330" i="1"/>
  <c r="AJ241" i="1"/>
  <c r="AJ217" i="1"/>
  <c r="AJ342" i="1"/>
  <c r="AJ272" i="1"/>
  <c r="AJ305" i="1"/>
  <c r="AJ218" i="1"/>
  <c r="AJ329" i="1"/>
  <c r="AJ344" i="1"/>
  <c r="AJ331" i="1"/>
  <c r="AJ341" i="1"/>
  <c r="AJ304" i="1"/>
  <c r="AJ313" i="1"/>
  <c r="AG224" i="1"/>
  <c r="AK222" i="1"/>
  <c r="AD222" i="1" s="1"/>
  <c r="AF222" i="1"/>
  <c r="AF298" i="1"/>
  <c r="AK298" i="1"/>
  <c r="AD298" i="1" s="1"/>
  <c r="AG298" i="1"/>
  <c r="AH300" i="1"/>
  <c r="AG223" i="1"/>
  <c r="AF221" i="1"/>
  <c r="AK221" i="1"/>
  <c r="AD221" i="1" s="1"/>
  <c r="AK302" i="1"/>
  <c r="AF302" i="1"/>
  <c r="AG302" i="1"/>
  <c r="AG169" i="1"/>
  <c r="AJ169" i="1" s="1"/>
  <c r="AG222" i="1"/>
  <c r="AG301" i="1"/>
  <c r="AG170" i="1"/>
  <c r="AJ170" i="1" s="1"/>
  <c r="V199" i="1"/>
  <c r="V200" i="1"/>
  <c r="V201" i="1"/>
  <c r="V198" i="1"/>
  <c r="V197" i="1"/>
  <c r="AG542" i="1"/>
  <c r="AJ542" i="1" s="1"/>
  <c r="AG168" i="1"/>
  <c r="AJ168" i="1" s="1"/>
  <c r="AG541" i="1"/>
  <c r="AJ541" i="1" s="1"/>
  <c r="AG171" i="1"/>
  <c r="AJ171" i="1" s="1"/>
  <c r="AK224" i="1"/>
  <c r="AD224" i="1" s="1"/>
  <c r="AF224" i="1"/>
  <c r="AI222" i="1"/>
  <c r="U197" i="1"/>
  <c r="U201" i="1"/>
  <c r="U200" i="1"/>
  <c r="U198" i="1"/>
  <c r="U199" i="1"/>
  <c r="AK301" i="1"/>
  <c r="AF301" i="1"/>
  <c r="AG540" i="1"/>
  <c r="AJ540" i="1" s="1"/>
  <c r="AG172" i="1"/>
  <c r="AJ172" i="1" s="1"/>
  <c r="AD172" i="1"/>
  <c r="AG221" i="1"/>
  <c r="AK223" i="1"/>
  <c r="AD223" i="1" s="1"/>
  <c r="AF223" i="1"/>
  <c r="AI300" i="1"/>
  <c r="AF300" i="1"/>
  <c r="AK300" i="1"/>
  <c r="AG544" i="1"/>
  <c r="AJ544" i="1" s="1"/>
  <c r="AG300" i="1"/>
  <c r="W224" i="1"/>
  <c r="AH224" i="1" s="1"/>
  <c r="W222" i="1"/>
  <c r="AM222" i="1" s="1"/>
  <c r="W221" i="1"/>
  <c r="AH221" i="1" s="1"/>
  <c r="W223" i="1"/>
  <c r="AH223" i="1" s="1"/>
  <c r="W225" i="1"/>
  <c r="AH225" i="1" s="1"/>
  <c r="AG225" i="1"/>
  <c r="AK225" i="1"/>
  <c r="AD225" i="1" s="1"/>
  <c r="AF225" i="1"/>
  <c r="AK299" i="1"/>
  <c r="AF299" i="1"/>
  <c r="AG543" i="1"/>
  <c r="AJ543" i="1" s="1"/>
  <c r="AG299" i="1"/>
  <c r="AM225" i="1" l="1"/>
  <c r="AM224" i="1"/>
  <c r="AM223" i="1"/>
  <c r="AM221" i="1"/>
  <c r="AL200" i="1"/>
  <c r="AM200" i="1"/>
  <c r="AL197" i="1"/>
  <c r="AM197" i="1"/>
  <c r="AL198" i="1"/>
  <c r="AM198" i="1"/>
  <c r="AL199" i="1"/>
  <c r="AM199" i="1"/>
  <c r="AL201" i="1"/>
  <c r="AM201" i="1"/>
  <c r="AJ301" i="1"/>
  <c r="AD301" i="1"/>
  <c r="AJ224" i="1"/>
  <c r="AD302" i="1"/>
  <c r="AD300" i="1"/>
  <c r="AD299" i="1"/>
  <c r="AJ298" i="1"/>
  <c r="AJ300" i="1"/>
  <c r="AJ223" i="1"/>
  <c r="AJ302" i="1"/>
  <c r="AJ225" i="1"/>
  <c r="AJ221" i="1"/>
  <c r="AJ299" i="1"/>
  <c r="AG201" i="1"/>
  <c r="AK198" i="1"/>
  <c r="AF198" i="1"/>
  <c r="X193" i="1"/>
  <c r="AI193" i="1" s="1"/>
  <c r="X192" i="1"/>
  <c r="AI192" i="1" s="1"/>
  <c r="X194" i="1"/>
  <c r="X195" i="1"/>
  <c r="AI195" i="1" s="1"/>
  <c r="X196" i="1"/>
  <c r="AI196" i="1" s="1"/>
  <c r="AK200" i="1"/>
  <c r="AF200" i="1"/>
  <c r="AK199" i="1"/>
  <c r="AF199" i="1"/>
  <c r="AG200" i="1"/>
  <c r="AG199" i="1"/>
  <c r="AK201" i="1"/>
  <c r="AD201" i="1" s="1"/>
  <c r="AF201" i="1"/>
  <c r="U192" i="1"/>
  <c r="U193" i="1"/>
  <c r="U195" i="1"/>
  <c r="U194" i="1"/>
  <c r="U196" i="1"/>
  <c r="AF197" i="1"/>
  <c r="AK197" i="1"/>
  <c r="AD197" i="1" s="1"/>
  <c r="AG197" i="1"/>
  <c r="V193" i="1"/>
  <c r="V194" i="1"/>
  <c r="V195" i="1"/>
  <c r="V196" i="1"/>
  <c r="V192" i="1"/>
  <c r="AH222" i="1"/>
  <c r="AJ222" i="1" s="1"/>
  <c r="AG198" i="1"/>
  <c r="AL193" i="1" l="1"/>
  <c r="AL196" i="1"/>
  <c r="AL195" i="1"/>
  <c r="AL192" i="1"/>
  <c r="AL194" i="1"/>
  <c r="AD199" i="1"/>
  <c r="AJ198" i="1"/>
  <c r="AJ199" i="1"/>
  <c r="AJ201" i="1"/>
  <c r="AJ197" i="1"/>
  <c r="AJ200" i="1"/>
  <c r="AG195" i="1"/>
  <c r="AK193" i="1"/>
  <c r="AF193" i="1"/>
  <c r="AG196" i="1"/>
  <c r="W192" i="1"/>
  <c r="AH192" i="1" s="1"/>
  <c r="W195" i="1"/>
  <c r="AH195" i="1" s="1"/>
  <c r="W193" i="1"/>
  <c r="AH193" i="1" s="1"/>
  <c r="W196" i="1"/>
  <c r="AH196" i="1" s="1"/>
  <c r="W194" i="1"/>
  <c r="AM194" i="1" s="1"/>
  <c r="V444" i="1"/>
  <c r="AL444" i="1" s="1"/>
  <c r="V445" i="1"/>
  <c r="AL445" i="1" s="1"/>
  <c r="V446" i="1"/>
  <c r="AL446" i="1" s="1"/>
  <c r="V443" i="1"/>
  <c r="AL443" i="1" s="1"/>
  <c r="V447" i="1"/>
  <c r="AL447" i="1" s="1"/>
  <c r="AG194" i="1"/>
  <c r="AG193" i="1"/>
  <c r="AK195" i="1"/>
  <c r="AF195" i="1"/>
  <c r="AK196" i="1"/>
  <c r="AD196" i="1" s="1"/>
  <c r="AF196" i="1"/>
  <c r="AF192" i="1"/>
  <c r="AK192" i="1"/>
  <c r="AD192" i="1" s="1"/>
  <c r="AG192" i="1"/>
  <c r="AK194" i="1"/>
  <c r="U445" i="1"/>
  <c r="U446" i="1"/>
  <c r="U447" i="1"/>
  <c r="U443" i="1"/>
  <c r="U444" i="1"/>
  <c r="AF194" i="1"/>
  <c r="X443" i="1"/>
  <c r="AI443" i="1" s="1"/>
  <c r="X444" i="1"/>
  <c r="AI444" i="1" s="1"/>
  <c r="X445" i="1"/>
  <c r="AI445" i="1" s="1"/>
  <c r="X446" i="1"/>
  <c r="AI446" i="1" s="1"/>
  <c r="X447" i="1"/>
  <c r="AI447" i="1" s="1"/>
  <c r="AI194" i="1"/>
  <c r="AM192" i="1" l="1"/>
  <c r="AM193" i="1"/>
  <c r="AD195" i="1"/>
  <c r="AM195" i="1"/>
  <c r="AM196" i="1"/>
  <c r="AD194" i="1"/>
  <c r="AJ195" i="1"/>
  <c r="AJ193" i="1"/>
  <c r="AJ192" i="1"/>
  <c r="AJ196" i="1"/>
  <c r="AG445" i="1"/>
  <c r="AK446" i="1"/>
  <c r="AF446" i="1"/>
  <c r="AG444" i="1"/>
  <c r="AH194" i="1"/>
  <c r="AJ194" i="1" s="1"/>
  <c r="W444" i="1"/>
  <c r="AH444" i="1" s="1"/>
  <c r="W445" i="1"/>
  <c r="AH445" i="1" s="1"/>
  <c r="W443" i="1"/>
  <c r="AH443" i="1" s="1"/>
  <c r="W446" i="1"/>
  <c r="AH446" i="1" s="1"/>
  <c r="W447" i="1"/>
  <c r="AH447" i="1" s="1"/>
  <c r="AG447" i="1"/>
  <c r="AK445" i="1"/>
  <c r="AF445" i="1"/>
  <c r="AK444" i="1"/>
  <c r="AF444" i="1"/>
  <c r="AF447" i="1"/>
  <c r="AK447" i="1"/>
  <c r="AD447" i="1" s="1"/>
  <c r="AG443" i="1"/>
  <c r="AK443" i="1"/>
  <c r="AD443" i="1" s="1"/>
  <c r="AF443" i="1"/>
  <c r="AG446" i="1"/>
  <c r="AM447" i="1" l="1"/>
  <c r="AM443" i="1"/>
  <c r="AM444" i="1"/>
  <c r="AM446" i="1"/>
  <c r="AM445" i="1"/>
  <c r="AJ445" i="1"/>
  <c r="AJ443" i="1"/>
  <c r="AJ446" i="1"/>
  <c r="AJ447" i="1"/>
  <c r="AJ444" i="1"/>
  <c r="X547" i="1"/>
  <c r="AI547" i="1" s="1"/>
  <c r="X335" i="1"/>
  <c r="AI335" i="1" s="1"/>
  <c r="W139" i="1"/>
  <c r="AH139" i="1" s="1"/>
  <c r="V104" i="1"/>
  <c r="AL104" i="1" s="1"/>
  <c r="X532" i="1"/>
  <c r="AI532" i="1" s="1"/>
  <c r="X309" i="1"/>
  <c r="AI309" i="1" s="1"/>
  <c r="X333" i="1"/>
  <c r="AI333" i="1" s="1"/>
  <c r="X72" i="1"/>
  <c r="AI72" i="1" s="1"/>
  <c r="V101" i="1"/>
  <c r="AL101" i="1" s="1"/>
  <c r="X537" i="1"/>
  <c r="AI537" i="1" s="1"/>
  <c r="X142" i="1"/>
  <c r="AI142" i="1" s="1"/>
  <c r="X548" i="1"/>
  <c r="AI548" i="1" s="1"/>
  <c r="X140" i="1"/>
  <c r="AI140" i="1" s="1"/>
  <c r="V140" i="1"/>
  <c r="AL140" i="1" s="1"/>
  <c r="V163" i="1"/>
  <c r="AL163" i="1" s="1"/>
  <c r="X45" i="1"/>
  <c r="AI45" i="1" s="1"/>
  <c r="X247" i="1"/>
  <c r="AI247" i="1" s="1"/>
  <c r="X165" i="1"/>
  <c r="AI165" i="1" s="1"/>
  <c r="X248" i="1"/>
  <c r="AI248" i="1" s="1"/>
  <c r="X164" i="1"/>
  <c r="AI164" i="1" s="1"/>
  <c r="X546" i="1"/>
  <c r="AI546" i="1" s="1"/>
  <c r="V139" i="1"/>
  <c r="AL139" i="1" s="1"/>
  <c r="W75" i="1"/>
  <c r="AH75" i="1" s="1"/>
  <c r="U534" i="1"/>
  <c r="V283" i="1"/>
  <c r="U332" i="1"/>
  <c r="V109" i="1"/>
  <c r="AL109" i="1" s="1"/>
  <c r="X73" i="1"/>
  <c r="AI73" i="1" s="1"/>
  <c r="X282" i="1"/>
  <c r="AI282" i="1" s="1"/>
  <c r="U280" i="1"/>
  <c r="U109" i="1"/>
  <c r="U107" i="1"/>
  <c r="V105" i="1"/>
  <c r="AL105" i="1" s="1"/>
  <c r="X334" i="1"/>
  <c r="AI334" i="1" s="1"/>
  <c r="X141" i="1"/>
  <c r="AI141" i="1" s="1"/>
  <c r="X533" i="1"/>
  <c r="AI533" i="1" s="1"/>
  <c r="X311" i="1"/>
  <c r="AI311" i="1" s="1"/>
  <c r="X190" i="1"/>
  <c r="AI190" i="1" s="1"/>
  <c r="X188" i="1"/>
  <c r="AI188" i="1" s="1"/>
  <c r="X191" i="1"/>
  <c r="AI191" i="1" s="1"/>
  <c r="W47" i="1"/>
  <c r="AH47" i="1" s="1"/>
  <c r="V309" i="1"/>
  <c r="V43" i="1"/>
  <c r="AL43" i="1" s="1"/>
  <c r="U47" i="1"/>
  <c r="U279" i="1"/>
  <c r="U283" i="1"/>
  <c r="U105" i="1"/>
  <c r="V102" i="1"/>
  <c r="AL102" i="1" s="1"/>
  <c r="V106" i="1"/>
  <c r="X310" i="1"/>
  <c r="AI310" i="1" s="1"/>
  <c r="X246" i="1"/>
  <c r="AI246" i="1" s="1"/>
  <c r="U535" i="1"/>
  <c r="V187" i="1"/>
  <c r="W167" i="1"/>
  <c r="AH167" i="1" s="1"/>
  <c r="U309" i="1"/>
  <c r="U43" i="1"/>
  <c r="V47" i="1"/>
  <c r="AL47" i="1" s="1"/>
  <c r="U282" i="1"/>
  <c r="U44" i="1"/>
  <c r="U310" i="1"/>
  <c r="U45" i="1"/>
  <c r="U106" i="1"/>
  <c r="V100" i="1"/>
  <c r="AL100" i="1" s="1"/>
  <c r="V107" i="1"/>
  <c r="AL107" i="1" s="1"/>
  <c r="X189" i="1"/>
  <c r="AI189" i="1" s="1"/>
  <c r="X280" i="1"/>
  <c r="AI280" i="1" s="1"/>
  <c r="X536" i="1"/>
  <c r="AI536" i="1" s="1"/>
  <c r="W143" i="1"/>
  <c r="AH143" i="1" s="1"/>
  <c r="X187" i="1"/>
  <c r="AI187" i="1" s="1"/>
  <c r="W41" i="1"/>
  <c r="AH41" i="1" s="1"/>
  <c r="U164" i="1"/>
  <c r="U165" i="1"/>
  <c r="V46" i="1"/>
  <c r="AL46" i="1" s="1"/>
  <c r="U189" i="1"/>
  <c r="U545" i="1"/>
  <c r="U190" i="1"/>
  <c r="AK190" i="1" s="1"/>
  <c r="U308" i="1"/>
  <c r="V103" i="1"/>
  <c r="AL103" i="1" s="1"/>
  <c r="X39" i="1"/>
  <c r="AI39" i="1" s="1"/>
  <c r="X46" i="1"/>
  <c r="AI46" i="1" s="1"/>
  <c r="X38" i="1"/>
  <c r="AI38" i="1" s="1"/>
  <c r="X44" i="1"/>
  <c r="AI44" i="1" s="1"/>
  <c r="V143" i="1"/>
  <c r="AL143" i="1" s="1"/>
  <c r="U245" i="1"/>
  <c r="V308" i="1"/>
  <c r="AL308" i="1" s="1"/>
  <c r="V312" i="1"/>
  <c r="V44" i="1"/>
  <c r="AL44" i="1" s="1"/>
  <c r="V310" i="1"/>
  <c r="AL310" i="1" s="1"/>
  <c r="U163" i="1"/>
  <c r="U46" i="1"/>
  <c r="U191" i="1"/>
  <c r="U39" i="1"/>
  <c r="U333" i="1"/>
  <c r="U41" i="1"/>
  <c r="U104" i="1"/>
  <c r="U246" i="1"/>
  <c r="U103" i="1"/>
  <c r="U139" i="1"/>
  <c r="U142" i="1"/>
  <c r="U336" i="1"/>
  <c r="V189" i="1"/>
  <c r="V188" i="1"/>
  <c r="V141" i="1"/>
  <c r="V545" i="1"/>
  <c r="V533" i="1"/>
  <c r="U548" i="1"/>
  <c r="U143" i="1"/>
  <c r="V247" i="1"/>
  <c r="AL247" i="1" s="1"/>
  <c r="V336" i="1"/>
  <c r="AL336" i="1" s="1"/>
  <c r="V536" i="1"/>
  <c r="V164" i="1"/>
  <c r="AL164" i="1" s="1"/>
  <c r="V282" i="1"/>
  <c r="AL282" i="1" s="1"/>
  <c r="U312" i="1"/>
  <c r="V279" i="1"/>
  <c r="AL279" i="1" s="1"/>
  <c r="V108" i="1"/>
  <c r="AL108" i="1" s="1"/>
  <c r="U167" i="1"/>
  <c r="U532" i="1"/>
  <c r="U248" i="1"/>
  <c r="U536" i="1"/>
  <c r="U247" i="1"/>
  <c r="U73" i="1"/>
  <c r="V246" i="1"/>
  <c r="V335" i="1"/>
  <c r="AL335" i="1" s="1"/>
  <c r="V41" i="1"/>
  <c r="AL41" i="1" s="1"/>
  <c r="U539" i="1"/>
  <c r="V547" i="1"/>
  <c r="AL547" i="1" s="1"/>
  <c r="V534" i="1"/>
  <c r="AL534" i="1" s="1"/>
  <c r="V311" i="1"/>
  <c r="AL311" i="1" s="1"/>
  <c r="U108" i="1"/>
  <c r="V167" i="1"/>
  <c r="AL167" i="1" s="1"/>
  <c r="U533" i="1"/>
  <c r="U547" i="1"/>
  <c r="V535" i="1"/>
  <c r="AL535" i="1" s="1"/>
  <c r="V75" i="1"/>
  <c r="AL75" i="1" s="1"/>
  <c r="V532" i="1"/>
  <c r="AL532" i="1" s="1"/>
  <c r="V165" i="1"/>
  <c r="AL165" i="1" s="1"/>
  <c r="U311" i="1"/>
  <c r="V45" i="1"/>
  <c r="AL45" i="1" s="1"/>
  <c r="V280" i="1"/>
  <c r="AL280" i="1" s="1"/>
  <c r="U334" i="1"/>
  <c r="U101" i="1"/>
  <c r="U102" i="1"/>
  <c r="AM102" i="1" s="1"/>
  <c r="U100" i="1"/>
  <c r="U38" i="1"/>
  <c r="U75" i="1"/>
  <c r="U141" i="1"/>
  <c r="U249" i="1"/>
  <c r="V539" i="1"/>
  <c r="AL539" i="1" s="1"/>
  <c r="V72" i="1"/>
  <c r="AL72" i="1" s="1"/>
  <c r="V245" i="1"/>
  <c r="AL245" i="1" s="1"/>
  <c r="V334" i="1"/>
  <c r="AL334" i="1" s="1"/>
  <c r="V38" i="1"/>
  <c r="AL38" i="1" s="1"/>
  <c r="V333" i="1"/>
  <c r="V39" i="1"/>
  <c r="AL39" i="1" s="1"/>
  <c r="V142" i="1"/>
  <c r="AL142" i="1" s="1"/>
  <c r="U537" i="1"/>
  <c r="U72" i="1"/>
  <c r="AM72" i="1" s="1"/>
  <c r="U188" i="1"/>
  <c r="AK188" i="1" s="1"/>
  <c r="U335" i="1"/>
  <c r="U140" i="1"/>
  <c r="U546" i="1"/>
  <c r="V191" i="1"/>
  <c r="V190" i="1"/>
  <c r="V249" i="1"/>
  <c r="V73" i="1"/>
  <c r="AL73" i="1" s="1"/>
  <c r="V248" i="1"/>
  <c r="AL248" i="1" s="1"/>
  <c r="V332" i="1"/>
  <c r="AL332" i="1" s="1"/>
  <c r="V537" i="1"/>
  <c r="AL537" i="1" s="1"/>
  <c r="V548" i="1"/>
  <c r="AL548" i="1" s="1"/>
  <c r="V546" i="1"/>
  <c r="AL546" i="1" s="1"/>
  <c r="W248" i="1"/>
  <c r="AH248" i="1" s="1"/>
  <c r="W334" i="1"/>
  <c r="AH334" i="1" s="1"/>
  <c r="W309" i="1"/>
  <c r="AH309" i="1" s="1"/>
  <c r="W333" i="1"/>
  <c r="AH333" i="1" s="1"/>
  <c r="W280" i="1"/>
  <c r="AH280" i="1" s="1"/>
  <c r="W249" i="1"/>
  <c r="AH249" i="1" s="1"/>
  <c r="W539" i="1"/>
  <c r="AH539" i="1" s="1"/>
  <c r="W536" i="1"/>
  <c r="W545" i="1"/>
  <c r="AH545" i="1" s="1"/>
  <c r="W308" i="1"/>
  <c r="AH308" i="1" s="1"/>
  <c r="W283" i="1"/>
  <c r="AH283" i="1" s="1"/>
  <c r="W310" i="1"/>
  <c r="AH310" i="1" s="1"/>
  <c r="W546" i="1"/>
  <c r="AH546" i="1" s="1"/>
  <c r="W537" i="1"/>
  <c r="W535" i="1"/>
  <c r="AH535" i="1" s="1"/>
  <c r="W312" i="1"/>
  <c r="AH312" i="1" s="1"/>
  <c r="W282" i="1"/>
  <c r="AH282" i="1" s="1"/>
  <c r="W335" i="1"/>
  <c r="AH335" i="1" s="1"/>
  <c r="W246" i="1"/>
  <c r="AH246" i="1" s="1"/>
  <c r="W547" i="1"/>
  <c r="AH547" i="1" s="1"/>
  <c r="W332" i="1"/>
  <c r="AH332" i="1" s="1"/>
  <c r="W311" i="1"/>
  <c r="W245" i="1"/>
  <c r="AH245" i="1" s="1"/>
  <c r="W247" i="1"/>
  <c r="AH247" i="1" s="1"/>
  <c r="W465" i="1"/>
  <c r="W485" i="1" s="1"/>
  <c r="AH485" i="1" s="1"/>
  <c r="W463" i="1"/>
  <c r="U411" i="1"/>
  <c r="W493" i="1"/>
  <c r="W407" i="1"/>
  <c r="W350" i="1"/>
  <c r="AH350" i="1" s="1"/>
  <c r="V351" i="1"/>
  <c r="AL351" i="1" s="1"/>
  <c r="V383" i="1"/>
  <c r="W534" i="1"/>
  <c r="AH534" i="1" s="1"/>
  <c r="W188" i="1"/>
  <c r="W190" i="1"/>
  <c r="AH190" i="1" s="1"/>
  <c r="W187" i="1"/>
  <c r="AH187" i="1" s="1"/>
  <c r="W189" i="1"/>
  <c r="AH189" i="1" s="1"/>
  <c r="W191" i="1"/>
  <c r="AH191" i="1" s="1"/>
  <c r="X383" i="1"/>
  <c r="AI383" i="1" s="1"/>
  <c r="V464" i="1"/>
  <c r="AL464" i="1" s="1"/>
  <c r="W533" i="1"/>
  <c r="AH533" i="1" s="1"/>
  <c r="X101" i="1"/>
  <c r="AI101" i="1" s="1"/>
  <c r="X102" i="1"/>
  <c r="AI102" i="1" s="1"/>
  <c r="X103" i="1"/>
  <c r="AI103" i="1" s="1"/>
  <c r="X104" i="1"/>
  <c r="AI104" i="1" s="1"/>
  <c r="X100" i="1"/>
  <c r="AI100" i="1" s="1"/>
  <c r="X349" i="1"/>
  <c r="X367" i="1" s="1"/>
  <c r="AI367" i="1" s="1"/>
  <c r="X167" i="1"/>
  <c r="AI167" i="1" s="1"/>
  <c r="X163" i="1"/>
  <c r="AI163" i="1" s="1"/>
  <c r="X279" i="1"/>
  <c r="AI279" i="1" s="1"/>
  <c r="X283" i="1"/>
  <c r="AI283" i="1" s="1"/>
  <c r="W377" i="1"/>
  <c r="W532" i="1"/>
  <c r="AH532" i="1" s="1"/>
  <c r="W101" i="1"/>
  <c r="AH101" i="1" s="1"/>
  <c r="W102" i="1"/>
  <c r="AH102" i="1" s="1"/>
  <c r="W103" i="1"/>
  <c r="W104" i="1"/>
  <c r="AH104" i="1" s="1"/>
  <c r="W349" i="1"/>
  <c r="W367" i="1" s="1"/>
  <c r="AH367" i="1" s="1"/>
  <c r="W100" i="1"/>
  <c r="AH100" i="1" s="1"/>
  <c r="U187" i="1"/>
  <c r="V354" i="1"/>
  <c r="X143" i="1"/>
  <c r="X139" i="1"/>
  <c r="AI139" i="1" s="1"/>
  <c r="X494" i="1"/>
  <c r="AI494" i="1" s="1"/>
  <c r="X109" i="1"/>
  <c r="AI109" i="1" s="1"/>
  <c r="X105" i="1"/>
  <c r="AI105" i="1" s="1"/>
  <c r="X106" i="1"/>
  <c r="AI106" i="1" s="1"/>
  <c r="X107" i="1"/>
  <c r="AI107" i="1" s="1"/>
  <c r="X108" i="1"/>
  <c r="AI108" i="1" s="1"/>
  <c r="X378" i="1"/>
  <c r="AI378" i="1" s="1"/>
  <c r="X75" i="1"/>
  <c r="AI75" i="1" s="1"/>
  <c r="W164" i="1"/>
  <c r="W165" i="1"/>
  <c r="AH165" i="1" s="1"/>
  <c r="W163" i="1"/>
  <c r="AH163" i="1" s="1"/>
  <c r="W140" i="1"/>
  <c r="AH140" i="1" s="1"/>
  <c r="W141" i="1"/>
  <c r="AH141" i="1" s="1"/>
  <c r="W494" i="1"/>
  <c r="AH494" i="1" s="1"/>
  <c r="W142" i="1"/>
  <c r="AH142" i="1" s="1"/>
  <c r="W109" i="1"/>
  <c r="AH109" i="1" s="1"/>
  <c r="W107" i="1"/>
  <c r="AH107" i="1" s="1"/>
  <c r="W108" i="1"/>
  <c r="AH108" i="1" s="1"/>
  <c r="W105" i="1"/>
  <c r="AH105" i="1" s="1"/>
  <c r="W378" i="1"/>
  <c r="W397" i="1" s="1"/>
  <c r="AH397" i="1" s="1"/>
  <c r="W106" i="1"/>
  <c r="W45" i="1"/>
  <c r="AH45" i="1" s="1"/>
  <c r="W46" i="1"/>
  <c r="AH46" i="1" s="1"/>
  <c r="W43" i="1"/>
  <c r="AH43" i="1" s="1"/>
  <c r="W44" i="1"/>
  <c r="AH44" i="1" s="1"/>
  <c r="W381" i="1"/>
  <c r="AH381" i="1" s="1"/>
  <c r="W38" i="1"/>
  <c r="AH38" i="1" s="1"/>
  <c r="W39" i="1"/>
  <c r="AH39" i="1" s="1"/>
  <c r="X535" i="1"/>
  <c r="AI535" i="1" s="1"/>
  <c r="X539" i="1"/>
  <c r="AI539" i="1" s="1"/>
  <c r="X545" i="1"/>
  <c r="AI545" i="1" s="1"/>
  <c r="X166" i="1"/>
  <c r="AI166" i="1" s="1"/>
  <c r="X40" i="1"/>
  <c r="AI40" i="1" s="1"/>
  <c r="X530" i="1"/>
  <c r="AI530" i="1" s="1"/>
  <c r="X538" i="1"/>
  <c r="AI538" i="1" s="1"/>
  <c r="X496" i="1"/>
  <c r="AI496" i="1" s="1"/>
  <c r="X281" i="1"/>
  <c r="AI281" i="1" s="1"/>
  <c r="X332" i="1"/>
  <c r="AI332" i="1" s="1"/>
  <c r="X336" i="1"/>
  <c r="AI336" i="1" s="1"/>
  <c r="X37" i="1"/>
  <c r="AI37" i="1" s="1"/>
  <c r="X549" i="1"/>
  <c r="AI549" i="1" s="1"/>
  <c r="X308" i="1"/>
  <c r="AI308" i="1" s="1"/>
  <c r="X531" i="1"/>
  <c r="AI531" i="1" s="1"/>
  <c r="X312" i="1"/>
  <c r="AI312" i="1" s="1"/>
  <c r="X245" i="1"/>
  <c r="AI245" i="1" s="1"/>
  <c r="X74" i="1"/>
  <c r="AI74" i="1" s="1"/>
  <c r="X249" i="1"/>
  <c r="AI249" i="1" s="1"/>
  <c r="X467" i="1"/>
  <c r="AI467" i="1" s="1"/>
  <c r="W548" i="1"/>
  <c r="AH548" i="1" s="1"/>
  <c r="W376" i="1"/>
  <c r="U409" i="1"/>
  <c r="X412" i="1"/>
  <c r="AI412" i="1" s="1"/>
  <c r="V409" i="1"/>
  <c r="AL409" i="1" s="1"/>
  <c r="V378" i="1"/>
  <c r="AL378" i="1" s="1"/>
  <c r="U376" i="1"/>
  <c r="V350" i="1"/>
  <c r="AL350" i="1" s="1"/>
  <c r="V355" i="1"/>
  <c r="AL355" i="1" s="1"/>
  <c r="V499" i="1"/>
  <c r="AL499" i="1" s="1"/>
  <c r="V412" i="1"/>
  <c r="V347" i="1"/>
  <c r="AL347" i="1" s="1"/>
  <c r="U463" i="1"/>
  <c r="U493" i="1"/>
  <c r="U531" i="1"/>
  <c r="X41" i="1"/>
  <c r="AI41" i="1" s="1"/>
  <c r="X352" i="1"/>
  <c r="AI352" i="1" s="1"/>
  <c r="U350" i="1"/>
  <c r="V379" i="1"/>
  <c r="AL379" i="1" s="1"/>
  <c r="V381" i="1"/>
  <c r="V470" i="1"/>
  <c r="V471" i="1"/>
  <c r="AL471" i="1" s="1"/>
  <c r="V411" i="1"/>
  <c r="AL411" i="1" s="1"/>
  <c r="U347" i="1"/>
  <c r="W72" i="1"/>
  <c r="W73" i="1"/>
  <c r="V281" i="1"/>
  <c r="AL281" i="1" s="1"/>
  <c r="W467" i="1"/>
  <c r="AH467" i="1" s="1"/>
  <c r="W379" i="1"/>
  <c r="AH379" i="1" s="1"/>
  <c r="W531" i="1"/>
  <c r="AH531" i="1" s="1"/>
  <c r="U281" i="1"/>
  <c r="U384" i="1"/>
  <c r="X353" i="1"/>
  <c r="AI353" i="1" s="1"/>
  <c r="X468" i="1"/>
  <c r="AI468" i="1" s="1"/>
  <c r="U466" i="1"/>
  <c r="V497" i="1"/>
  <c r="U354" i="1"/>
  <c r="AM354" i="1" s="1"/>
  <c r="U383" i="1"/>
  <c r="U382" i="1"/>
  <c r="U497" i="1"/>
  <c r="W348" i="1"/>
  <c r="W363" i="1" s="1"/>
  <c r="AH363" i="1" s="1"/>
  <c r="X47" i="1"/>
  <c r="AI47" i="1" s="1"/>
  <c r="X43" i="1"/>
  <c r="AI43" i="1" s="1"/>
  <c r="X381" i="1"/>
  <c r="AI381" i="1" s="1"/>
  <c r="U538" i="1"/>
  <c r="AM538" i="1" s="1"/>
  <c r="U549" i="1"/>
  <c r="X469" i="1"/>
  <c r="AI469" i="1" s="1"/>
  <c r="V380" i="1"/>
  <c r="AL380" i="1" s="1"/>
  <c r="V407" i="1"/>
  <c r="AL407" i="1" s="1"/>
  <c r="U378" i="1"/>
  <c r="U465" i="1"/>
  <c r="U495" i="1"/>
  <c r="V377" i="1"/>
  <c r="AL377" i="1" s="1"/>
  <c r="U470" i="1"/>
  <c r="U499" i="1"/>
  <c r="V382" i="1"/>
  <c r="AL382" i="1" s="1"/>
  <c r="U469" i="1"/>
  <c r="V376" i="1"/>
  <c r="AL376" i="1" s="1"/>
  <c r="V467" i="1"/>
  <c r="AL467" i="1" s="1"/>
  <c r="V40" i="1"/>
  <c r="V166" i="1"/>
  <c r="AL166" i="1" s="1"/>
  <c r="V530" i="1"/>
  <c r="V538" i="1"/>
  <c r="AL538" i="1" s="1"/>
  <c r="W347" i="1"/>
  <c r="V37" i="1"/>
  <c r="AL37" i="1" s="1"/>
  <c r="V549" i="1"/>
  <c r="AL549" i="1" s="1"/>
  <c r="V531" i="1"/>
  <c r="V74" i="1"/>
  <c r="AL74" i="1" s="1"/>
  <c r="W74" i="1"/>
  <c r="AH74" i="1" s="1"/>
  <c r="W281" i="1"/>
  <c r="AH281" i="1" s="1"/>
  <c r="V496" i="1"/>
  <c r="AL496" i="1" s="1"/>
  <c r="V465" i="1"/>
  <c r="V483" i="1" s="1"/>
  <c r="U494" i="1"/>
  <c r="U348" i="1"/>
  <c r="V493" i="1"/>
  <c r="AL493" i="1" s="1"/>
  <c r="U379" i="1"/>
  <c r="V466" i="1"/>
  <c r="AL466" i="1" s="1"/>
  <c r="V352" i="1"/>
  <c r="U412" i="1"/>
  <c r="U498" i="1"/>
  <c r="U353" i="1"/>
  <c r="U381" i="1"/>
  <c r="V500" i="1"/>
  <c r="AL500" i="1" s="1"/>
  <c r="V498" i="1"/>
  <c r="AL498" i="1" s="1"/>
  <c r="V463" i="1"/>
  <c r="AL463" i="1" s="1"/>
  <c r="V492" i="1"/>
  <c r="AL492" i="1" s="1"/>
  <c r="V71" i="1"/>
  <c r="AL71" i="1" s="1"/>
  <c r="V30" i="1"/>
  <c r="AL30" i="1" s="1"/>
  <c r="W464" i="1"/>
  <c r="AH464" i="1" s="1"/>
  <c r="W40" i="1"/>
  <c r="AH40" i="1" s="1"/>
  <c r="W166" i="1"/>
  <c r="AH166" i="1" s="1"/>
  <c r="W352" i="1"/>
  <c r="AH352" i="1" s="1"/>
  <c r="W37" i="1"/>
  <c r="AH37" i="1" s="1"/>
  <c r="W549" i="1"/>
  <c r="AH549" i="1" s="1"/>
  <c r="W336" i="1"/>
  <c r="AH336" i="1" s="1"/>
  <c r="W496" i="1"/>
  <c r="AH496" i="1" s="1"/>
  <c r="W279" i="1"/>
  <c r="AH279" i="1" s="1"/>
  <c r="U71" i="1"/>
  <c r="U30" i="1"/>
  <c r="U530" i="1"/>
  <c r="U37" i="1"/>
  <c r="X534" i="1"/>
  <c r="AI534" i="1" s="1"/>
  <c r="X492" i="1"/>
  <c r="X71" i="1"/>
  <c r="AI71" i="1" s="1"/>
  <c r="X30" i="1"/>
  <c r="AI30" i="1" s="1"/>
  <c r="U166" i="1"/>
  <c r="U352" i="1"/>
  <c r="U40" i="1"/>
  <c r="AM40" i="1" s="1"/>
  <c r="U496" i="1"/>
  <c r="V469" i="1"/>
  <c r="AL469" i="1" s="1"/>
  <c r="U351" i="1"/>
  <c r="V495" i="1"/>
  <c r="AL495" i="1" s="1"/>
  <c r="U355" i="1"/>
  <c r="V468" i="1"/>
  <c r="U349" i="1"/>
  <c r="U468" i="1"/>
  <c r="U492" i="1"/>
  <c r="AM492" i="1" s="1"/>
  <c r="U74" i="1"/>
  <c r="W492" i="1"/>
  <c r="W71" i="1"/>
  <c r="AH71" i="1" s="1"/>
  <c r="W30" i="1"/>
  <c r="AH30" i="1" s="1"/>
  <c r="W530" i="1"/>
  <c r="AH530" i="1" s="1"/>
  <c r="W538" i="1"/>
  <c r="AH538" i="1" s="1"/>
  <c r="X354" i="1"/>
  <c r="AI354" i="1" s="1"/>
  <c r="V494" i="1"/>
  <c r="AL494" i="1" s="1"/>
  <c r="U380" i="1"/>
  <c r="U500" i="1"/>
  <c r="V349" i="1"/>
  <c r="AL349" i="1" s="1"/>
  <c r="U407" i="1"/>
  <c r="U377" i="1"/>
  <c r="U464" i="1"/>
  <c r="V348" i="1"/>
  <c r="U471" i="1"/>
  <c r="V384" i="1"/>
  <c r="AL384" i="1" s="1"/>
  <c r="V353" i="1"/>
  <c r="U467" i="1"/>
  <c r="W354" i="1"/>
  <c r="AH354" i="1" s="1"/>
  <c r="W355" i="1"/>
  <c r="AH355" i="1" s="1"/>
  <c r="W353" i="1"/>
  <c r="AH353" i="1" s="1"/>
  <c r="W351" i="1"/>
  <c r="AH351" i="1" s="1"/>
  <c r="W410" i="1"/>
  <c r="AH410" i="1" s="1"/>
  <c r="W412" i="1"/>
  <c r="W411" i="1"/>
  <c r="AH411" i="1" s="1"/>
  <c r="W409" i="1"/>
  <c r="AH409" i="1" s="1"/>
  <c r="V410" i="1"/>
  <c r="AL410" i="1" s="1"/>
  <c r="V413" i="1"/>
  <c r="AL413" i="1" s="1"/>
  <c r="V406" i="1"/>
  <c r="AL406" i="1" s="1"/>
  <c r="W500" i="1"/>
  <c r="AH500" i="1" s="1"/>
  <c r="W498" i="1"/>
  <c r="AH498" i="1" s="1"/>
  <c r="W499" i="1"/>
  <c r="AH499" i="1" s="1"/>
  <c r="W497" i="1"/>
  <c r="AH497" i="1" s="1"/>
  <c r="W408" i="1"/>
  <c r="W432" i="1" s="1"/>
  <c r="AH432" i="1" s="1"/>
  <c r="W495" i="1"/>
  <c r="V405" i="1"/>
  <c r="AL405" i="1" s="1"/>
  <c r="V408" i="1"/>
  <c r="AG408" i="1" s="1"/>
  <c r="W380" i="1"/>
  <c r="AH380" i="1" s="1"/>
  <c r="W382" i="1"/>
  <c r="AH382" i="1" s="1"/>
  <c r="W383" i="1"/>
  <c r="W384" i="1"/>
  <c r="AH384" i="1" s="1"/>
  <c r="W413" i="1"/>
  <c r="AH413" i="1" s="1"/>
  <c r="W470" i="1"/>
  <c r="AH470" i="1" s="1"/>
  <c r="W466" i="1"/>
  <c r="AH466" i="1" s="1"/>
  <c r="W471" i="1"/>
  <c r="AH471" i="1" s="1"/>
  <c r="W469" i="1"/>
  <c r="AH469" i="1" s="1"/>
  <c r="W405" i="1"/>
  <c r="AH405" i="1" s="1"/>
  <c r="W406" i="1"/>
  <c r="AH406" i="1" s="1"/>
  <c r="W468" i="1"/>
  <c r="U413" i="1"/>
  <c r="U408" i="1"/>
  <c r="U410" i="1"/>
  <c r="X347" i="1"/>
  <c r="AI347" i="1" s="1"/>
  <c r="X355" i="1"/>
  <c r="X351" i="1"/>
  <c r="AI351" i="1" s="1"/>
  <c r="X350" i="1"/>
  <c r="X410" i="1"/>
  <c r="AI410" i="1" s="1"/>
  <c r="X348" i="1"/>
  <c r="X365" i="1" s="1"/>
  <c r="AI365" i="1" s="1"/>
  <c r="X379" i="1"/>
  <c r="X377" i="1"/>
  <c r="AI377" i="1" s="1"/>
  <c r="X376" i="1"/>
  <c r="AI376" i="1" s="1"/>
  <c r="X384" i="1"/>
  <c r="AI384" i="1" s="1"/>
  <c r="X382" i="1"/>
  <c r="AI382" i="1" s="1"/>
  <c r="X380" i="1"/>
  <c r="AI380" i="1" s="1"/>
  <c r="X413" i="1"/>
  <c r="AI413" i="1" s="1"/>
  <c r="X411" i="1"/>
  <c r="AI411" i="1" s="1"/>
  <c r="X409" i="1"/>
  <c r="AI409" i="1" s="1"/>
  <c r="X407" i="1"/>
  <c r="U405" i="1"/>
  <c r="U406" i="1"/>
  <c r="X463" i="1"/>
  <c r="X471" i="1"/>
  <c r="AI471" i="1" s="1"/>
  <c r="X465" i="1"/>
  <c r="X484" i="1" s="1"/>
  <c r="AI484" i="1" s="1"/>
  <c r="X470" i="1"/>
  <c r="AI470" i="1" s="1"/>
  <c r="X466" i="1"/>
  <c r="X464" i="1"/>
  <c r="X481" i="1" s="1"/>
  <c r="AI481" i="1" s="1"/>
  <c r="X406" i="1"/>
  <c r="AI406" i="1" s="1"/>
  <c r="X499" i="1"/>
  <c r="AI499" i="1" s="1"/>
  <c r="X497" i="1"/>
  <c r="AI497" i="1" s="1"/>
  <c r="X495" i="1"/>
  <c r="X520" i="1" s="1"/>
  <c r="AI520" i="1" s="1"/>
  <c r="X493" i="1"/>
  <c r="AI493" i="1" s="1"/>
  <c r="X500" i="1"/>
  <c r="AI500" i="1" s="1"/>
  <c r="X498" i="1"/>
  <c r="AI498" i="1" s="1"/>
  <c r="X405" i="1"/>
  <c r="AI405" i="1" s="1"/>
  <c r="X408" i="1"/>
  <c r="X429" i="1" s="1"/>
  <c r="AI429" i="1" s="1"/>
  <c r="AM530" i="1" l="1"/>
  <c r="AF539" i="1"/>
  <c r="AM539" i="1"/>
  <c r="AF532" i="1"/>
  <c r="AM532" i="1"/>
  <c r="AM333" i="1"/>
  <c r="AF308" i="1"/>
  <c r="AM308" i="1"/>
  <c r="AF45" i="1"/>
  <c r="AM45" i="1"/>
  <c r="AF279" i="1"/>
  <c r="AM279" i="1"/>
  <c r="AK74" i="1"/>
  <c r="AM74" i="1"/>
  <c r="AK37" i="1"/>
  <c r="AD37" i="1" s="1"/>
  <c r="AM37" i="1"/>
  <c r="AK106" i="1"/>
  <c r="AM106" i="1"/>
  <c r="AM406" i="1"/>
  <c r="AM379" i="1"/>
  <c r="AM405" i="1"/>
  <c r="U478" i="1"/>
  <c r="AM464" i="1"/>
  <c r="AM349" i="1"/>
  <c r="AK352" i="1"/>
  <c r="AM352" i="1"/>
  <c r="AK30" i="1"/>
  <c r="AD30" i="1" s="1"/>
  <c r="AM30" i="1"/>
  <c r="U483" i="1"/>
  <c r="AM465" i="1"/>
  <c r="AM466" i="1"/>
  <c r="AK409" i="1"/>
  <c r="AD409" i="1" s="1"/>
  <c r="AM409" i="1"/>
  <c r="AF537" i="1"/>
  <c r="AM537" i="1"/>
  <c r="AF334" i="1"/>
  <c r="AM334" i="1"/>
  <c r="AM547" i="1"/>
  <c r="AK167" i="1"/>
  <c r="AM167" i="1"/>
  <c r="AK336" i="1"/>
  <c r="AD336" i="1" s="1"/>
  <c r="AM336" i="1"/>
  <c r="AM39" i="1"/>
  <c r="AM245" i="1"/>
  <c r="AK310" i="1"/>
  <c r="AM310" i="1"/>
  <c r="AK535" i="1"/>
  <c r="AD535" i="1" s="1"/>
  <c r="AM535" i="1"/>
  <c r="AK47" i="1"/>
  <c r="AD47" i="1" s="1"/>
  <c r="AM47" i="1"/>
  <c r="AK471" i="1"/>
  <c r="AD471" i="1" s="1"/>
  <c r="AM471" i="1"/>
  <c r="AK496" i="1"/>
  <c r="AM496" i="1"/>
  <c r="AK248" i="1"/>
  <c r="AD248" i="1" s="1"/>
  <c r="AM248" i="1"/>
  <c r="AK41" i="1"/>
  <c r="AD41" i="1" s="1"/>
  <c r="AM41" i="1"/>
  <c r="AF283" i="1"/>
  <c r="AM283" i="1"/>
  <c r="AK280" i="1"/>
  <c r="AM280" i="1"/>
  <c r="AM410" i="1"/>
  <c r="U394" i="1"/>
  <c r="AM377" i="1"/>
  <c r="AM166" i="1"/>
  <c r="AK71" i="1"/>
  <c r="AD71" i="1" s="1"/>
  <c r="AM71" i="1"/>
  <c r="AK381" i="1"/>
  <c r="AM381" i="1"/>
  <c r="AK348" i="1"/>
  <c r="AM348" i="1"/>
  <c r="U398" i="1"/>
  <c r="AM398" i="1" s="1"/>
  <c r="AM378" i="1"/>
  <c r="AF350" i="1"/>
  <c r="AM350" i="1"/>
  <c r="AF249" i="1"/>
  <c r="AM249" i="1"/>
  <c r="AM533" i="1"/>
  <c r="AF143" i="1"/>
  <c r="AM143" i="1"/>
  <c r="AM142" i="1"/>
  <c r="AM545" i="1"/>
  <c r="AF44" i="1"/>
  <c r="AM44" i="1"/>
  <c r="AM495" i="1"/>
  <c r="AF411" i="1"/>
  <c r="AM411" i="1"/>
  <c r="AK101" i="1"/>
  <c r="AM101" i="1"/>
  <c r="U431" i="1"/>
  <c r="AM408" i="1"/>
  <c r="AF407" i="1"/>
  <c r="AM407" i="1"/>
  <c r="AM355" i="1"/>
  <c r="AK353" i="1"/>
  <c r="AM353" i="1"/>
  <c r="AM494" i="1"/>
  <c r="AM469" i="1"/>
  <c r="AF141" i="1"/>
  <c r="AM141" i="1"/>
  <c r="AM548" i="1"/>
  <c r="AK139" i="1"/>
  <c r="AD139" i="1" s="1"/>
  <c r="AM139" i="1"/>
  <c r="AM46" i="1"/>
  <c r="AF282" i="1"/>
  <c r="AM282" i="1"/>
  <c r="AF332" i="1"/>
  <c r="AM332" i="1"/>
  <c r="AK413" i="1"/>
  <c r="AM413" i="1"/>
  <c r="AK467" i="1"/>
  <c r="AD467" i="1" s="1"/>
  <c r="AM467" i="1"/>
  <c r="AK498" i="1"/>
  <c r="AM498" i="1"/>
  <c r="AK497" i="1"/>
  <c r="AM497" i="1"/>
  <c r="AK384" i="1"/>
  <c r="AM384" i="1"/>
  <c r="AF347" i="1"/>
  <c r="AM347" i="1"/>
  <c r="AM546" i="1"/>
  <c r="AM75" i="1"/>
  <c r="AM311" i="1"/>
  <c r="AF108" i="1"/>
  <c r="AM108" i="1"/>
  <c r="AK73" i="1"/>
  <c r="AM73" i="1"/>
  <c r="AK312" i="1"/>
  <c r="AD312" i="1" s="1"/>
  <c r="AM312" i="1"/>
  <c r="AK103" i="1"/>
  <c r="AM103" i="1"/>
  <c r="AM163" i="1"/>
  <c r="AK380" i="1"/>
  <c r="AM380" i="1"/>
  <c r="AM463" i="1"/>
  <c r="AK468" i="1"/>
  <c r="AM468" i="1"/>
  <c r="AK500" i="1"/>
  <c r="AM500" i="1"/>
  <c r="AK351" i="1"/>
  <c r="AM351" i="1"/>
  <c r="AM412" i="1"/>
  <c r="AM499" i="1"/>
  <c r="AK382" i="1"/>
  <c r="AM382" i="1"/>
  <c r="AM281" i="1"/>
  <c r="AM531" i="1"/>
  <c r="AM376" i="1"/>
  <c r="AF140" i="1"/>
  <c r="AM140" i="1"/>
  <c r="AM38" i="1"/>
  <c r="AK247" i="1"/>
  <c r="AD247" i="1" s="1"/>
  <c r="AM247" i="1"/>
  <c r="AF246" i="1"/>
  <c r="AM246" i="1"/>
  <c r="AM165" i="1"/>
  <c r="AF43" i="1"/>
  <c r="AM43" i="1"/>
  <c r="AF107" i="1"/>
  <c r="AM107" i="1"/>
  <c r="AM534" i="1"/>
  <c r="AK470" i="1"/>
  <c r="AM470" i="1"/>
  <c r="AM549" i="1"/>
  <c r="AM383" i="1"/>
  <c r="AM493" i="1"/>
  <c r="AK335" i="1"/>
  <c r="AM335" i="1"/>
  <c r="AK100" i="1"/>
  <c r="AD100" i="1" s="1"/>
  <c r="AM100" i="1"/>
  <c r="AF536" i="1"/>
  <c r="AM536" i="1"/>
  <c r="AM104" i="1"/>
  <c r="AM164" i="1"/>
  <c r="AM309" i="1"/>
  <c r="AM105" i="1"/>
  <c r="AM109" i="1"/>
  <c r="AM189" i="1"/>
  <c r="AL188" i="1"/>
  <c r="AM188" i="1"/>
  <c r="AL187" i="1"/>
  <c r="AM187" i="1"/>
  <c r="AL190" i="1"/>
  <c r="AM190" i="1"/>
  <c r="AL191" i="1"/>
  <c r="AM191" i="1"/>
  <c r="AG467" i="1"/>
  <c r="V481" i="1"/>
  <c r="AL481" i="1" s="1"/>
  <c r="AG308" i="1"/>
  <c r="AJ308" i="1" s="1"/>
  <c r="AG310" i="1"/>
  <c r="AF413" i="1"/>
  <c r="AG74" i="1"/>
  <c r="AG164" i="1"/>
  <c r="U485" i="1"/>
  <c r="AG335" i="1"/>
  <c r="AF167" i="1"/>
  <c r="AF106" i="1"/>
  <c r="AG500" i="1"/>
  <c r="AG105" i="1"/>
  <c r="AG101" i="1"/>
  <c r="AG546" i="1"/>
  <c r="AK283" i="1"/>
  <c r="U363" i="1"/>
  <c r="AF409" i="1"/>
  <c r="AG38" i="1"/>
  <c r="AG165" i="1"/>
  <c r="AG311" i="1"/>
  <c r="AG108" i="1"/>
  <c r="AJ108" i="1" s="1"/>
  <c r="AG46" i="1"/>
  <c r="AG355" i="1"/>
  <c r="AF188" i="1"/>
  <c r="AF468" i="1"/>
  <c r="AG166" i="1"/>
  <c r="AG411" i="1"/>
  <c r="AJ411" i="1" s="1"/>
  <c r="X370" i="1"/>
  <c r="AI370" i="1" s="1"/>
  <c r="AG537" i="1"/>
  <c r="AG190" i="1"/>
  <c r="AG163" i="1"/>
  <c r="AG549" i="1"/>
  <c r="X366" i="1"/>
  <c r="AI366" i="1" s="1"/>
  <c r="AG349" i="1"/>
  <c r="AK411" i="1"/>
  <c r="AG336" i="1"/>
  <c r="AK246" i="1"/>
  <c r="AD246" i="1" s="1"/>
  <c r="AG498" i="1"/>
  <c r="AG466" i="1"/>
  <c r="AG409" i="1"/>
  <c r="AG248" i="1"/>
  <c r="AG75" i="1"/>
  <c r="AG405" i="1"/>
  <c r="AG30" i="1"/>
  <c r="AG73" i="1"/>
  <c r="AG39" i="1"/>
  <c r="AG103" i="1"/>
  <c r="AG483" i="1"/>
  <c r="AL483" i="1"/>
  <c r="AG410" i="1"/>
  <c r="AG494" i="1"/>
  <c r="AG547" i="1"/>
  <c r="AG309" i="1"/>
  <c r="AL309" i="1"/>
  <c r="AK279" i="1"/>
  <c r="AD279" i="1" s="1"/>
  <c r="V429" i="1"/>
  <c r="AL429" i="1" s="1"/>
  <c r="AL408" i="1"/>
  <c r="AG495" i="1"/>
  <c r="AG463" i="1"/>
  <c r="AF353" i="1"/>
  <c r="AG530" i="1"/>
  <c r="AL530" i="1"/>
  <c r="AG470" i="1"/>
  <c r="AL470" i="1"/>
  <c r="AG142" i="1"/>
  <c r="AG245" i="1"/>
  <c r="AG109" i="1"/>
  <c r="AF73" i="1"/>
  <c r="AF37" i="1"/>
  <c r="AG531" i="1"/>
  <c r="AL531" i="1"/>
  <c r="AG381" i="1"/>
  <c r="AL381" i="1"/>
  <c r="U397" i="1"/>
  <c r="AG533" i="1"/>
  <c r="AL533" i="1"/>
  <c r="AK249" i="1"/>
  <c r="AD249" i="1" s="1"/>
  <c r="AG106" i="1"/>
  <c r="AL106" i="1"/>
  <c r="AG406" i="1"/>
  <c r="AG353" i="1"/>
  <c r="AL353" i="1"/>
  <c r="AG465" i="1"/>
  <c r="AL465" i="1"/>
  <c r="AG40" i="1"/>
  <c r="AL40" i="1"/>
  <c r="AF497" i="1"/>
  <c r="AF384" i="1"/>
  <c r="AG379" i="1"/>
  <c r="AG350" i="1"/>
  <c r="AG548" i="1"/>
  <c r="AG539" i="1"/>
  <c r="AJ539" i="1" s="1"/>
  <c r="AG545" i="1"/>
  <c r="AL545" i="1"/>
  <c r="AG283" i="1"/>
  <c r="AJ283" i="1" s="1"/>
  <c r="AL283" i="1"/>
  <c r="AF247" i="1"/>
  <c r="AG352" i="1"/>
  <c r="AL352" i="1"/>
  <c r="AG249" i="1"/>
  <c r="AJ249" i="1" s="1"/>
  <c r="AL249" i="1"/>
  <c r="AG536" i="1"/>
  <c r="AL536" i="1"/>
  <c r="AG141" i="1"/>
  <c r="AJ141" i="1" s="1"/>
  <c r="AL141" i="1"/>
  <c r="AG492" i="1"/>
  <c r="AF500" i="1"/>
  <c r="AG464" i="1"/>
  <c r="AG246" i="1"/>
  <c r="AJ246" i="1" s="1"/>
  <c r="AL246" i="1"/>
  <c r="AD310" i="1"/>
  <c r="AG333" i="1"/>
  <c r="AL333" i="1"/>
  <c r="AG413" i="1"/>
  <c r="V363" i="1"/>
  <c r="AL363" i="1" s="1"/>
  <c r="AL348" i="1"/>
  <c r="AG347" i="1"/>
  <c r="AG383" i="1"/>
  <c r="AL383" i="1"/>
  <c r="AG45" i="1"/>
  <c r="AG189" i="1"/>
  <c r="AL189" i="1"/>
  <c r="AG312" i="1"/>
  <c r="AL312" i="1"/>
  <c r="AG43" i="1"/>
  <c r="AJ43" i="1" s="1"/>
  <c r="AK537" i="1"/>
  <c r="AD537" i="1" s="1"/>
  <c r="AG468" i="1"/>
  <c r="AL468" i="1"/>
  <c r="AG497" i="1"/>
  <c r="AL497" i="1"/>
  <c r="AG412" i="1"/>
  <c r="AL412" i="1"/>
  <c r="AG354" i="1"/>
  <c r="AL354" i="1"/>
  <c r="AH537" i="1"/>
  <c r="AH468" i="1"/>
  <c r="AH383" i="1"/>
  <c r="AI348" i="1"/>
  <c r="X395" i="1"/>
  <c r="AI395" i="1" s="1"/>
  <c r="AI464" i="1"/>
  <c r="AI408" i="1"/>
  <c r="X397" i="1"/>
  <c r="AI397" i="1" s="1"/>
  <c r="W483" i="1"/>
  <c r="AH483" i="1" s="1"/>
  <c r="X399" i="1"/>
  <c r="AI399" i="1" s="1"/>
  <c r="AH103" i="1"/>
  <c r="AI465" i="1"/>
  <c r="AH408" i="1"/>
  <c r="AI355" i="1"/>
  <c r="W481" i="1"/>
  <c r="AH481" i="1" s="1"/>
  <c r="AH311" i="1"/>
  <c r="AH536" i="1"/>
  <c r="AI495" i="1"/>
  <c r="AH73" i="1"/>
  <c r="AD413" i="1"/>
  <c r="AD280" i="1"/>
  <c r="AF483" i="1"/>
  <c r="AK483" i="1"/>
  <c r="AF478" i="1"/>
  <c r="AK478" i="1"/>
  <c r="AF394" i="1"/>
  <c r="AK394" i="1"/>
  <c r="AK398" i="1"/>
  <c r="AK431" i="1"/>
  <c r="AF431" i="1"/>
  <c r="V393" i="1"/>
  <c r="AL393" i="1" s="1"/>
  <c r="V392" i="1"/>
  <c r="AL392" i="1" s="1"/>
  <c r="V390" i="1"/>
  <c r="AL390" i="1" s="1"/>
  <c r="V391" i="1"/>
  <c r="AL391" i="1" s="1"/>
  <c r="U489" i="1"/>
  <c r="U487" i="1"/>
  <c r="U490" i="1"/>
  <c r="U491" i="1"/>
  <c r="U488" i="1"/>
  <c r="AF466" i="1"/>
  <c r="AK466" i="1"/>
  <c r="W393" i="1"/>
  <c r="AH393" i="1" s="1"/>
  <c r="W392" i="1"/>
  <c r="AH392" i="1" s="1"/>
  <c r="W390" i="1"/>
  <c r="AH390" i="1" s="1"/>
  <c r="X487" i="1"/>
  <c r="AI487" i="1" s="1"/>
  <c r="X488" i="1"/>
  <c r="X489" i="1"/>
  <c r="AI489" i="1" s="1"/>
  <c r="X490" i="1"/>
  <c r="AI490" i="1" s="1"/>
  <c r="X491" i="1"/>
  <c r="AI491" i="1" s="1"/>
  <c r="X424" i="1"/>
  <c r="AI424" i="1" s="1"/>
  <c r="X425" i="1"/>
  <c r="AI425" i="1" s="1"/>
  <c r="X428" i="1"/>
  <c r="AI428" i="1" s="1"/>
  <c r="X426" i="1"/>
  <c r="AI426" i="1" s="1"/>
  <c r="X427" i="1"/>
  <c r="AI427" i="1" s="1"/>
  <c r="X374" i="1"/>
  <c r="AI374" i="1" s="1"/>
  <c r="X372" i="1"/>
  <c r="AI372" i="1" s="1"/>
  <c r="X373" i="1"/>
  <c r="AI373" i="1" s="1"/>
  <c r="AH412" i="1"/>
  <c r="AG348" i="1"/>
  <c r="V519" i="1"/>
  <c r="AL519" i="1" s="1"/>
  <c r="V520" i="1"/>
  <c r="AL520" i="1" s="1"/>
  <c r="V517" i="1"/>
  <c r="AL517" i="1" s="1"/>
  <c r="AG469" i="1"/>
  <c r="U512" i="1"/>
  <c r="U513" i="1"/>
  <c r="U511" i="1"/>
  <c r="U514" i="1"/>
  <c r="AM514" i="1" s="1"/>
  <c r="U515" i="1"/>
  <c r="AF494" i="1"/>
  <c r="AK494" i="1"/>
  <c r="V485" i="1"/>
  <c r="AL485" i="1" s="1"/>
  <c r="AG37" i="1"/>
  <c r="AG377" i="1"/>
  <c r="V424" i="1"/>
  <c r="AL424" i="1" s="1"/>
  <c r="V425" i="1"/>
  <c r="AL425" i="1" s="1"/>
  <c r="V426" i="1"/>
  <c r="AL426" i="1" s="1"/>
  <c r="V427" i="1"/>
  <c r="AL427" i="1" s="1"/>
  <c r="V428" i="1"/>
  <c r="AL428" i="1" s="1"/>
  <c r="U481" i="1"/>
  <c r="AM481" i="1" s="1"/>
  <c r="AF383" i="1"/>
  <c r="AK383" i="1"/>
  <c r="AK281" i="1"/>
  <c r="AD281" i="1" s="1"/>
  <c r="AF281" i="1"/>
  <c r="AF380" i="1"/>
  <c r="AG499" i="1"/>
  <c r="X375" i="1"/>
  <c r="AI375" i="1" s="1"/>
  <c r="W396" i="1"/>
  <c r="AH396" i="1" s="1"/>
  <c r="W395" i="1"/>
  <c r="AH395" i="1" s="1"/>
  <c r="W399" i="1"/>
  <c r="AH399" i="1" s="1"/>
  <c r="AH164" i="1"/>
  <c r="AK187" i="1"/>
  <c r="AD187" i="1" s="1"/>
  <c r="AF187" i="1"/>
  <c r="AH377" i="1"/>
  <c r="X482" i="1"/>
  <c r="AI482" i="1" s="1"/>
  <c r="AH188" i="1"/>
  <c r="AG71" i="1"/>
  <c r="W398" i="1"/>
  <c r="AH398" i="1" s="1"/>
  <c r="V518" i="1"/>
  <c r="AL518" i="1" s="1"/>
  <c r="AF142" i="1"/>
  <c r="AK142" i="1"/>
  <c r="AK39" i="1"/>
  <c r="AF39" i="1"/>
  <c r="V365" i="1"/>
  <c r="AL365" i="1" s="1"/>
  <c r="V364" i="1"/>
  <c r="AL364" i="1" s="1"/>
  <c r="V362" i="1"/>
  <c r="AL362" i="1" s="1"/>
  <c r="AK40" i="1"/>
  <c r="AF40" i="1"/>
  <c r="AK102" i="1"/>
  <c r="AF102" i="1"/>
  <c r="X472" i="1"/>
  <c r="AI472" i="1" s="1"/>
  <c r="X473" i="1"/>
  <c r="AI473" i="1" s="1"/>
  <c r="X474" i="1"/>
  <c r="AI474" i="1" s="1"/>
  <c r="X475" i="1"/>
  <c r="AI475" i="1" s="1"/>
  <c r="X476" i="1"/>
  <c r="AI476" i="1" s="1"/>
  <c r="AI466" i="1"/>
  <c r="AI463" i="1"/>
  <c r="AI407" i="1"/>
  <c r="X391" i="1"/>
  <c r="AI391" i="1" s="1"/>
  <c r="X393" i="1"/>
  <c r="AI393" i="1" s="1"/>
  <c r="X392" i="1"/>
  <c r="AI392" i="1" s="1"/>
  <c r="AI350" i="1"/>
  <c r="W488" i="1"/>
  <c r="AH488" i="1" s="1"/>
  <c r="W489" i="1"/>
  <c r="AH489" i="1" s="1"/>
  <c r="W490" i="1"/>
  <c r="AH490" i="1" s="1"/>
  <c r="W491" i="1"/>
  <c r="AH491" i="1" s="1"/>
  <c r="W487" i="1"/>
  <c r="AH487" i="1" s="1"/>
  <c r="V433" i="1"/>
  <c r="AL433" i="1" s="1"/>
  <c r="V430" i="1"/>
  <c r="AL430" i="1" s="1"/>
  <c r="V431" i="1"/>
  <c r="AL431" i="1" s="1"/>
  <c r="V432" i="1"/>
  <c r="AL432" i="1" s="1"/>
  <c r="V422" i="1"/>
  <c r="AL422" i="1" s="1"/>
  <c r="V423" i="1"/>
  <c r="AL423" i="1" s="1"/>
  <c r="V419" i="1"/>
  <c r="AL419" i="1" s="1"/>
  <c r="V420" i="1"/>
  <c r="AL420" i="1" s="1"/>
  <c r="V421" i="1"/>
  <c r="AL421" i="1" s="1"/>
  <c r="AG384" i="1"/>
  <c r="V511" i="1"/>
  <c r="AL511" i="1" s="1"/>
  <c r="V512" i="1"/>
  <c r="AL512" i="1" s="1"/>
  <c r="V515" i="1"/>
  <c r="AL515" i="1" s="1"/>
  <c r="V513" i="1"/>
  <c r="AL513" i="1" s="1"/>
  <c r="V514" i="1"/>
  <c r="AL514" i="1" s="1"/>
  <c r="AF349" i="1"/>
  <c r="U366" i="1"/>
  <c r="U370" i="1"/>
  <c r="U369" i="1"/>
  <c r="U368" i="1"/>
  <c r="AM368" i="1" s="1"/>
  <c r="U367" i="1"/>
  <c r="AM367" i="1" s="1"/>
  <c r="AK349" i="1"/>
  <c r="AF467" i="1"/>
  <c r="AK412" i="1"/>
  <c r="AF412" i="1"/>
  <c r="U401" i="1"/>
  <c r="U400" i="1"/>
  <c r="U402" i="1"/>
  <c r="U404" i="1"/>
  <c r="U403" i="1"/>
  <c r="AK379" i="1"/>
  <c r="AF379" i="1"/>
  <c r="AG382" i="1"/>
  <c r="AG407" i="1"/>
  <c r="AH72" i="1"/>
  <c r="U371" i="1"/>
  <c r="U375" i="1"/>
  <c r="U372" i="1"/>
  <c r="AK350" i="1"/>
  <c r="U374" i="1"/>
  <c r="V516" i="1"/>
  <c r="AL516" i="1" s="1"/>
  <c r="V359" i="1"/>
  <c r="AL359" i="1" s="1"/>
  <c r="V360" i="1"/>
  <c r="AL360" i="1" s="1"/>
  <c r="V356" i="1"/>
  <c r="AL356" i="1" s="1"/>
  <c r="V357" i="1"/>
  <c r="AL357" i="1" s="1"/>
  <c r="V358" i="1"/>
  <c r="AL358" i="1" s="1"/>
  <c r="U388" i="1"/>
  <c r="U385" i="1"/>
  <c r="U387" i="1"/>
  <c r="U389" i="1"/>
  <c r="U386" i="1"/>
  <c r="AF376" i="1"/>
  <c r="AK376" i="1"/>
  <c r="X485" i="1"/>
  <c r="AI485" i="1" s="1"/>
  <c r="X433" i="1"/>
  <c r="AI433" i="1" s="1"/>
  <c r="X477" i="1"/>
  <c r="AI477" i="1" s="1"/>
  <c r="AH106" i="1"/>
  <c r="X396" i="1"/>
  <c r="AI396" i="1" s="1"/>
  <c r="X398" i="1"/>
  <c r="AI398" i="1" s="1"/>
  <c r="AI143" i="1"/>
  <c r="X516" i="1"/>
  <c r="AI516" i="1" s="1"/>
  <c r="V478" i="1"/>
  <c r="AL478" i="1" s="1"/>
  <c r="V480" i="1"/>
  <c r="AL480" i="1" s="1"/>
  <c r="V479" i="1"/>
  <c r="AL479" i="1" s="1"/>
  <c r="V477" i="1"/>
  <c r="AL477" i="1" s="1"/>
  <c r="AG191" i="1"/>
  <c r="AG334" i="1"/>
  <c r="AJ334" i="1" s="1"/>
  <c r="AG140" i="1"/>
  <c r="AJ140" i="1" s="1"/>
  <c r="AK189" i="1"/>
  <c r="AF189" i="1"/>
  <c r="AK410" i="1"/>
  <c r="AF410" i="1"/>
  <c r="W420" i="1"/>
  <c r="AH420" i="1" s="1"/>
  <c r="W421" i="1"/>
  <c r="AH421" i="1" s="1"/>
  <c r="W419" i="1"/>
  <c r="AH419" i="1" s="1"/>
  <c r="W422" i="1"/>
  <c r="AH422" i="1" s="1"/>
  <c r="W423" i="1"/>
  <c r="AH423" i="1" s="1"/>
  <c r="V418" i="1"/>
  <c r="AL418" i="1" s="1"/>
  <c r="V414" i="1"/>
  <c r="AL414" i="1" s="1"/>
  <c r="V417" i="1"/>
  <c r="AL417" i="1" s="1"/>
  <c r="V416" i="1"/>
  <c r="AL416" i="1" s="1"/>
  <c r="V415" i="1"/>
  <c r="AL415" i="1" s="1"/>
  <c r="AF464" i="1"/>
  <c r="U479" i="1"/>
  <c r="U480" i="1"/>
  <c r="AM480" i="1" s="1"/>
  <c r="AK464" i="1"/>
  <c r="U477" i="1"/>
  <c r="V369" i="1"/>
  <c r="AL369" i="1" s="1"/>
  <c r="V368" i="1"/>
  <c r="AL368" i="1" s="1"/>
  <c r="V367" i="1"/>
  <c r="AL367" i="1" s="1"/>
  <c r="V370" i="1"/>
  <c r="AL370" i="1" s="1"/>
  <c r="V366" i="1"/>
  <c r="AL366" i="1" s="1"/>
  <c r="U504" i="1"/>
  <c r="AM504" i="1" s="1"/>
  <c r="U505" i="1"/>
  <c r="U501" i="1"/>
  <c r="U502" i="1"/>
  <c r="U503" i="1"/>
  <c r="AF492" i="1"/>
  <c r="AK492" i="1"/>
  <c r="AK166" i="1"/>
  <c r="AF166" i="1"/>
  <c r="X502" i="1"/>
  <c r="AI502" i="1" s="1"/>
  <c r="X503" i="1"/>
  <c r="AI503" i="1" s="1"/>
  <c r="X504" i="1"/>
  <c r="AI504" i="1" s="1"/>
  <c r="X505" i="1"/>
  <c r="AI505" i="1" s="1"/>
  <c r="X501" i="1"/>
  <c r="AI501" i="1" s="1"/>
  <c r="AF530" i="1"/>
  <c r="AK530" i="1"/>
  <c r="AD530" i="1" s="1"/>
  <c r="W394" i="1"/>
  <c r="AH394" i="1" s="1"/>
  <c r="V486" i="1"/>
  <c r="AL486" i="1" s="1"/>
  <c r="V484" i="1"/>
  <c r="AL484" i="1" s="1"/>
  <c r="V482" i="1"/>
  <c r="AL482" i="1" s="1"/>
  <c r="V394" i="1"/>
  <c r="AL394" i="1" s="1"/>
  <c r="AF495" i="1"/>
  <c r="U517" i="1"/>
  <c r="U520" i="1"/>
  <c r="U518" i="1"/>
  <c r="AM518" i="1" s="1"/>
  <c r="AK495" i="1"/>
  <c r="U519" i="1"/>
  <c r="AG380" i="1"/>
  <c r="AF354" i="1"/>
  <c r="AK354" i="1"/>
  <c r="AF74" i="1"/>
  <c r="AG281" i="1"/>
  <c r="X483" i="1"/>
  <c r="AI483" i="1" s="1"/>
  <c r="AH378" i="1"/>
  <c r="W366" i="1"/>
  <c r="AH366" i="1" s="1"/>
  <c r="W368" i="1"/>
  <c r="AH368" i="1" s="1"/>
  <c r="W370" i="1"/>
  <c r="AH370" i="1" s="1"/>
  <c r="W369" i="1"/>
  <c r="AH369" i="1" s="1"/>
  <c r="AI349" i="1"/>
  <c r="X486" i="1"/>
  <c r="AI486" i="1" s="1"/>
  <c r="W374" i="1"/>
  <c r="AH374" i="1" s="1"/>
  <c r="W372" i="1"/>
  <c r="AH372" i="1" s="1"/>
  <c r="W371" i="1"/>
  <c r="AH371" i="1" s="1"/>
  <c r="W375" i="1"/>
  <c r="AH375" i="1" s="1"/>
  <c r="W373" i="1"/>
  <c r="AH373" i="1" s="1"/>
  <c r="U373" i="1"/>
  <c r="AF352" i="1"/>
  <c r="U423" i="1"/>
  <c r="U420" i="1"/>
  <c r="AM420" i="1" s="1"/>
  <c r="U421" i="1"/>
  <c r="U422" i="1"/>
  <c r="U419" i="1"/>
  <c r="AK406" i="1"/>
  <c r="X403" i="1"/>
  <c r="AI403" i="1" s="1"/>
  <c r="X400" i="1"/>
  <c r="AI400" i="1" s="1"/>
  <c r="X402" i="1"/>
  <c r="AI402" i="1" s="1"/>
  <c r="X401" i="1"/>
  <c r="AI401" i="1" s="1"/>
  <c r="X404" i="1"/>
  <c r="AI404" i="1" s="1"/>
  <c r="W416" i="1"/>
  <c r="AH416" i="1" s="1"/>
  <c r="W414" i="1"/>
  <c r="AH414" i="1" s="1"/>
  <c r="W418" i="1"/>
  <c r="AH418" i="1" s="1"/>
  <c r="W415" i="1"/>
  <c r="AH415" i="1" s="1"/>
  <c r="W417" i="1"/>
  <c r="AH417" i="1" s="1"/>
  <c r="V502" i="1"/>
  <c r="AL502" i="1" s="1"/>
  <c r="V503" i="1"/>
  <c r="AL503" i="1" s="1"/>
  <c r="V504" i="1"/>
  <c r="AL504" i="1" s="1"/>
  <c r="V505" i="1"/>
  <c r="AL505" i="1" s="1"/>
  <c r="V501" i="1"/>
  <c r="AL501" i="1" s="1"/>
  <c r="V507" i="1"/>
  <c r="AL507" i="1" s="1"/>
  <c r="V510" i="1"/>
  <c r="AL510" i="1" s="1"/>
  <c r="V506" i="1"/>
  <c r="AL506" i="1" s="1"/>
  <c r="V508" i="1"/>
  <c r="AL508" i="1" s="1"/>
  <c r="V509" i="1"/>
  <c r="AL509" i="1" s="1"/>
  <c r="V388" i="1"/>
  <c r="AL388" i="1" s="1"/>
  <c r="V386" i="1"/>
  <c r="AL386" i="1" s="1"/>
  <c r="V389" i="1"/>
  <c r="AL389" i="1" s="1"/>
  <c r="V385" i="1"/>
  <c r="AL385" i="1" s="1"/>
  <c r="V387" i="1"/>
  <c r="AL387" i="1" s="1"/>
  <c r="AF499" i="1"/>
  <c r="AK499" i="1"/>
  <c r="AK531" i="1"/>
  <c r="AD531" i="1" s="1"/>
  <c r="AF531" i="1"/>
  <c r="V399" i="1"/>
  <c r="AL399" i="1" s="1"/>
  <c r="V397" i="1"/>
  <c r="AL397" i="1" s="1"/>
  <c r="V398" i="1"/>
  <c r="AL398" i="1" s="1"/>
  <c r="V396" i="1"/>
  <c r="AL396" i="1" s="1"/>
  <c r="V395" i="1"/>
  <c r="AL395" i="1" s="1"/>
  <c r="X394" i="1"/>
  <c r="AI394" i="1" s="1"/>
  <c r="AF470" i="1"/>
  <c r="AF71" i="1"/>
  <c r="AF382" i="1"/>
  <c r="X368" i="1"/>
  <c r="AI368" i="1" s="1"/>
  <c r="X369" i="1"/>
  <c r="AI369" i="1" s="1"/>
  <c r="W475" i="1"/>
  <c r="AH475" i="1" s="1"/>
  <c r="W476" i="1"/>
  <c r="AH476" i="1" s="1"/>
  <c r="W474" i="1"/>
  <c r="W472" i="1"/>
  <c r="AH472" i="1" s="1"/>
  <c r="W473" i="1"/>
  <c r="AH473" i="1" s="1"/>
  <c r="AH463" i="1"/>
  <c r="AK163" i="1"/>
  <c r="AD163" i="1" s="1"/>
  <c r="AF163" i="1"/>
  <c r="X506" i="1"/>
  <c r="AI506" i="1" s="1"/>
  <c r="X507" i="1"/>
  <c r="AI507" i="1" s="1"/>
  <c r="X508" i="1"/>
  <c r="AI508" i="1" s="1"/>
  <c r="X509" i="1"/>
  <c r="AI509" i="1" s="1"/>
  <c r="X510" i="1"/>
  <c r="AI510" i="1" s="1"/>
  <c r="U414" i="1"/>
  <c r="U415" i="1"/>
  <c r="U416" i="1"/>
  <c r="AM416" i="1" s="1"/>
  <c r="U417" i="1"/>
  <c r="U418" i="1"/>
  <c r="AK405" i="1"/>
  <c r="AF405" i="1"/>
  <c r="AI379" i="1"/>
  <c r="AF408" i="1"/>
  <c r="U429" i="1"/>
  <c r="U430" i="1"/>
  <c r="U432" i="1"/>
  <c r="AK408" i="1"/>
  <c r="U433" i="1"/>
  <c r="W517" i="1"/>
  <c r="AH517" i="1" s="1"/>
  <c r="W518" i="1"/>
  <c r="AH518" i="1" s="1"/>
  <c r="W519" i="1"/>
  <c r="AH519" i="1" s="1"/>
  <c r="AF377" i="1"/>
  <c r="AK377" i="1"/>
  <c r="U391" i="1"/>
  <c r="U393" i="1"/>
  <c r="U392" i="1"/>
  <c r="W502" i="1"/>
  <c r="AH502" i="1" s="1"/>
  <c r="W503" i="1"/>
  <c r="AH503" i="1" s="1"/>
  <c r="W504" i="1"/>
  <c r="AH504" i="1" s="1"/>
  <c r="W505" i="1"/>
  <c r="AH505" i="1" s="1"/>
  <c r="W501" i="1"/>
  <c r="AH501" i="1" s="1"/>
  <c r="AF351" i="1"/>
  <c r="AG493" i="1"/>
  <c r="AG496" i="1"/>
  <c r="AG538" i="1"/>
  <c r="AG376" i="1"/>
  <c r="U484" i="1"/>
  <c r="AF465" i="1"/>
  <c r="U482" i="1"/>
  <c r="U486" i="1"/>
  <c r="AK465" i="1"/>
  <c r="AD465" i="1" s="1"/>
  <c r="AK549" i="1"/>
  <c r="AD549" i="1" s="1"/>
  <c r="AF549" i="1"/>
  <c r="AG471" i="1"/>
  <c r="U474" i="1"/>
  <c r="U475" i="1"/>
  <c r="U476" i="1"/>
  <c r="U473" i="1"/>
  <c r="U472" i="1"/>
  <c r="AF463" i="1"/>
  <c r="AK463" i="1"/>
  <c r="AG378" i="1"/>
  <c r="W391" i="1"/>
  <c r="AH391" i="1" s="1"/>
  <c r="W515" i="1"/>
  <c r="AH515" i="1" s="1"/>
  <c r="W511" i="1"/>
  <c r="AH511" i="1" s="1"/>
  <c r="W514" i="1"/>
  <c r="AH514" i="1" s="1"/>
  <c r="W512" i="1"/>
  <c r="AH512" i="1" s="1"/>
  <c r="W513" i="1"/>
  <c r="AH513" i="1" s="1"/>
  <c r="AH349" i="1"/>
  <c r="W428" i="1"/>
  <c r="AH428" i="1" s="1"/>
  <c r="W427" i="1"/>
  <c r="AH427" i="1" s="1"/>
  <c r="W425" i="1"/>
  <c r="AH425" i="1" s="1"/>
  <c r="W426" i="1"/>
  <c r="AH426" i="1" s="1"/>
  <c r="W424" i="1"/>
  <c r="AH424" i="1" s="1"/>
  <c r="W486" i="1"/>
  <c r="AH486" i="1" s="1"/>
  <c r="W484" i="1"/>
  <c r="AH484" i="1" s="1"/>
  <c r="W482" i="1"/>
  <c r="AH482" i="1" s="1"/>
  <c r="AH465" i="1"/>
  <c r="AG279" i="1"/>
  <c r="AJ279" i="1" s="1"/>
  <c r="U390" i="1"/>
  <c r="X387" i="1"/>
  <c r="AI387" i="1" s="1"/>
  <c r="X389" i="1"/>
  <c r="AI389" i="1" s="1"/>
  <c r="X385" i="1"/>
  <c r="AI385" i="1" s="1"/>
  <c r="X386" i="1"/>
  <c r="AI386" i="1" s="1"/>
  <c r="X388" i="1"/>
  <c r="AI388" i="1" s="1"/>
  <c r="U509" i="1"/>
  <c r="U510" i="1"/>
  <c r="U506" i="1"/>
  <c r="U508" i="1"/>
  <c r="U507" i="1"/>
  <c r="AK493" i="1"/>
  <c r="AF493" i="1"/>
  <c r="X362" i="1"/>
  <c r="AI362" i="1" s="1"/>
  <c r="X364" i="1"/>
  <c r="AI364" i="1" s="1"/>
  <c r="W429" i="1"/>
  <c r="AH429" i="1" s="1"/>
  <c r="W431" i="1"/>
  <c r="AH431" i="1" s="1"/>
  <c r="W430" i="1"/>
  <c r="AH430" i="1" s="1"/>
  <c r="W433" i="1"/>
  <c r="AH433" i="1" s="1"/>
  <c r="AF471" i="1"/>
  <c r="AF496" i="1"/>
  <c r="W356" i="1"/>
  <c r="AH356" i="1" s="1"/>
  <c r="W357" i="1"/>
  <c r="AH357" i="1" s="1"/>
  <c r="W360" i="1"/>
  <c r="AH360" i="1" s="1"/>
  <c r="W358" i="1"/>
  <c r="AH358" i="1" s="1"/>
  <c r="W359" i="1"/>
  <c r="AH359" i="1" s="1"/>
  <c r="W364" i="1"/>
  <c r="AH364" i="1" s="1"/>
  <c r="W362" i="1"/>
  <c r="AH362" i="1" s="1"/>
  <c r="W361" i="1"/>
  <c r="AH361" i="1" s="1"/>
  <c r="AH492" i="1"/>
  <c r="U516" i="1"/>
  <c r="W388" i="1"/>
  <c r="AH388" i="1" s="1"/>
  <c r="W389" i="1"/>
  <c r="AH389" i="1" s="1"/>
  <c r="W386" i="1"/>
  <c r="AH386" i="1" s="1"/>
  <c r="W387" i="1"/>
  <c r="AH387" i="1" s="1"/>
  <c r="W385" i="1"/>
  <c r="AH385" i="1" s="1"/>
  <c r="X363" i="1"/>
  <c r="AI363" i="1" s="1"/>
  <c r="X371" i="1"/>
  <c r="AI371" i="1" s="1"/>
  <c r="X390" i="1"/>
  <c r="AI390" i="1" s="1"/>
  <c r="AI492" i="1"/>
  <c r="X511" i="1"/>
  <c r="AI511" i="1" s="1"/>
  <c r="X512" i="1"/>
  <c r="AI512" i="1" s="1"/>
  <c r="X513" i="1"/>
  <c r="AI513" i="1" s="1"/>
  <c r="X514" i="1"/>
  <c r="AI514" i="1" s="1"/>
  <c r="X515" i="1"/>
  <c r="AI515" i="1" s="1"/>
  <c r="AF30" i="1"/>
  <c r="AH407" i="1"/>
  <c r="W520" i="1"/>
  <c r="AH520" i="1" s="1"/>
  <c r="AF38" i="1"/>
  <c r="AK38" i="1"/>
  <c r="AG532" i="1"/>
  <c r="AJ532" i="1" s="1"/>
  <c r="AF533" i="1"/>
  <c r="AK533" i="1"/>
  <c r="AD533" i="1" s="1"/>
  <c r="AG534" i="1"/>
  <c r="AF104" i="1"/>
  <c r="AK104" i="1"/>
  <c r="AD104" i="1" s="1"/>
  <c r="AG107" i="1"/>
  <c r="AJ107" i="1" s="1"/>
  <c r="X415" i="1"/>
  <c r="AI415" i="1" s="1"/>
  <c r="X414" i="1"/>
  <c r="AI414" i="1" s="1"/>
  <c r="X416" i="1"/>
  <c r="AI416" i="1" s="1"/>
  <c r="X417" i="1"/>
  <c r="AI417" i="1" s="1"/>
  <c r="X418" i="1"/>
  <c r="AI418" i="1" s="1"/>
  <c r="AG247" i="1"/>
  <c r="X420" i="1"/>
  <c r="AI420" i="1" s="1"/>
  <c r="X421" i="1"/>
  <c r="AI421" i="1" s="1"/>
  <c r="X422" i="1"/>
  <c r="AI422" i="1" s="1"/>
  <c r="X423" i="1"/>
  <c r="AI423" i="1" s="1"/>
  <c r="X419" i="1"/>
  <c r="AI419" i="1" s="1"/>
  <c r="AF406" i="1"/>
  <c r="X430" i="1"/>
  <c r="AI430" i="1" s="1"/>
  <c r="X432" i="1"/>
  <c r="AI432" i="1" s="1"/>
  <c r="X431" i="1"/>
  <c r="AI431" i="1" s="1"/>
  <c r="X519" i="1"/>
  <c r="AI519" i="1" s="1"/>
  <c r="X518" i="1"/>
  <c r="AI518" i="1" s="1"/>
  <c r="X517" i="1"/>
  <c r="AI517" i="1" s="1"/>
  <c r="X480" i="1"/>
  <c r="AI480" i="1" s="1"/>
  <c r="X479" i="1"/>
  <c r="AI479" i="1" s="1"/>
  <c r="X478" i="1"/>
  <c r="AI478" i="1" s="1"/>
  <c r="X358" i="1"/>
  <c r="AI358" i="1" s="1"/>
  <c r="X359" i="1"/>
  <c r="AI359" i="1" s="1"/>
  <c r="X360" i="1"/>
  <c r="AI360" i="1" s="1"/>
  <c r="X357" i="1"/>
  <c r="AI357" i="1" s="1"/>
  <c r="X356" i="1"/>
  <c r="AI356" i="1" s="1"/>
  <c r="AH495" i="1"/>
  <c r="U425" i="1"/>
  <c r="U426" i="1"/>
  <c r="AM426" i="1" s="1"/>
  <c r="U427" i="1"/>
  <c r="AM427" i="1" s="1"/>
  <c r="U428" i="1"/>
  <c r="AM428" i="1" s="1"/>
  <c r="U424" i="1"/>
  <c r="AK407" i="1"/>
  <c r="AK355" i="1"/>
  <c r="AF355" i="1"/>
  <c r="W479" i="1"/>
  <c r="AH479" i="1" s="1"/>
  <c r="W477" i="1"/>
  <c r="AH477" i="1" s="1"/>
  <c r="W480" i="1"/>
  <c r="AH480" i="1" s="1"/>
  <c r="W478" i="1"/>
  <c r="AH478" i="1" s="1"/>
  <c r="V475" i="1"/>
  <c r="AL475" i="1" s="1"/>
  <c r="V474" i="1"/>
  <c r="AL474" i="1" s="1"/>
  <c r="V476" i="1"/>
  <c r="AL476" i="1" s="1"/>
  <c r="V472" i="1"/>
  <c r="AL472" i="1" s="1"/>
  <c r="V473" i="1"/>
  <c r="AL473" i="1" s="1"/>
  <c r="AF498" i="1"/>
  <c r="V491" i="1"/>
  <c r="AL491" i="1" s="1"/>
  <c r="V487" i="1"/>
  <c r="AL487" i="1" s="1"/>
  <c r="V488" i="1"/>
  <c r="AL488" i="1" s="1"/>
  <c r="V489" i="1"/>
  <c r="AL489" i="1" s="1"/>
  <c r="V490" i="1"/>
  <c r="AL490" i="1" s="1"/>
  <c r="AF348" i="1"/>
  <c r="U362" i="1"/>
  <c r="U364" i="1"/>
  <c r="AM364" i="1" s="1"/>
  <c r="U365" i="1"/>
  <c r="AH347" i="1"/>
  <c r="AK469" i="1"/>
  <c r="AF469" i="1"/>
  <c r="U396" i="1"/>
  <c r="AM396" i="1" s="1"/>
  <c r="AF378" i="1"/>
  <c r="U395" i="1"/>
  <c r="AK378" i="1"/>
  <c r="U399" i="1"/>
  <c r="AM399" i="1" s="1"/>
  <c r="AK538" i="1"/>
  <c r="AD538" i="1" s="1"/>
  <c r="AF538" i="1"/>
  <c r="AH348" i="1"/>
  <c r="W402" i="1"/>
  <c r="AH402" i="1" s="1"/>
  <c r="W403" i="1"/>
  <c r="AH403" i="1" s="1"/>
  <c r="W404" i="1"/>
  <c r="AH404" i="1" s="1"/>
  <c r="W400" i="1"/>
  <c r="AH400" i="1" s="1"/>
  <c r="W401" i="1"/>
  <c r="AH401" i="1" s="1"/>
  <c r="U360" i="1"/>
  <c r="AM360" i="1" s="1"/>
  <c r="U357" i="1"/>
  <c r="U358" i="1"/>
  <c r="AM358" i="1" s="1"/>
  <c r="U359" i="1"/>
  <c r="AM359" i="1" s="1"/>
  <c r="U356" i="1"/>
  <c r="AK347" i="1"/>
  <c r="V401" i="1"/>
  <c r="AL401" i="1" s="1"/>
  <c r="V400" i="1"/>
  <c r="AL400" i="1" s="1"/>
  <c r="V404" i="1"/>
  <c r="AL404" i="1" s="1"/>
  <c r="V402" i="1"/>
  <c r="AL402" i="1" s="1"/>
  <c r="V403" i="1"/>
  <c r="AL403" i="1" s="1"/>
  <c r="V372" i="1"/>
  <c r="AL372" i="1" s="1"/>
  <c r="V373" i="1"/>
  <c r="AL373" i="1" s="1"/>
  <c r="V374" i="1"/>
  <c r="AL374" i="1" s="1"/>
  <c r="V371" i="1"/>
  <c r="AL371" i="1" s="1"/>
  <c r="V375" i="1"/>
  <c r="AL375" i="1" s="1"/>
  <c r="AH376" i="1"/>
  <c r="X361" i="1"/>
  <c r="AI361" i="1" s="1"/>
  <c r="W516" i="1"/>
  <c r="AH516" i="1" s="1"/>
  <c r="AG351" i="1"/>
  <c r="W510" i="1"/>
  <c r="AH510" i="1" s="1"/>
  <c r="W506" i="1"/>
  <c r="AH506" i="1" s="1"/>
  <c r="W507" i="1"/>
  <c r="AH507" i="1" s="1"/>
  <c r="W508" i="1"/>
  <c r="AH508" i="1" s="1"/>
  <c r="W509" i="1"/>
  <c r="AH509" i="1" s="1"/>
  <c r="AH493" i="1"/>
  <c r="W365" i="1"/>
  <c r="AH365" i="1" s="1"/>
  <c r="AG332" i="1"/>
  <c r="AJ332" i="1" s="1"/>
  <c r="AF381" i="1"/>
  <c r="AG282" i="1"/>
  <c r="AJ282" i="1" s="1"/>
  <c r="U361" i="1"/>
  <c r="V361" i="1"/>
  <c r="AL361" i="1" s="1"/>
  <c r="AF546" i="1"/>
  <c r="AK546" i="1"/>
  <c r="AD546" i="1" s="1"/>
  <c r="AD167" i="1"/>
  <c r="AF103" i="1"/>
  <c r="AK164" i="1"/>
  <c r="AF164" i="1"/>
  <c r="AK309" i="1"/>
  <c r="AF309" i="1"/>
  <c r="AK108" i="1"/>
  <c r="AF248" i="1"/>
  <c r="AK334" i="1"/>
  <c r="AK245" i="1"/>
  <c r="AD245" i="1" s="1"/>
  <c r="AF245" i="1"/>
  <c r="AG100" i="1"/>
  <c r="AK308" i="1"/>
  <c r="AD308" i="1" s="1"/>
  <c r="AK72" i="1"/>
  <c r="AF72" i="1"/>
  <c r="AF100" i="1"/>
  <c r="AG280" i="1"/>
  <c r="AG167" i="1"/>
  <c r="AG188" i="1"/>
  <c r="AF139" i="1"/>
  <c r="AF41" i="1"/>
  <c r="AG44" i="1"/>
  <c r="AJ44" i="1" s="1"/>
  <c r="AG143" i="1"/>
  <c r="AG102" i="1"/>
  <c r="AK534" i="1"/>
  <c r="AD534" i="1" s="1"/>
  <c r="AF534" i="1"/>
  <c r="AK539" i="1"/>
  <c r="AD539" i="1" s="1"/>
  <c r="AK140" i="1"/>
  <c r="AF336" i="1"/>
  <c r="AK547" i="1"/>
  <c r="AD547" i="1" s="1"/>
  <c r="AF547" i="1"/>
  <c r="AK191" i="1"/>
  <c r="AF191" i="1"/>
  <c r="AF545" i="1"/>
  <c r="AK545" i="1"/>
  <c r="AD545" i="1" s="1"/>
  <c r="AK44" i="1"/>
  <c r="AF335" i="1"/>
  <c r="AG72" i="1"/>
  <c r="AF101" i="1"/>
  <c r="AK311" i="1"/>
  <c r="AD311" i="1" s="1"/>
  <c r="AF311" i="1"/>
  <c r="AG41" i="1"/>
  <c r="AF548" i="1"/>
  <c r="AK548" i="1"/>
  <c r="AD548" i="1" s="1"/>
  <c r="AK165" i="1"/>
  <c r="AF165" i="1"/>
  <c r="AK532" i="1"/>
  <c r="AD532" i="1" s="1"/>
  <c r="AK75" i="1"/>
  <c r="AD75" i="1" s="1"/>
  <c r="AF75" i="1"/>
  <c r="AF333" i="1"/>
  <c r="AK333" i="1"/>
  <c r="AK46" i="1"/>
  <c r="AF46" i="1"/>
  <c r="AG47" i="1"/>
  <c r="AK109" i="1"/>
  <c r="AD109" i="1" s="1"/>
  <c r="AF109" i="1"/>
  <c r="AK141" i="1"/>
  <c r="AK143" i="1"/>
  <c r="AD143" i="1" s="1"/>
  <c r="AG535" i="1"/>
  <c r="AF312" i="1"/>
  <c r="AK536" i="1"/>
  <c r="AD536" i="1" s="1"/>
  <c r="AF190" i="1"/>
  <c r="AG187" i="1"/>
  <c r="AK282" i="1"/>
  <c r="AD282" i="1" s="1"/>
  <c r="AF105" i="1"/>
  <c r="AK105" i="1"/>
  <c r="AD105" i="1" s="1"/>
  <c r="AF535" i="1"/>
  <c r="AG139" i="1"/>
  <c r="AF280" i="1"/>
  <c r="AK332" i="1"/>
  <c r="AD332" i="1" s="1"/>
  <c r="AK107" i="1"/>
  <c r="AK43" i="1"/>
  <c r="AD43" i="1" s="1"/>
  <c r="AK45" i="1"/>
  <c r="AG104" i="1"/>
  <c r="AF47" i="1"/>
  <c r="AF310" i="1"/>
  <c r="AM375" i="1" l="1"/>
  <c r="AM404" i="1"/>
  <c r="AM433" i="1"/>
  <c r="AM520" i="1"/>
  <c r="AM361" i="1"/>
  <c r="AM395" i="1"/>
  <c r="AM511" i="1"/>
  <c r="AM489" i="1"/>
  <c r="AM425" i="1"/>
  <c r="AM356" i="1"/>
  <c r="AM472" i="1"/>
  <c r="AM393" i="1"/>
  <c r="AM418" i="1"/>
  <c r="AM517" i="1"/>
  <c r="AM386" i="1"/>
  <c r="AM400" i="1"/>
  <c r="AM369" i="1"/>
  <c r="AM513" i="1"/>
  <c r="AF397" i="1"/>
  <c r="AM397" i="1"/>
  <c r="AM394" i="1"/>
  <c r="AM507" i="1"/>
  <c r="AM473" i="1"/>
  <c r="AM486" i="1"/>
  <c r="AM391" i="1"/>
  <c r="AM432" i="1"/>
  <c r="AM417" i="1"/>
  <c r="AM373" i="1"/>
  <c r="AM389" i="1"/>
  <c r="AM401" i="1"/>
  <c r="AM370" i="1"/>
  <c r="AM512" i="1"/>
  <c r="AM508" i="1"/>
  <c r="AM476" i="1"/>
  <c r="AM482" i="1"/>
  <c r="AM430" i="1"/>
  <c r="AM503" i="1"/>
  <c r="AM387" i="1"/>
  <c r="AM366" i="1"/>
  <c r="AM488" i="1"/>
  <c r="AD468" i="1"/>
  <c r="AJ45" i="1"/>
  <c r="AM478" i="1"/>
  <c r="AM402" i="1"/>
  <c r="AM357" i="1"/>
  <c r="AM424" i="1"/>
  <c r="AM506" i="1"/>
  <c r="AM390" i="1"/>
  <c r="AM475" i="1"/>
  <c r="AM429" i="1"/>
  <c r="AM415" i="1"/>
  <c r="AM419" i="1"/>
  <c r="AM502" i="1"/>
  <c r="AM385" i="1"/>
  <c r="AM374" i="1"/>
  <c r="AM491" i="1"/>
  <c r="AK363" i="1"/>
  <c r="AM363" i="1"/>
  <c r="AM483" i="1"/>
  <c r="AM362" i="1"/>
  <c r="AM479" i="1"/>
  <c r="AM371" i="1"/>
  <c r="AM510" i="1"/>
  <c r="AM474" i="1"/>
  <c r="AM484" i="1"/>
  <c r="AM414" i="1"/>
  <c r="AM422" i="1"/>
  <c r="AM519" i="1"/>
  <c r="AM501" i="1"/>
  <c r="AM477" i="1"/>
  <c r="AM388" i="1"/>
  <c r="AM490" i="1"/>
  <c r="AK485" i="1"/>
  <c r="AM485" i="1"/>
  <c r="AM392" i="1"/>
  <c r="AM423" i="1"/>
  <c r="AM365" i="1"/>
  <c r="AM516" i="1"/>
  <c r="AM509" i="1"/>
  <c r="AM421" i="1"/>
  <c r="AM505" i="1"/>
  <c r="AM372" i="1"/>
  <c r="AM403" i="1"/>
  <c r="AM515" i="1"/>
  <c r="AM487" i="1"/>
  <c r="AF398" i="1"/>
  <c r="AM431" i="1"/>
  <c r="AJ248" i="1"/>
  <c r="AD483" i="1"/>
  <c r="AJ105" i="1"/>
  <c r="AJ101" i="1"/>
  <c r="AJ549" i="1"/>
  <c r="AJ546" i="1"/>
  <c r="AJ75" i="1"/>
  <c r="AJ103" i="1"/>
  <c r="AJ106" i="1"/>
  <c r="AJ545" i="1"/>
  <c r="AJ533" i="1"/>
  <c r="AD283" i="1"/>
  <c r="AJ500" i="1"/>
  <c r="AJ189" i="1"/>
  <c r="AJ310" i="1"/>
  <c r="AJ335" i="1"/>
  <c r="AJ347" i="1"/>
  <c r="AJ165" i="1"/>
  <c r="AJ413" i="1"/>
  <c r="AG481" i="1"/>
  <c r="AJ309" i="1"/>
  <c r="AJ409" i="1"/>
  <c r="AJ531" i="1"/>
  <c r="AJ467" i="1"/>
  <c r="AJ74" i="1"/>
  <c r="AJ530" i="1"/>
  <c r="AJ350" i="1"/>
  <c r="AJ548" i="1"/>
  <c r="AJ38" i="1"/>
  <c r="AJ163" i="1"/>
  <c r="AD309" i="1"/>
  <c r="AJ498" i="1"/>
  <c r="AJ381" i="1"/>
  <c r="AJ73" i="1"/>
  <c r="AF363" i="1"/>
  <c r="AJ142" i="1"/>
  <c r="AJ46" i="1"/>
  <c r="AJ497" i="1"/>
  <c r="AJ245" i="1"/>
  <c r="AF485" i="1"/>
  <c r="AJ410" i="1"/>
  <c r="AJ167" i="1"/>
  <c r="AJ312" i="1"/>
  <c r="AJ333" i="1"/>
  <c r="AJ405" i="1"/>
  <c r="AJ166" i="1"/>
  <c r="AJ353" i="1"/>
  <c r="AJ352" i="1"/>
  <c r="AJ384" i="1"/>
  <c r="AG363" i="1"/>
  <c r="AJ190" i="1"/>
  <c r="AJ547" i="1"/>
  <c r="AK397" i="1"/>
  <c r="AJ468" i="1"/>
  <c r="AJ537" i="1"/>
  <c r="AJ109" i="1"/>
  <c r="AJ336" i="1"/>
  <c r="AJ39" i="1"/>
  <c r="AJ354" i="1"/>
  <c r="AJ355" i="1"/>
  <c r="AJ247" i="1"/>
  <c r="AJ30" i="1"/>
  <c r="AJ37" i="1"/>
  <c r="AJ406" i="1"/>
  <c r="AJ470" i="1"/>
  <c r="AJ494" i="1"/>
  <c r="AJ536" i="1"/>
  <c r="AG429" i="1"/>
  <c r="AJ40" i="1"/>
  <c r="AJ538" i="1"/>
  <c r="AJ464" i="1"/>
  <c r="AJ469" i="1"/>
  <c r="AJ534" i="1"/>
  <c r="AJ191" i="1"/>
  <c r="AD191" i="1"/>
  <c r="AJ383" i="1"/>
  <c r="AJ378" i="1"/>
  <c r="AJ408" i="1"/>
  <c r="AJ311" i="1"/>
  <c r="AJ188" i="1"/>
  <c r="AJ280" i="1"/>
  <c r="AJ71" i="1"/>
  <c r="AJ143" i="1"/>
  <c r="AJ102" i="1"/>
  <c r="AJ41" i="1"/>
  <c r="AJ100" i="1"/>
  <c r="AJ377" i="1"/>
  <c r="AJ471" i="1"/>
  <c r="AJ407" i="1"/>
  <c r="AJ412" i="1"/>
  <c r="AJ164" i="1"/>
  <c r="AJ382" i="1"/>
  <c r="AK482" i="1"/>
  <c r="AD482" i="1" s="1"/>
  <c r="AF482" i="1"/>
  <c r="AG503" i="1"/>
  <c r="AK518" i="1"/>
  <c r="AF518" i="1"/>
  <c r="AK502" i="1"/>
  <c r="AF502" i="1"/>
  <c r="AG417" i="1"/>
  <c r="AF385" i="1"/>
  <c r="AK385" i="1"/>
  <c r="AD385" i="1" s="1"/>
  <c r="AK374" i="1"/>
  <c r="AF374" i="1"/>
  <c r="AF400" i="1"/>
  <c r="AK400" i="1"/>
  <c r="AD400" i="1" s="1"/>
  <c r="AG515" i="1"/>
  <c r="AJ187" i="1"/>
  <c r="AG428" i="1"/>
  <c r="AG375" i="1"/>
  <c r="AG402" i="1"/>
  <c r="AK357" i="1"/>
  <c r="AF357" i="1"/>
  <c r="AF396" i="1"/>
  <c r="AK396" i="1"/>
  <c r="AJ348" i="1"/>
  <c r="AG473" i="1"/>
  <c r="AK427" i="1"/>
  <c r="AF427" i="1"/>
  <c r="AK507" i="1"/>
  <c r="AF507" i="1"/>
  <c r="AF475" i="1"/>
  <c r="AK475" i="1"/>
  <c r="AJ465" i="1"/>
  <c r="AF429" i="1"/>
  <c r="AK429" i="1"/>
  <c r="AD429" i="1" s="1"/>
  <c r="AF415" i="1"/>
  <c r="AK415" i="1"/>
  <c r="AG395" i="1"/>
  <c r="AG508" i="1"/>
  <c r="AG502" i="1"/>
  <c r="AF420" i="1"/>
  <c r="AK420" i="1"/>
  <c r="AF520" i="1"/>
  <c r="AK520" i="1"/>
  <c r="AK501" i="1"/>
  <c r="AF501" i="1"/>
  <c r="AK477" i="1"/>
  <c r="AD477" i="1" s="1"/>
  <c r="AF477" i="1"/>
  <c r="AG414" i="1"/>
  <c r="AG480" i="1"/>
  <c r="AK388" i="1"/>
  <c r="AF388" i="1"/>
  <c r="AK401" i="1"/>
  <c r="AF401" i="1"/>
  <c r="AF368" i="1"/>
  <c r="AK368" i="1"/>
  <c r="AG512" i="1"/>
  <c r="AG422" i="1"/>
  <c r="AJ380" i="1"/>
  <c r="AG427" i="1"/>
  <c r="AF489" i="1"/>
  <c r="AK489" i="1"/>
  <c r="AF358" i="1"/>
  <c r="AK358" i="1"/>
  <c r="AF416" i="1"/>
  <c r="AK416" i="1"/>
  <c r="AG509" i="1"/>
  <c r="AF421" i="1"/>
  <c r="AK421" i="1"/>
  <c r="AG479" i="1"/>
  <c r="AK367" i="1"/>
  <c r="AF367" i="1"/>
  <c r="AG423" i="1"/>
  <c r="AJ535" i="1"/>
  <c r="AG371" i="1"/>
  <c r="AG404" i="1"/>
  <c r="AK360" i="1"/>
  <c r="AF360" i="1"/>
  <c r="AG490" i="1"/>
  <c r="AG472" i="1"/>
  <c r="AK426" i="1"/>
  <c r="AF426" i="1"/>
  <c r="AF516" i="1"/>
  <c r="AK516" i="1"/>
  <c r="AK508" i="1"/>
  <c r="AF508" i="1"/>
  <c r="U270" i="1"/>
  <c r="AM270" i="1" s="1"/>
  <c r="AF474" i="1"/>
  <c r="AK474" i="1"/>
  <c r="AK484" i="1"/>
  <c r="AD484" i="1" s="1"/>
  <c r="AF484" i="1"/>
  <c r="AK414" i="1"/>
  <c r="AD414" i="1" s="1"/>
  <c r="AF414" i="1"/>
  <c r="AG396" i="1"/>
  <c r="AJ499" i="1"/>
  <c r="AG506" i="1"/>
  <c r="AK423" i="1"/>
  <c r="AD423" i="1" s="1"/>
  <c r="AF423" i="1"/>
  <c r="AK517" i="1"/>
  <c r="AF517" i="1"/>
  <c r="AF505" i="1"/>
  <c r="AK505" i="1"/>
  <c r="AG418" i="1"/>
  <c r="AD478" i="1"/>
  <c r="AG478" i="1"/>
  <c r="AJ478" i="1" s="1"/>
  <c r="AG358" i="1"/>
  <c r="AK372" i="1"/>
  <c r="AF372" i="1"/>
  <c r="AK369" i="1"/>
  <c r="AF369" i="1"/>
  <c r="AG511" i="1"/>
  <c r="AG432" i="1"/>
  <c r="AG426" i="1"/>
  <c r="AG517" i="1"/>
  <c r="AG391" i="1"/>
  <c r="AG374" i="1"/>
  <c r="AG400" i="1"/>
  <c r="AG489" i="1"/>
  <c r="AG476" i="1"/>
  <c r="AK425" i="1"/>
  <c r="AF425" i="1"/>
  <c r="AJ104" i="1"/>
  <c r="AF506" i="1"/>
  <c r="AK506" i="1"/>
  <c r="AD506" i="1" s="1"/>
  <c r="AK390" i="1"/>
  <c r="AD390" i="1" s="1"/>
  <c r="AF390" i="1"/>
  <c r="AF392" i="1"/>
  <c r="AK392" i="1"/>
  <c r="AG398" i="1"/>
  <c r="AJ398" i="1" s="1"/>
  <c r="AG387" i="1"/>
  <c r="AG510" i="1"/>
  <c r="AJ495" i="1"/>
  <c r="AK504" i="1"/>
  <c r="AF504" i="1"/>
  <c r="AK480" i="1"/>
  <c r="AF480" i="1"/>
  <c r="AG357" i="1"/>
  <c r="AF375" i="1"/>
  <c r="AK375" i="1"/>
  <c r="AD375" i="1" s="1"/>
  <c r="AJ379" i="1"/>
  <c r="AF370" i="1"/>
  <c r="AK370" i="1"/>
  <c r="AG431" i="1"/>
  <c r="AJ431" i="1" s="1"/>
  <c r="AJ281" i="1"/>
  <c r="AG425" i="1"/>
  <c r="AF515" i="1"/>
  <c r="AK515" i="1"/>
  <c r="AG520" i="1"/>
  <c r="AG390" i="1"/>
  <c r="AG403" i="1"/>
  <c r="AF476" i="1"/>
  <c r="AK476" i="1"/>
  <c r="AD476" i="1" s="1"/>
  <c r="AK430" i="1"/>
  <c r="AF430" i="1"/>
  <c r="AG369" i="1"/>
  <c r="AF487" i="1"/>
  <c r="AK487" i="1"/>
  <c r="AD487" i="1" s="1"/>
  <c r="AG373" i="1"/>
  <c r="AG401" i="1"/>
  <c r="AG488" i="1"/>
  <c r="AG474" i="1"/>
  <c r="AF510" i="1"/>
  <c r="AK510" i="1"/>
  <c r="AD510" i="1" s="1"/>
  <c r="AJ351" i="1"/>
  <c r="AK393" i="1"/>
  <c r="AF393" i="1"/>
  <c r="AG397" i="1"/>
  <c r="AJ397" i="1" s="1"/>
  <c r="AG385" i="1"/>
  <c r="AG507" i="1"/>
  <c r="AD394" i="1"/>
  <c r="AG394" i="1"/>
  <c r="AJ394" i="1" s="1"/>
  <c r="AG366" i="1"/>
  <c r="AF479" i="1"/>
  <c r="AK479" i="1"/>
  <c r="AD189" i="1"/>
  <c r="AJ376" i="1"/>
  <c r="AG356" i="1"/>
  <c r="AK371" i="1"/>
  <c r="AD371" i="1" s="1"/>
  <c r="AF371" i="1"/>
  <c r="AK366" i="1"/>
  <c r="AD366" i="1" s="1"/>
  <c r="AF366" i="1"/>
  <c r="AG430" i="1"/>
  <c r="AG424" i="1"/>
  <c r="AF514" i="1"/>
  <c r="AK514" i="1"/>
  <c r="AG519" i="1"/>
  <c r="AJ466" i="1"/>
  <c r="AG392" i="1"/>
  <c r="AJ483" i="1"/>
  <c r="AF428" i="1"/>
  <c r="AK428" i="1"/>
  <c r="AD428" i="1" s="1"/>
  <c r="W273" i="1"/>
  <c r="AM273" i="1" s="1"/>
  <c r="AH474" i="1"/>
  <c r="AJ139" i="1"/>
  <c r="AG361" i="1"/>
  <c r="AG372" i="1"/>
  <c r="AK399" i="1"/>
  <c r="AF399" i="1"/>
  <c r="AG487" i="1"/>
  <c r="AG475" i="1"/>
  <c r="AF509" i="1"/>
  <c r="AK509" i="1"/>
  <c r="AJ463" i="1"/>
  <c r="AK391" i="1"/>
  <c r="AF391" i="1"/>
  <c r="AK433" i="1"/>
  <c r="AF433" i="1"/>
  <c r="AG399" i="1"/>
  <c r="AG389" i="1"/>
  <c r="AG501" i="1"/>
  <c r="AG482" i="1"/>
  <c r="AG370" i="1"/>
  <c r="AF386" i="1"/>
  <c r="AK386" i="1"/>
  <c r="AG360" i="1"/>
  <c r="AF403" i="1"/>
  <c r="AK403" i="1"/>
  <c r="AJ349" i="1"/>
  <c r="AG421" i="1"/>
  <c r="AG433" i="1"/>
  <c r="AG362" i="1"/>
  <c r="AF511" i="1"/>
  <c r="AK511" i="1"/>
  <c r="AD511" i="1" s="1"/>
  <c r="AF488" i="1"/>
  <c r="AK488" i="1"/>
  <c r="AD488" i="1" s="1"/>
  <c r="AG393" i="1"/>
  <c r="AF361" i="1"/>
  <c r="AK361" i="1"/>
  <c r="AD361" i="1" s="1"/>
  <c r="AK356" i="1"/>
  <c r="AD356" i="1" s="1"/>
  <c r="AF356" i="1"/>
  <c r="AK365" i="1"/>
  <c r="AF365" i="1"/>
  <c r="AG491" i="1"/>
  <c r="AG386" i="1"/>
  <c r="AG505" i="1"/>
  <c r="AK419" i="1"/>
  <c r="AD419" i="1" s="1"/>
  <c r="AF419" i="1"/>
  <c r="AK373" i="1"/>
  <c r="AF373" i="1"/>
  <c r="AF519" i="1"/>
  <c r="AK519" i="1"/>
  <c r="AG484" i="1"/>
  <c r="AG367" i="1"/>
  <c r="AG415" i="1"/>
  <c r="AK389" i="1"/>
  <c r="AF389" i="1"/>
  <c r="AG359" i="1"/>
  <c r="AK404" i="1"/>
  <c r="AD404" i="1" s="1"/>
  <c r="AF404" i="1"/>
  <c r="AG514" i="1"/>
  <c r="AG420" i="1"/>
  <c r="AG364" i="1"/>
  <c r="AG518" i="1"/>
  <c r="AK513" i="1"/>
  <c r="AF513" i="1"/>
  <c r="X183" i="1"/>
  <c r="AM183" i="1" s="1"/>
  <c r="AI488" i="1"/>
  <c r="AK491" i="1"/>
  <c r="AD491" i="1" s="1"/>
  <c r="AF491" i="1"/>
  <c r="AF362" i="1"/>
  <c r="AK362" i="1"/>
  <c r="AF472" i="1"/>
  <c r="AK472" i="1"/>
  <c r="AD472" i="1" s="1"/>
  <c r="AK418" i="1"/>
  <c r="AF418" i="1"/>
  <c r="AJ492" i="1"/>
  <c r="AJ47" i="1"/>
  <c r="AJ72" i="1"/>
  <c r="AF359" i="1"/>
  <c r="AK359" i="1"/>
  <c r="AF395" i="1"/>
  <c r="AK395" i="1"/>
  <c r="AD395" i="1" s="1"/>
  <c r="AK364" i="1"/>
  <c r="AF364" i="1"/>
  <c r="AF424" i="1"/>
  <c r="AK424" i="1"/>
  <c r="AD424" i="1" s="1"/>
  <c r="AJ496" i="1"/>
  <c r="AJ493" i="1"/>
  <c r="AF473" i="1"/>
  <c r="AK473" i="1"/>
  <c r="AD473" i="1" s="1"/>
  <c r="AF486" i="1"/>
  <c r="AK486" i="1"/>
  <c r="AD486" i="1" s="1"/>
  <c r="AF432" i="1"/>
  <c r="AK432" i="1"/>
  <c r="AK417" i="1"/>
  <c r="AF417" i="1"/>
  <c r="AG388" i="1"/>
  <c r="AG504" i="1"/>
  <c r="AF422" i="1"/>
  <c r="AK422" i="1"/>
  <c r="AG486" i="1"/>
  <c r="AF503" i="1"/>
  <c r="AK503" i="1"/>
  <c r="AG368" i="1"/>
  <c r="AG416" i="1"/>
  <c r="AG477" i="1"/>
  <c r="AF387" i="1"/>
  <c r="AK387" i="1"/>
  <c r="AG516" i="1"/>
  <c r="AK402" i="1"/>
  <c r="AF402" i="1"/>
  <c r="AG513" i="1"/>
  <c r="AG419" i="1"/>
  <c r="AG365" i="1"/>
  <c r="AF481" i="1"/>
  <c r="AK481" i="1"/>
  <c r="AD481" i="1" s="1"/>
  <c r="AG485" i="1"/>
  <c r="AD485" i="1"/>
  <c r="AF512" i="1"/>
  <c r="AK512" i="1"/>
  <c r="AF490" i="1"/>
  <c r="AK490" i="1"/>
  <c r="AJ485" i="1" l="1"/>
  <c r="AJ481" i="1"/>
  <c r="AJ363" i="1"/>
  <c r="AJ429" i="1"/>
  <c r="AJ423" i="1"/>
  <c r="AJ402" i="1"/>
  <c r="AJ519" i="1"/>
  <c r="AJ432" i="1"/>
  <c r="AD389" i="1"/>
  <c r="AD418" i="1"/>
  <c r="AD399" i="1"/>
  <c r="AJ512" i="1"/>
  <c r="AJ473" i="1"/>
  <c r="AJ404" i="1"/>
  <c r="AJ509" i="1"/>
  <c r="AJ515" i="1"/>
  <c r="AJ371" i="1"/>
  <c r="AJ506" i="1"/>
  <c r="AJ417" i="1"/>
  <c r="AJ361" i="1"/>
  <c r="AJ395" i="1"/>
  <c r="AJ364" i="1"/>
  <c r="AJ359" i="1"/>
  <c r="AJ472" i="1"/>
  <c r="AJ480" i="1"/>
  <c r="AJ414" i="1"/>
  <c r="AJ508" i="1"/>
  <c r="AJ362" i="1"/>
  <c r="AJ418" i="1"/>
  <c r="AJ375" i="1"/>
  <c r="AJ424" i="1"/>
  <c r="AJ403" i="1"/>
  <c r="AD515" i="1"/>
  <c r="AJ369" i="1"/>
  <c r="AD474" i="1"/>
  <c r="AJ422" i="1"/>
  <c r="AJ356" i="1"/>
  <c r="AJ433" i="1"/>
  <c r="AJ366" i="1"/>
  <c r="AJ393" i="1"/>
  <c r="AJ487" i="1"/>
  <c r="AD370" i="1"/>
  <c r="AJ390" i="1"/>
  <c r="AJ425" i="1"/>
  <c r="AJ373" i="1"/>
  <c r="AD360" i="1"/>
  <c r="AD365" i="1"/>
  <c r="AJ387" i="1"/>
  <c r="AD433" i="1"/>
  <c r="AJ428" i="1"/>
  <c r="AD480" i="1"/>
  <c r="AD489" i="1"/>
  <c r="AD490" i="1"/>
  <c r="AJ391" i="1"/>
  <c r="AD479" i="1"/>
  <c r="AJ489" i="1"/>
  <c r="AJ388" i="1"/>
  <c r="AJ477" i="1"/>
  <c r="AJ357" i="1"/>
  <c r="AJ490" i="1"/>
  <c r="AJ503" i="1"/>
  <c r="AJ511" i="1"/>
  <c r="AJ479" i="1"/>
  <c r="AJ430" i="1"/>
  <c r="AD475" i="1"/>
  <c r="AJ517" i="1"/>
  <c r="AJ370" i="1"/>
  <c r="AJ516" i="1"/>
  <c r="AJ385" i="1"/>
  <c r="AJ518" i="1"/>
  <c r="AI183" i="1"/>
  <c r="AJ183" i="1" s="1"/>
  <c r="AJ488" i="1"/>
  <c r="AJ474" i="1"/>
  <c r="AJ426" i="1"/>
  <c r="AJ360" i="1"/>
  <c r="AJ420" i="1"/>
  <c r="AJ475" i="1"/>
  <c r="AJ514" i="1"/>
  <c r="AJ372" i="1"/>
  <c r="AK270" i="1"/>
  <c r="AD270" i="1" s="1"/>
  <c r="AF270" i="1"/>
  <c r="AJ270" i="1" s="1"/>
  <c r="AJ421" i="1"/>
  <c r="AJ501" i="1"/>
  <c r="AJ415" i="1"/>
  <c r="AJ507" i="1"/>
  <c r="AJ419" i="1"/>
  <c r="AJ386" i="1"/>
  <c r="AJ504" i="1"/>
  <c r="AJ505" i="1"/>
  <c r="AJ358" i="1"/>
  <c r="AJ368" i="1"/>
  <c r="AJ400" i="1"/>
  <c r="AJ389" i="1"/>
  <c r="AJ365" i="1"/>
  <c r="AJ510" i="1"/>
  <c r="AJ484" i="1"/>
  <c r="AJ367" i="1"/>
  <c r="AJ401" i="1"/>
  <c r="AJ502" i="1"/>
  <c r="AJ486" i="1"/>
  <c r="AJ491" i="1"/>
  <c r="AJ427" i="1"/>
  <c r="AJ396" i="1"/>
  <c r="AJ374" i="1"/>
  <c r="AJ482" i="1"/>
  <c r="AJ513" i="1"/>
  <c r="AJ399" i="1"/>
  <c r="AH273" i="1"/>
  <c r="AJ273" i="1" s="1"/>
  <c r="AJ476" i="1"/>
  <c r="AJ392" i="1"/>
  <c r="AJ416" i="1"/>
  <c r="AJ520" i="1"/>
  <c r="AD522" i="1" l="1"/>
  <c r="AD253" i="1"/>
  <c r="AD252" i="1"/>
  <c r="AD233" i="1"/>
  <c r="AD80" i="1"/>
  <c r="AD262" i="1"/>
  <c r="AD134" i="1"/>
  <c r="AD138" i="1"/>
  <c r="AD203" i="1"/>
  <c r="AD257" i="1"/>
  <c r="AD258" i="1"/>
  <c r="AD256" i="1"/>
  <c r="AD234" i="1"/>
  <c r="AD186" i="1"/>
  <c r="AD232" i="1"/>
  <c r="AD523" i="1"/>
  <c r="AD239" i="1"/>
  <c r="AD238" i="1"/>
  <c r="AD267" i="1"/>
  <c r="AD210" i="1"/>
  <c r="AD177" i="1"/>
  <c r="AD29" i="1"/>
  <c r="AD526" i="1"/>
  <c r="AD528" i="1"/>
  <c r="AD55" i="1" l="1"/>
  <c r="AD7" i="1"/>
  <c r="AD16" i="1"/>
  <c r="AD12" i="1"/>
  <c r="AD2" i="1"/>
  <c r="AD17" i="1"/>
  <c r="AD6" i="1"/>
  <c r="AD15" i="1"/>
  <c r="AD10" i="1"/>
  <c r="AD11" i="1"/>
  <c r="AD176" i="1" l="1"/>
  <c r="AD405" i="1"/>
  <c r="AD383" i="1"/>
  <c r="AD174" i="1"/>
  <c r="AD469" i="1"/>
  <c r="AD22" i="1"/>
  <c r="AD319" i="1"/>
  <c r="AD87" i="1"/>
  <c r="AD60" i="1"/>
  <c r="AD497" i="1"/>
  <c r="AD410" i="1"/>
  <c r="AD381" i="1"/>
  <c r="AD378" i="1"/>
  <c r="AD382" i="1"/>
  <c r="AD180" i="1"/>
  <c r="AD62" i="1"/>
  <c r="AD318" i="1"/>
  <c r="AD412" i="1"/>
  <c r="AD470" i="1"/>
  <c r="AD347" i="1"/>
  <c r="AD117" i="1"/>
  <c r="AD122" i="1"/>
  <c r="AD294" i="1"/>
  <c r="AD261" i="1"/>
  <c r="AD263" i="1"/>
  <c r="AD89" i="1"/>
  <c r="AD91" i="1"/>
  <c r="AD493" i="1"/>
  <c r="AD353" i="1"/>
  <c r="AD27" i="1"/>
  <c r="AD320" i="1"/>
  <c r="AD499" i="1"/>
  <c r="AD441" i="1"/>
  <c r="AD179" i="1"/>
  <c r="AD348" i="1"/>
  <c r="AD352" i="1"/>
  <c r="AD464" i="1"/>
  <c r="AD436" i="1"/>
  <c r="AD295" i="1"/>
  <c r="AD266" i="1"/>
  <c r="AD200" i="1"/>
  <c r="AD92" i="1"/>
  <c r="AD466" i="1"/>
  <c r="AD88" i="1"/>
  <c r="AD56" i="1"/>
  <c r="AD61" i="1"/>
  <c r="AD463" i="1"/>
  <c r="AD25" i="1"/>
  <c r="AD325" i="1"/>
  <c r="AD21" i="1"/>
  <c r="AD440" i="1"/>
  <c r="AD498" i="1"/>
  <c r="AD93" i="1"/>
  <c r="AD57" i="1"/>
  <c r="AD165" i="1"/>
  <c r="AD290" i="1"/>
  <c r="AD434" i="1"/>
  <c r="AD324" i="1"/>
  <c r="AD406" i="1"/>
  <c r="AD494" i="1"/>
  <c r="AD292" i="1"/>
  <c r="AD115" i="1"/>
  <c r="AD149" i="1"/>
  <c r="AD26" i="1"/>
  <c r="AD321" i="1"/>
  <c r="AD118" i="1"/>
  <c r="AD20" i="1"/>
  <c r="AD58" i="1"/>
  <c r="AD289" i="1"/>
  <c r="AD411" i="1"/>
  <c r="AD147" i="1"/>
  <c r="AD151" i="1"/>
  <c r="AD349" i="1"/>
  <c r="AD435" i="1"/>
  <c r="AD323" i="1"/>
  <c r="AD116" i="1"/>
  <c r="AD408" i="1"/>
  <c r="AD296" i="1"/>
  <c r="AD291" i="1"/>
  <c r="AD150" i="1"/>
  <c r="AD175" i="1"/>
  <c r="AD377" i="1"/>
  <c r="AD437" i="1"/>
  <c r="AD178" i="1"/>
  <c r="AD120" i="1"/>
  <c r="AD376" i="1"/>
  <c r="AD145" i="1"/>
  <c r="AD407" i="1"/>
  <c r="AD350" i="1"/>
  <c r="AD23" i="1"/>
  <c r="AD354" i="1"/>
  <c r="AD439" i="1"/>
  <c r="AD173" i="1"/>
  <c r="AD121" i="1"/>
  <c r="AD144" i="1"/>
  <c r="AD166" i="1"/>
  <c r="AD379" i="1"/>
  <c r="AD86" i="1"/>
  <c r="AD102" i="1" l="1"/>
  <c r="AD421" i="1"/>
  <c r="AD425" i="1"/>
  <c r="AD330" i="1"/>
  <c r="AD415" i="1"/>
  <c r="AD328" i="1"/>
  <c r="AD183" i="1"/>
  <c r="AD417" i="1"/>
  <c r="AD387" i="1"/>
  <c r="AD416" i="1"/>
  <c r="AD422" i="1"/>
  <c r="AD66" i="1"/>
  <c r="AD155" i="1"/>
  <c r="AD140" i="1"/>
  <c r="AD106" i="1"/>
  <c r="AD97" i="1"/>
  <c r="AD333" i="1"/>
  <c r="AD372" i="1"/>
  <c r="AD98" i="1"/>
  <c r="AD45" i="1"/>
  <c r="AD46" i="1"/>
  <c r="AD52" i="1"/>
  <c r="AD388" i="1"/>
  <c r="AD459" i="1"/>
  <c r="AD362" i="1"/>
  <c r="AD393" i="1"/>
  <c r="AD432" i="1"/>
  <c r="AD170" i="1"/>
  <c r="AD84" i="1"/>
  <c r="AD446" i="1"/>
  <c r="AD77" i="1"/>
  <c r="AD74" i="1"/>
  <c r="AD72" i="1"/>
  <c r="AD364" i="1"/>
  <c r="AD403" i="1"/>
  <c r="AD512" i="1"/>
  <c r="AD67" i="1"/>
  <c r="AD79" i="1"/>
  <c r="AD397" i="1"/>
  <c r="AD373" i="1"/>
  <c r="AD427" i="1"/>
  <c r="AD386" i="1"/>
  <c r="AD461" i="1"/>
  <c r="AD363" i="1"/>
  <c r="AD392" i="1"/>
  <c r="AD334" i="1"/>
  <c r="AD44" i="1"/>
  <c r="AD398" i="1"/>
  <c r="AD396" i="1"/>
  <c r="AD198" i="1"/>
  <c r="AD445" i="1"/>
  <c r="AD159" i="1"/>
  <c r="AD96" i="1"/>
  <c r="AD426" i="1"/>
  <c r="AD161" i="1"/>
  <c r="AD127" i="1"/>
  <c r="AD513" i="1"/>
  <c r="AD456" i="1"/>
  <c r="AD135" i="1"/>
  <c r="AD156" i="1"/>
  <c r="AD185" i="1"/>
  <c r="AD335" i="1"/>
  <c r="AD369" i="1"/>
  <c r="AD126" i="1"/>
  <c r="AD455" i="1"/>
  <c r="AD357" i="1"/>
  <c r="AD508" i="1"/>
  <c r="AD50" i="1"/>
  <c r="AD367" i="1"/>
  <c r="AD344" i="1"/>
  <c r="AD502" i="1"/>
  <c r="AD125" i="1"/>
  <c r="AD39" i="1"/>
  <c r="AD73" i="1"/>
  <c r="AD358" i="1"/>
  <c r="AD449" i="1"/>
  <c r="AD368" i="1"/>
  <c r="AD31" i="1"/>
  <c r="AD345" i="1"/>
  <c r="AD503" i="1"/>
  <c r="AD38" i="1"/>
  <c r="AD112" i="1"/>
  <c r="AD137" i="1"/>
  <c r="AD359" i="1"/>
  <c r="AD154" i="1"/>
  <c r="AD130" i="1"/>
  <c r="AD450" i="1"/>
  <c r="AD33" i="1"/>
  <c r="AD517" i="1"/>
  <c r="AD343" i="1"/>
  <c r="AD504" i="1"/>
  <c r="AD444" i="1"/>
  <c r="AD40" i="1"/>
  <c r="AD509" i="1"/>
  <c r="AD113" i="1"/>
  <c r="AD374" i="1"/>
  <c r="AD460" i="1"/>
  <c r="AD132" i="1"/>
  <c r="AD451" i="1"/>
  <c r="AD169" i="1"/>
  <c r="AD83" i="1"/>
  <c r="AD518" i="1"/>
  <c r="AD78" i="1"/>
  <c r="AD454" i="1"/>
  <c r="AD111" i="1"/>
  <c r="AD160" i="1"/>
  <c r="AD131" i="1"/>
  <c r="AD171" i="1"/>
  <c r="AD82" i="1"/>
  <c r="AD32" i="1"/>
  <c r="AD519" i="1"/>
  <c r="AD514" i="1"/>
  <c r="AD507" i="1"/>
  <c r="AD136" i="1"/>
  <c r="AD101" i="1"/>
  <c r="AD103" i="1"/>
  <c r="AD329" i="1"/>
  <c r="AD391" i="1"/>
  <c r="AD431" i="1"/>
  <c r="AD430" i="1"/>
  <c r="AD51" i="1"/>
  <c r="AD188" i="1"/>
  <c r="AD190" i="1"/>
  <c r="AD260" i="1"/>
  <c r="AD193" i="1"/>
  <c r="AD108" i="1"/>
  <c r="AD107" i="1"/>
  <c r="AD401" i="1"/>
  <c r="AD402" i="1"/>
  <c r="AD420" i="1"/>
  <c r="AD164" i="1"/>
  <c r="AD146" i="1"/>
  <c r="AD338" i="1"/>
  <c r="AD340" i="1"/>
  <c r="AD142" i="1"/>
  <c r="AD68" i="1"/>
  <c r="AD141" i="1"/>
  <c r="H10" i="1"/>
  <c r="I13" i="1"/>
  <c r="I347" i="1" s="1"/>
  <c r="I359" i="1" s="1"/>
  <c r="L8" i="1"/>
  <c r="L18" i="1"/>
  <c r="L495" i="1" s="1"/>
  <c r="L518" i="1" s="1"/>
  <c r="I15" i="1"/>
  <c r="I405" i="1" s="1"/>
  <c r="I415" i="1" s="1"/>
  <c r="K11" i="1"/>
  <c r="K291" i="1" s="1"/>
  <c r="J19" i="1"/>
  <c r="J521" i="1" s="1"/>
  <c r="J17" i="1"/>
  <c r="J463" i="1" s="1"/>
  <c r="J473" i="1" s="1"/>
  <c r="I4" i="1"/>
  <c r="L7" i="1"/>
  <c r="L174" i="1" s="1"/>
  <c r="L13" i="1"/>
  <c r="L353" i="1" s="1"/>
  <c r="L347" i="1"/>
  <c r="L356" i="1" s="1"/>
  <c r="H4" i="1"/>
  <c r="H17" i="1"/>
  <c r="J5" i="1"/>
  <c r="J115" i="1" s="1"/>
  <c r="K12" i="1"/>
  <c r="L19" i="1"/>
  <c r="L522" i="1" s="1"/>
  <c r="J15" i="1"/>
  <c r="J405" i="1" s="1"/>
  <c r="J415" i="1" s="1"/>
  <c r="I14" i="1"/>
  <c r="I379" i="1" s="1"/>
  <c r="I400" i="1" s="1"/>
  <c r="L17" i="1"/>
  <c r="L464" i="1" s="1"/>
  <c r="L481" i="1" s="1"/>
  <c r="K8" i="1"/>
  <c r="K205" i="1" s="1"/>
  <c r="K227" i="1" s="1"/>
  <c r="J10" i="1"/>
  <c r="J260" i="1" s="1"/>
  <c r="H5" i="1"/>
  <c r="H115" i="1" s="1"/>
  <c r="I12" i="1"/>
  <c r="I319" i="1" s="1"/>
  <c r="I334" i="1" s="1"/>
  <c r="L14" i="1"/>
  <c r="L383" i="1" s="1"/>
  <c r="I9" i="1"/>
  <c r="I234" i="1" s="1"/>
  <c r="I258" i="1"/>
  <c r="L10" i="1"/>
  <c r="L448" i="1"/>
  <c r="L16" i="1"/>
  <c r="L435" i="1" s="1"/>
  <c r="K14" i="1"/>
  <c r="K376" i="1"/>
  <c r="K389" i="1" s="1"/>
  <c r="I521" i="1"/>
  <c r="I530" i="1" s="1"/>
  <c r="K5" i="1"/>
  <c r="K115" i="1" s="1"/>
  <c r="K124" i="1" s="1"/>
  <c r="K2" i="1"/>
  <c r="K22" i="1" s="1"/>
  <c r="H16" i="1"/>
  <c r="H437" i="1" s="1"/>
  <c r="H460" i="1" s="1"/>
  <c r="I16" i="1"/>
  <c r="I435" i="1" s="1"/>
  <c r="I10" i="1"/>
  <c r="I262" i="1" s="1"/>
  <c r="I8" i="1"/>
  <c r="J13" i="1"/>
  <c r="J349" i="1" s="1"/>
  <c r="K17" i="1"/>
  <c r="K466" i="1" s="1"/>
  <c r="L12" i="1"/>
  <c r="L321" i="1" s="1"/>
  <c r="L343" i="1" s="1"/>
  <c r="H19" i="1"/>
  <c r="H524" i="1" s="1"/>
  <c r="H549" i="1" s="1"/>
  <c r="I19" i="1"/>
  <c r="I524" i="1" s="1"/>
  <c r="I549" i="1" s="1"/>
  <c r="K9" i="1"/>
  <c r="I7" i="1"/>
  <c r="I174" i="1" s="1"/>
  <c r="I190" i="1" s="1"/>
  <c r="J7" i="1"/>
  <c r="I6" i="1"/>
  <c r="I144" i="1" s="1"/>
  <c r="J8" i="1"/>
  <c r="J203" i="1" s="1"/>
  <c r="J216" i="1" s="1"/>
  <c r="J9" i="1"/>
  <c r="J231" i="1"/>
  <c r="J241" i="1" s="1"/>
  <c r="J14" i="1"/>
  <c r="J378" i="1" s="1"/>
  <c r="H11" i="1"/>
  <c r="H289" i="1" s="1"/>
  <c r="H302" i="1" s="1"/>
  <c r="K4" i="1"/>
  <c r="K87" i="1" s="1"/>
  <c r="I18" i="1"/>
  <c r="I493" i="1" s="1"/>
  <c r="K16" i="1"/>
  <c r="K437" i="1" s="1"/>
  <c r="K15" i="1"/>
  <c r="K407" i="1" s="1"/>
  <c r="J2" i="1"/>
  <c r="K13" i="1"/>
  <c r="K348" i="1" s="1"/>
  <c r="H14" i="1"/>
  <c r="H376" i="1" s="1"/>
  <c r="K6" i="1"/>
  <c r="K145" i="1" s="1"/>
  <c r="L9" i="1"/>
  <c r="L11" i="1"/>
  <c r="L292" i="1"/>
  <c r="L316" i="1" s="1"/>
  <c r="H18" i="1"/>
  <c r="H492" i="1" s="1"/>
  <c r="H505" i="1" s="1"/>
  <c r="H12" i="1"/>
  <c r="H321" i="1" s="1"/>
  <c r="L6" i="1"/>
  <c r="L144" i="1" s="1"/>
  <c r="I17" i="1"/>
  <c r="I466" i="1" s="1"/>
  <c r="I465" i="1"/>
  <c r="I485" i="1" s="1"/>
  <c r="J18" i="1"/>
  <c r="J492" i="1" s="1"/>
  <c r="J495" i="1"/>
  <c r="J517" i="1" s="1"/>
  <c r="K10" i="1"/>
  <c r="K262" i="1" s="1"/>
  <c r="L4" i="1"/>
  <c r="L86" i="1" s="1"/>
  <c r="K18" i="1"/>
  <c r="K495" i="1"/>
  <c r="K518" i="1" s="1"/>
  <c r="K7" i="1"/>
  <c r="K173" i="1" s="1"/>
  <c r="K182" i="1" s="1"/>
  <c r="H8" i="1"/>
  <c r="H204" i="1" s="1"/>
  <c r="J12" i="1"/>
  <c r="J318" i="1" s="1"/>
  <c r="L15" i="1"/>
  <c r="L407" i="1" s="1"/>
  <c r="I11" i="1"/>
  <c r="I290" i="1" s="1"/>
  <c r="H9" i="1"/>
  <c r="H234" i="1" s="1"/>
  <c r="H258" i="1" s="1"/>
  <c r="I5" i="1"/>
  <c r="I116" i="1" s="1"/>
  <c r="K19" i="1"/>
  <c r="I3" i="1"/>
  <c r="I2" i="1"/>
  <c r="I21" i="1" s="1"/>
  <c r="J16" i="1"/>
  <c r="J436" i="1" s="1"/>
  <c r="J453" i="1" s="1"/>
  <c r="J11" i="1"/>
  <c r="J292" i="1" s="1"/>
  <c r="L5" i="1"/>
  <c r="L116" i="1" s="1"/>
  <c r="L130" i="1" s="1"/>
  <c r="L3" i="1"/>
  <c r="L57" i="1" s="1"/>
  <c r="L2" i="1"/>
  <c r="L22" i="1" s="1"/>
  <c r="J6" i="1"/>
  <c r="J144" i="1" s="1"/>
  <c r="J3" i="1"/>
  <c r="J55" i="1" s="1"/>
  <c r="J4" i="1"/>
  <c r="J87" i="1" s="1"/>
  <c r="K3" i="1"/>
  <c r="K56" i="1" s="1"/>
  <c r="H15" i="1"/>
  <c r="H408" i="1" s="1"/>
  <c r="H13" i="1"/>
  <c r="H350" i="1"/>
  <c r="H372" i="1" s="1"/>
  <c r="H7" i="1"/>
  <c r="H173" i="1"/>
  <c r="H185" i="1" s="1"/>
  <c r="H3" i="1"/>
  <c r="H6" i="1"/>
  <c r="H145" i="1" s="1"/>
  <c r="L155" i="1" l="1"/>
  <c r="L153" i="1"/>
  <c r="H371" i="1"/>
  <c r="H342" i="1"/>
  <c r="H344" i="1"/>
  <c r="J313" i="1"/>
  <c r="J315" i="1"/>
  <c r="J327" i="1"/>
  <c r="J330" i="1"/>
  <c r="J395" i="1"/>
  <c r="J398" i="1"/>
  <c r="H224" i="1"/>
  <c r="H223" i="1"/>
  <c r="H389" i="1"/>
  <c r="H386" i="1"/>
  <c r="H388" i="1"/>
  <c r="L43" i="1"/>
  <c r="L45" i="1"/>
  <c r="H184" i="1"/>
  <c r="I483" i="1"/>
  <c r="J243" i="1"/>
  <c r="J244" i="1"/>
  <c r="K388" i="1"/>
  <c r="I173" i="1"/>
  <c r="I186" i="1" s="1"/>
  <c r="H377" i="1"/>
  <c r="H392" i="1" s="1"/>
  <c r="K387" i="1"/>
  <c r="H373" i="1"/>
  <c r="L58" i="1"/>
  <c r="L82" i="1" s="1"/>
  <c r="J218" i="1"/>
  <c r="J242" i="1"/>
  <c r="H429" i="1"/>
  <c r="H431" i="1"/>
  <c r="I506" i="1"/>
  <c r="I509" i="1"/>
  <c r="J69" i="1"/>
  <c r="J68" i="1"/>
  <c r="K46" i="1"/>
  <c r="K47" i="1"/>
  <c r="K44" i="1"/>
  <c r="K459" i="1"/>
  <c r="K460" i="1"/>
  <c r="K462" i="1"/>
  <c r="K458" i="1"/>
  <c r="H144" i="1"/>
  <c r="H147" i="1"/>
  <c r="H407" i="1"/>
  <c r="L83" i="1"/>
  <c r="I486" i="1"/>
  <c r="H387" i="1"/>
  <c r="K263" i="1"/>
  <c r="J240" i="1"/>
  <c r="H116" i="1"/>
  <c r="J466" i="1"/>
  <c r="L523" i="1"/>
  <c r="L544" i="1" s="1"/>
  <c r="K519" i="1"/>
  <c r="L346" i="1"/>
  <c r="J475" i="1"/>
  <c r="K517" i="1"/>
  <c r="H375" i="1"/>
  <c r="H259" i="1"/>
  <c r="K520" i="1"/>
  <c r="H394" i="1"/>
  <c r="K20" i="1"/>
  <c r="L519" i="1"/>
  <c r="L496" i="1"/>
  <c r="H256" i="1"/>
  <c r="H374" i="1"/>
  <c r="L47" i="1"/>
  <c r="L129" i="1"/>
  <c r="H257" i="1"/>
  <c r="I484" i="1"/>
  <c r="H300" i="1"/>
  <c r="K283" i="1"/>
  <c r="K279" i="1"/>
  <c r="K280" i="1"/>
  <c r="K282" i="1"/>
  <c r="K281" i="1"/>
  <c r="K362" i="1"/>
  <c r="K364" i="1"/>
  <c r="K365" i="1"/>
  <c r="K361" i="1"/>
  <c r="K363" i="1"/>
  <c r="K427" i="1"/>
  <c r="K428" i="1"/>
  <c r="K426" i="1"/>
  <c r="K425" i="1"/>
  <c r="K424" i="1"/>
  <c r="J153" i="1"/>
  <c r="J157" i="1"/>
  <c r="J154" i="1"/>
  <c r="J155" i="1"/>
  <c r="J156" i="1"/>
  <c r="I306" i="1"/>
  <c r="I303" i="1"/>
  <c r="I304" i="1"/>
  <c r="I305" i="1"/>
  <c r="I307" i="1"/>
  <c r="I132" i="1"/>
  <c r="I130" i="1"/>
  <c r="I129" i="1"/>
  <c r="I133" i="1"/>
  <c r="I131" i="1"/>
  <c r="K71" i="1"/>
  <c r="K72" i="1"/>
  <c r="K73" i="1"/>
  <c r="K75" i="1"/>
  <c r="K74" i="1"/>
  <c r="I487" i="1"/>
  <c r="I488" i="1"/>
  <c r="I490" i="1"/>
  <c r="I489" i="1"/>
  <c r="I491" i="1"/>
  <c r="K100" i="1"/>
  <c r="K102" i="1"/>
  <c r="K103" i="1"/>
  <c r="K104" i="1"/>
  <c r="K101" i="1"/>
  <c r="L425" i="1"/>
  <c r="L428" i="1"/>
  <c r="L424" i="1"/>
  <c r="L426" i="1"/>
  <c r="L427" i="1"/>
  <c r="L80" i="1"/>
  <c r="L76" i="1"/>
  <c r="L79" i="1"/>
  <c r="L78" i="1"/>
  <c r="L77" i="1"/>
  <c r="K162" i="1"/>
  <c r="K159" i="1"/>
  <c r="K161" i="1"/>
  <c r="K158" i="1"/>
  <c r="K160" i="1"/>
  <c r="J104" i="1"/>
  <c r="J100" i="1"/>
  <c r="J101" i="1"/>
  <c r="J102" i="1"/>
  <c r="J103" i="1"/>
  <c r="I41" i="1"/>
  <c r="I39" i="1"/>
  <c r="I40" i="1"/>
  <c r="I38" i="1"/>
  <c r="L97" i="1"/>
  <c r="L96" i="1"/>
  <c r="L99" i="1"/>
  <c r="L98" i="1"/>
  <c r="L95" i="1"/>
  <c r="K526" i="1"/>
  <c r="K525" i="1"/>
  <c r="K528" i="1"/>
  <c r="K527" i="1"/>
  <c r="K529" i="1"/>
  <c r="K521" i="1"/>
  <c r="K522" i="1"/>
  <c r="J502" i="1"/>
  <c r="J504" i="1"/>
  <c r="J503" i="1"/>
  <c r="J501" i="1"/>
  <c r="H161" i="1"/>
  <c r="H159" i="1"/>
  <c r="H160" i="1"/>
  <c r="H162" i="1"/>
  <c r="H469" i="1"/>
  <c r="H468" i="1"/>
  <c r="H471" i="1"/>
  <c r="H467" i="1"/>
  <c r="H470" i="1"/>
  <c r="H463" i="1"/>
  <c r="H465" i="1"/>
  <c r="H466" i="1"/>
  <c r="H464" i="1"/>
  <c r="J454" i="1"/>
  <c r="J519" i="1"/>
  <c r="H324" i="1"/>
  <c r="H318" i="1"/>
  <c r="H325" i="1"/>
  <c r="H326" i="1"/>
  <c r="H322" i="1"/>
  <c r="H323" i="1"/>
  <c r="H320" i="1"/>
  <c r="H319" i="1"/>
  <c r="H502" i="1"/>
  <c r="L313" i="1"/>
  <c r="K286" i="1"/>
  <c r="H432" i="1"/>
  <c r="J384" i="1"/>
  <c r="J381" i="1"/>
  <c r="J383" i="1"/>
  <c r="J379" i="1"/>
  <c r="J382" i="1"/>
  <c r="J377" i="1"/>
  <c r="J380" i="1"/>
  <c r="J376" i="1"/>
  <c r="J67" i="1"/>
  <c r="I151" i="1"/>
  <c r="I152" i="1"/>
  <c r="I145" i="1"/>
  <c r="I150" i="1"/>
  <c r="I149" i="1"/>
  <c r="I148" i="1"/>
  <c r="I146" i="1"/>
  <c r="I147" i="1"/>
  <c r="I188" i="1"/>
  <c r="H548" i="1"/>
  <c r="H547" i="1"/>
  <c r="H545" i="1"/>
  <c r="H546" i="1"/>
  <c r="K491" i="1"/>
  <c r="K487" i="1"/>
  <c r="K488" i="1"/>
  <c r="K489" i="1"/>
  <c r="H158" i="1"/>
  <c r="I336" i="1"/>
  <c r="K33" i="1"/>
  <c r="K32" i="1"/>
  <c r="K34" i="1"/>
  <c r="I117" i="1"/>
  <c r="J417" i="1"/>
  <c r="J414" i="1"/>
  <c r="J416" i="1"/>
  <c r="J418" i="1"/>
  <c r="L191" i="1"/>
  <c r="L190" i="1"/>
  <c r="L188" i="1"/>
  <c r="L187" i="1"/>
  <c r="L189" i="1"/>
  <c r="L235" i="1"/>
  <c r="L238" i="1"/>
  <c r="L236" i="1"/>
  <c r="L239" i="1"/>
  <c r="L237" i="1"/>
  <c r="L233" i="1"/>
  <c r="L231" i="1"/>
  <c r="L232" i="1"/>
  <c r="J25" i="1"/>
  <c r="J20" i="1"/>
  <c r="J26" i="1"/>
  <c r="J29" i="1"/>
  <c r="J24" i="1"/>
  <c r="J27" i="1"/>
  <c r="J22" i="1"/>
  <c r="J21" i="1"/>
  <c r="L264" i="1"/>
  <c r="L261" i="1"/>
  <c r="L267" i="1"/>
  <c r="L265" i="1"/>
  <c r="L268" i="1"/>
  <c r="L266" i="1"/>
  <c r="L262" i="1"/>
  <c r="L263" i="1"/>
  <c r="L260" i="1"/>
  <c r="K181" i="1"/>
  <c r="K180" i="1"/>
  <c r="K178" i="1"/>
  <c r="K179" i="1"/>
  <c r="K174" i="1"/>
  <c r="K176" i="1"/>
  <c r="K177" i="1"/>
  <c r="K175" i="1"/>
  <c r="H499" i="1"/>
  <c r="AD18" i="1"/>
  <c r="H498" i="1"/>
  <c r="H497" i="1"/>
  <c r="H496" i="1"/>
  <c r="H494" i="1"/>
  <c r="H500" i="1"/>
  <c r="H493" i="1"/>
  <c r="I156" i="1"/>
  <c r="I157" i="1"/>
  <c r="I154" i="1"/>
  <c r="I155" i="1"/>
  <c r="I281" i="1"/>
  <c r="I280" i="1"/>
  <c r="I279" i="1"/>
  <c r="I283" i="1"/>
  <c r="I282" i="1"/>
  <c r="H171" i="1"/>
  <c r="K185" i="1"/>
  <c r="H150" i="1"/>
  <c r="H146" i="1"/>
  <c r="H148" i="1"/>
  <c r="H151" i="1"/>
  <c r="H149" i="1"/>
  <c r="H152" i="1"/>
  <c r="H177" i="1"/>
  <c r="H179" i="1"/>
  <c r="H180" i="1"/>
  <c r="H178" i="1"/>
  <c r="H174" i="1"/>
  <c r="H181" i="1"/>
  <c r="H176" i="1"/>
  <c r="H175" i="1"/>
  <c r="H170" i="1"/>
  <c r="L29" i="1"/>
  <c r="L23" i="1"/>
  <c r="L26" i="1"/>
  <c r="L25" i="1"/>
  <c r="L27" i="1"/>
  <c r="L24" i="1"/>
  <c r="L21" i="1"/>
  <c r="L118" i="1"/>
  <c r="L120" i="1"/>
  <c r="L121" i="1"/>
  <c r="L119" i="1"/>
  <c r="L122" i="1"/>
  <c r="L115" i="1"/>
  <c r="L123" i="1"/>
  <c r="L117" i="1"/>
  <c r="J316" i="1"/>
  <c r="J456" i="1"/>
  <c r="J322" i="1"/>
  <c r="J326" i="1"/>
  <c r="J325" i="1"/>
  <c r="J321" i="1"/>
  <c r="J324" i="1"/>
  <c r="J323" i="1"/>
  <c r="J320" i="1"/>
  <c r="J319" i="1"/>
  <c r="H221" i="1"/>
  <c r="K186" i="1"/>
  <c r="L85" i="1"/>
  <c r="J516" i="1"/>
  <c r="L148" i="1"/>
  <c r="L149" i="1"/>
  <c r="L152" i="1"/>
  <c r="L150" i="1"/>
  <c r="L151" i="1"/>
  <c r="L146" i="1"/>
  <c r="L145" i="1"/>
  <c r="H345" i="1"/>
  <c r="H503" i="1"/>
  <c r="L317" i="1"/>
  <c r="K285" i="1"/>
  <c r="I495" i="1"/>
  <c r="I497" i="1"/>
  <c r="I500" i="1"/>
  <c r="I499" i="1"/>
  <c r="I498" i="1"/>
  <c r="I496" i="1"/>
  <c r="I494" i="1"/>
  <c r="I492" i="1"/>
  <c r="H430" i="1"/>
  <c r="H291" i="1"/>
  <c r="H293" i="1"/>
  <c r="H296" i="1"/>
  <c r="H295" i="1"/>
  <c r="H290" i="1"/>
  <c r="H294" i="1"/>
  <c r="H297" i="1"/>
  <c r="H292" i="1"/>
  <c r="J396" i="1"/>
  <c r="J66" i="1"/>
  <c r="J217" i="1"/>
  <c r="J219" i="1"/>
  <c r="I153" i="1"/>
  <c r="K490" i="1"/>
  <c r="H462" i="1"/>
  <c r="H458" i="1"/>
  <c r="H461" i="1"/>
  <c r="L451" i="1"/>
  <c r="L449" i="1"/>
  <c r="L450" i="1"/>
  <c r="K31" i="1"/>
  <c r="L147" i="1"/>
  <c r="I191" i="1"/>
  <c r="I187" i="1"/>
  <c r="I189" i="1"/>
  <c r="K125" i="1"/>
  <c r="K126" i="1"/>
  <c r="K127" i="1"/>
  <c r="J126" i="1"/>
  <c r="J125" i="1"/>
  <c r="J128" i="1"/>
  <c r="J127" i="1"/>
  <c r="J434" i="1"/>
  <c r="J438" i="1"/>
  <c r="J442" i="1"/>
  <c r="J437" i="1"/>
  <c r="J440" i="1"/>
  <c r="J441" i="1"/>
  <c r="J439" i="1"/>
  <c r="J435" i="1"/>
  <c r="K128" i="1"/>
  <c r="I333" i="1"/>
  <c r="I335" i="1"/>
  <c r="I332" i="1"/>
  <c r="J293" i="1"/>
  <c r="J295" i="1"/>
  <c r="J296" i="1"/>
  <c r="J290" i="1"/>
  <c r="J294" i="1"/>
  <c r="J297" i="1"/>
  <c r="J291" i="1"/>
  <c r="J289" i="1"/>
  <c r="H203" i="1"/>
  <c r="H210" i="1"/>
  <c r="H208" i="1"/>
  <c r="H202" i="1"/>
  <c r="H207" i="1"/>
  <c r="H206" i="1"/>
  <c r="H209" i="1"/>
  <c r="H205" i="1"/>
  <c r="H61" i="1"/>
  <c r="H60" i="1"/>
  <c r="AD3" i="1"/>
  <c r="H59" i="1"/>
  <c r="H63" i="1"/>
  <c r="H62" i="1"/>
  <c r="H55" i="1"/>
  <c r="H56" i="1"/>
  <c r="H57" i="1"/>
  <c r="H182" i="1"/>
  <c r="K57" i="1"/>
  <c r="J89" i="1"/>
  <c r="J92" i="1"/>
  <c r="J91" i="1"/>
  <c r="J90" i="1"/>
  <c r="J93" i="1"/>
  <c r="J88" i="1"/>
  <c r="J94" i="1"/>
  <c r="J86" i="1"/>
  <c r="J146" i="1"/>
  <c r="J151" i="1"/>
  <c r="J150" i="1"/>
  <c r="J149" i="1"/>
  <c r="J152" i="1"/>
  <c r="J148" i="1"/>
  <c r="J145" i="1"/>
  <c r="J147" i="1"/>
  <c r="L61" i="1"/>
  <c r="L59" i="1"/>
  <c r="L62" i="1"/>
  <c r="L63" i="1"/>
  <c r="L60" i="1"/>
  <c r="L55" i="1"/>
  <c r="L56" i="1"/>
  <c r="L133" i="1"/>
  <c r="J317" i="1"/>
  <c r="J455" i="1"/>
  <c r="H255" i="1"/>
  <c r="L408" i="1"/>
  <c r="L411" i="1"/>
  <c r="L412" i="1"/>
  <c r="L413" i="1"/>
  <c r="L409" i="1"/>
  <c r="L410" i="1"/>
  <c r="L405" i="1"/>
  <c r="J328" i="1"/>
  <c r="H222" i="1"/>
  <c r="K183" i="1"/>
  <c r="K516" i="1"/>
  <c r="K267" i="1"/>
  <c r="K264" i="1"/>
  <c r="K265" i="1"/>
  <c r="K266" i="1"/>
  <c r="K268" i="1"/>
  <c r="K261" i="1"/>
  <c r="K260" i="1"/>
  <c r="L84" i="1"/>
  <c r="J520" i="1"/>
  <c r="I482" i="1"/>
  <c r="H58" i="1"/>
  <c r="L156" i="1"/>
  <c r="H343" i="1"/>
  <c r="H504" i="1"/>
  <c r="L315" i="1"/>
  <c r="H385" i="1"/>
  <c r="K287" i="1"/>
  <c r="K461" i="1"/>
  <c r="I507" i="1"/>
  <c r="H433" i="1"/>
  <c r="K92" i="1"/>
  <c r="K88" i="1"/>
  <c r="K90" i="1"/>
  <c r="K94" i="1"/>
  <c r="K91" i="1"/>
  <c r="K93" i="1"/>
  <c r="K89" i="1"/>
  <c r="K86" i="1"/>
  <c r="H301" i="1"/>
  <c r="J399" i="1"/>
  <c r="J65" i="1"/>
  <c r="J220" i="1"/>
  <c r="K239" i="1"/>
  <c r="K235" i="1"/>
  <c r="K238" i="1"/>
  <c r="K237" i="1"/>
  <c r="K236" i="1"/>
  <c r="K233" i="1"/>
  <c r="K234" i="1"/>
  <c r="K232" i="1"/>
  <c r="K231" i="1"/>
  <c r="K147" i="1"/>
  <c r="H459" i="1"/>
  <c r="I531" i="1"/>
  <c r="I533" i="1"/>
  <c r="I532" i="1"/>
  <c r="I534" i="1"/>
  <c r="L452" i="1"/>
  <c r="I22" i="1"/>
  <c r="H495" i="1"/>
  <c r="J533" i="1"/>
  <c r="J530" i="1"/>
  <c r="J532" i="1"/>
  <c r="J534" i="1"/>
  <c r="J531" i="1"/>
  <c r="I184" i="1"/>
  <c r="I182" i="1"/>
  <c r="I185" i="1"/>
  <c r="I183" i="1"/>
  <c r="I59" i="1"/>
  <c r="I63" i="1"/>
  <c r="I61" i="1"/>
  <c r="I62" i="1"/>
  <c r="I60" i="1"/>
  <c r="I55" i="1"/>
  <c r="I57" i="1"/>
  <c r="I56" i="1"/>
  <c r="I58" i="1"/>
  <c r="I402" i="1"/>
  <c r="I404" i="1"/>
  <c r="I401" i="1"/>
  <c r="I403" i="1"/>
  <c r="H157" i="1"/>
  <c r="L46" i="1"/>
  <c r="L131" i="1"/>
  <c r="J314" i="1"/>
  <c r="J457" i="1"/>
  <c r="I296" i="1"/>
  <c r="I295" i="1"/>
  <c r="I289" i="1"/>
  <c r="I292" i="1"/>
  <c r="I294" i="1"/>
  <c r="I293" i="1"/>
  <c r="I297" i="1"/>
  <c r="I291" i="1"/>
  <c r="J331" i="1"/>
  <c r="H225" i="1"/>
  <c r="K184" i="1"/>
  <c r="L92" i="1"/>
  <c r="L90" i="1"/>
  <c r="L94" i="1"/>
  <c r="L89" i="1"/>
  <c r="L91" i="1"/>
  <c r="L93" i="1"/>
  <c r="L88" i="1"/>
  <c r="L87" i="1"/>
  <c r="L81" i="1"/>
  <c r="J518" i="1"/>
  <c r="L154" i="1"/>
  <c r="H346" i="1"/>
  <c r="L314" i="1"/>
  <c r="K352" i="1"/>
  <c r="K355" i="1"/>
  <c r="K351" i="1"/>
  <c r="K353" i="1"/>
  <c r="K354" i="1"/>
  <c r="K349" i="1"/>
  <c r="K347" i="1"/>
  <c r="K350" i="1"/>
  <c r="I510" i="1"/>
  <c r="I20" i="1"/>
  <c r="H299" i="1"/>
  <c r="J397" i="1"/>
  <c r="J180" i="1"/>
  <c r="J178" i="1"/>
  <c r="J174" i="1"/>
  <c r="J177" i="1"/>
  <c r="J181" i="1"/>
  <c r="J175" i="1"/>
  <c r="J176" i="1"/>
  <c r="J179" i="1"/>
  <c r="J173" i="1"/>
  <c r="J370" i="1"/>
  <c r="J367" i="1"/>
  <c r="J368" i="1"/>
  <c r="J366" i="1"/>
  <c r="J369" i="1"/>
  <c r="H126" i="1"/>
  <c r="H127" i="1"/>
  <c r="H124" i="1"/>
  <c r="H128" i="1"/>
  <c r="K411" i="1"/>
  <c r="L290" i="1"/>
  <c r="L294" i="1"/>
  <c r="L297" i="1"/>
  <c r="L293" i="1"/>
  <c r="L296" i="1"/>
  <c r="L291" i="1"/>
  <c r="L295" i="1"/>
  <c r="L289" i="1"/>
  <c r="I417" i="1"/>
  <c r="I414" i="1"/>
  <c r="I416" i="1"/>
  <c r="I418" i="1"/>
  <c r="H183" i="1"/>
  <c r="J56" i="1"/>
  <c r="J63" i="1"/>
  <c r="J59" i="1"/>
  <c r="J62" i="1"/>
  <c r="J60" i="1"/>
  <c r="J57" i="1"/>
  <c r="J61" i="1"/>
  <c r="J58" i="1"/>
  <c r="H154" i="1"/>
  <c r="H186" i="1"/>
  <c r="H409" i="1"/>
  <c r="H410" i="1"/>
  <c r="H413" i="1"/>
  <c r="H405" i="1"/>
  <c r="H411" i="1"/>
  <c r="H412" i="1"/>
  <c r="H406" i="1"/>
  <c r="L44" i="1"/>
  <c r="L132" i="1"/>
  <c r="H236" i="1"/>
  <c r="H238" i="1"/>
  <c r="H233" i="1"/>
  <c r="H239" i="1"/>
  <c r="H235" i="1"/>
  <c r="H231" i="1"/>
  <c r="H237" i="1"/>
  <c r="J329" i="1"/>
  <c r="K499" i="1"/>
  <c r="K500" i="1"/>
  <c r="K498" i="1"/>
  <c r="K497" i="1"/>
  <c r="K496" i="1"/>
  <c r="K493" i="1"/>
  <c r="K494" i="1"/>
  <c r="K492" i="1"/>
  <c r="I470" i="1"/>
  <c r="I471" i="1"/>
  <c r="I468" i="1"/>
  <c r="I463" i="1"/>
  <c r="I467" i="1"/>
  <c r="I469" i="1"/>
  <c r="I464" i="1"/>
  <c r="L157" i="1"/>
  <c r="H501" i="1"/>
  <c r="AD14" i="1"/>
  <c r="H379" i="1"/>
  <c r="H380" i="1"/>
  <c r="AD380" i="1" s="1"/>
  <c r="H384" i="1"/>
  <c r="AD384" i="1" s="1"/>
  <c r="H383" i="1"/>
  <c r="H381" i="1"/>
  <c r="H382" i="1"/>
  <c r="H378" i="1"/>
  <c r="H391" i="1"/>
  <c r="K436" i="1"/>
  <c r="K439" i="1"/>
  <c r="K438" i="1"/>
  <c r="K440" i="1"/>
  <c r="K434" i="1"/>
  <c r="K441" i="1"/>
  <c r="K442" i="1"/>
  <c r="K435" i="1"/>
  <c r="I508" i="1"/>
  <c r="H298" i="1"/>
  <c r="H24" i="1"/>
  <c r="H25" i="1"/>
  <c r="H27" i="1"/>
  <c r="H22" i="1"/>
  <c r="M22" i="1" s="1"/>
  <c r="H29" i="1"/>
  <c r="H26" i="1"/>
  <c r="H21" i="1"/>
  <c r="M21" i="1" s="1"/>
  <c r="H23" i="1"/>
  <c r="H20" i="1"/>
  <c r="M20" i="1" s="1"/>
  <c r="J351" i="1"/>
  <c r="J354" i="1"/>
  <c r="J350" i="1"/>
  <c r="J355" i="1"/>
  <c r="J348" i="1"/>
  <c r="J352" i="1"/>
  <c r="J353" i="1"/>
  <c r="J347" i="1"/>
  <c r="I448" i="1"/>
  <c r="I450" i="1"/>
  <c r="I452" i="1"/>
  <c r="I449" i="1"/>
  <c r="I256" i="1"/>
  <c r="I255" i="1"/>
  <c r="I259" i="1"/>
  <c r="I257" i="1"/>
  <c r="H232" i="1"/>
  <c r="L479" i="1"/>
  <c r="L480" i="1"/>
  <c r="L477" i="1"/>
  <c r="H125" i="1"/>
  <c r="H265" i="1"/>
  <c r="H267" i="1"/>
  <c r="H264" i="1"/>
  <c r="H262" i="1"/>
  <c r="H263" i="1"/>
  <c r="H268" i="1"/>
  <c r="H261" i="1"/>
  <c r="H260" i="1"/>
  <c r="H266" i="1"/>
  <c r="I25" i="1"/>
  <c r="I27" i="1"/>
  <c r="I29" i="1"/>
  <c r="I24" i="1"/>
  <c r="I26" i="1"/>
  <c r="J272" i="1"/>
  <c r="J269" i="1"/>
  <c r="J271" i="1"/>
  <c r="J273" i="1"/>
  <c r="J497" i="1"/>
  <c r="J494" i="1"/>
  <c r="J496" i="1"/>
  <c r="J500" i="1"/>
  <c r="J493" i="1"/>
  <c r="J498" i="1"/>
  <c r="J499" i="1"/>
  <c r="L536" i="1"/>
  <c r="L537" i="1"/>
  <c r="L535" i="1"/>
  <c r="L538" i="1"/>
  <c r="L539" i="1"/>
  <c r="K61" i="1"/>
  <c r="K60" i="1"/>
  <c r="K59" i="1"/>
  <c r="K63" i="1"/>
  <c r="K62" i="1"/>
  <c r="K58" i="1"/>
  <c r="H351" i="1"/>
  <c r="H354" i="1"/>
  <c r="H353" i="1"/>
  <c r="H355" i="1"/>
  <c r="H352" i="1"/>
  <c r="AD13" i="1"/>
  <c r="H348" i="1"/>
  <c r="H347" i="1"/>
  <c r="I23" i="1"/>
  <c r="K524" i="1"/>
  <c r="I121" i="1"/>
  <c r="I120" i="1"/>
  <c r="I119" i="1"/>
  <c r="I122" i="1"/>
  <c r="I123" i="1"/>
  <c r="I118" i="1"/>
  <c r="I115" i="1"/>
  <c r="L406" i="1"/>
  <c r="K55" i="1"/>
  <c r="L234" i="1"/>
  <c r="K152" i="1"/>
  <c r="K151" i="1"/>
  <c r="K150" i="1"/>
  <c r="K149" i="1"/>
  <c r="K148" i="1"/>
  <c r="K144" i="1"/>
  <c r="K146" i="1"/>
  <c r="J23" i="1"/>
  <c r="K409" i="1"/>
  <c r="K408" i="1"/>
  <c r="K410" i="1"/>
  <c r="K406" i="1"/>
  <c r="K413" i="1"/>
  <c r="K412" i="1"/>
  <c r="K405" i="1"/>
  <c r="H349" i="1"/>
  <c r="K523" i="1"/>
  <c r="I545" i="1"/>
  <c r="I548" i="1"/>
  <c r="I546" i="1"/>
  <c r="I547" i="1"/>
  <c r="L342" i="1"/>
  <c r="L344" i="1"/>
  <c r="L345" i="1"/>
  <c r="I207" i="1"/>
  <c r="I210" i="1"/>
  <c r="I205" i="1"/>
  <c r="I206" i="1"/>
  <c r="I208" i="1"/>
  <c r="I204" i="1"/>
  <c r="I203" i="1"/>
  <c r="I202" i="1"/>
  <c r="I209" i="1"/>
  <c r="I451" i="1"/>
  <c r="L20" i="1"/>
  <c r="J505" i="1"/>
  <c r="L380" i="1"/>
  <c r="L382" i="1"/>
  <c r="L381" i="1"/>
  <c r="L384" i="1"/>
  <c r="L378" i="1"/>
  <c r="L379" i="1"/>
  <c r="L377" i="1"/>
  <c r="L376" i="1"/>
  <c r="J270" i="1"/>
  <c r="K230" i="1"/>
  <c r="K229" i="1"/>
  <c r="K228" i="1"/>
  <c r="K226" i="1"/>
  <c r="L478" i="1"/>
  <c r="J124" i="1"/>
  <c r="K312" i="1"/>
  <c r="K309" i="1"/>
  <c r="K310" i="1"/>
  <c r="K311" i="1"/>
  <c r="K308" i="1"/>
  <c r="J239" i="1"/>
  <c r="J236" i="1"/>
  <c r="J234" i="1"/>
  <c r="J235" i="1"/>
  <c r="J238" i="1"/>
  <c r="J237" i="1"/>
  <c r="J233" i="1"/>
  <c r="K43" i="1"/>
  <c r="K385" i="1"/>
  <c r="H130" i="1"/>
  <c r="K116" i="1"/>
  <c r="K319" i="1"/>
  <c r="K320" i="1"/>
  <c r="K324" i="1"/>
  <c r="K325" i="1"/>
  <c r="K326" i="1"/>
  <c r="K318" i="1"/>
  <c r="K323" i="1"/>
  <c r="K322" i="1"/>
  <c r="K321" i="1"/>
  <c r="L358" i="1"/>
  <c r="L360" i="1"/>
  <c r="L357" i="1"/>
  <c r="L359" i="1"/>
  <c r="H434" i="1"/>
  <c r="J210" i="1"/>
  <c r="J209" i="1"/>
  <c r="J207" i="1"/>
  <c r="J208" i="1"/>
  <c r="J205" i="1"/>
  <c r="J206" i="1"/>
  <c r="J204" i="1"/>
  <c r="J202" i="1"/>
  <c r="H527" i="1"/>
  <c r="H529" i="1"/>
  <c r="H528" i="1"/>
  <c r="H526" i="1"/>
  <c r="H525" i="1"/>
  <c r="H522" i="1"/>
  <c r="H521" i="1"/>
  <c r="H523" i="1"/>
  <c r="I235" i="1"/>
  <c r="I239" i="1"/>
  <c r="I237" i="1"/>
  <c r="I236" i="1"/>
  <c r="I232" i="1"/>
  <c r="I238" i="1"/>
  <c r="I231" i="1"/>
  <c r="J262" i="1"/>
  <c r="J263" i="1"/>
  <c r="J265" i="1"/>
  <c r="J264" i="1"/>
  <c r="J268" i="1"/>
  <c r="J267" i="1"/>
  <c r="J266" i="1"/>
  <c r="J411" i="1"/>
  <c r="J412" i="1"/>
  <c r="J410" i="1"/>
  <c r="J409" i="1"/>
  <c r="J406" i="1"/>
  <c r="J407" i="1"/>
  <c r="J413" i="1"/>
  <c r="J408" i="1"/>
  <c r="L524" i="1"/>
  <c r="K296" i="1"/>
  <c r="K292" i="1"/>
  <c r="K295" i="1"/>
  <c r="K290" i="1"/>
  <c r="K297" i="1"/>
  <c r="K294" i="1"/>
  <c r="I233" i="1"/>
  <c r="I318" i="1"/>
  <c r="I525" i="1"/>
  <c r="I527" i="1"/>
  <c r="I528" i="1"/>
  <c r="I526" i="1"/>
  <c r="I529" i="1"/>
  <c r="I522" i="1"/>
  <c r="K469" i="1"/>
  <c r="K471" i="1"/>
  <c r="K468" i="1"/>
  <c r="K465" i="1"/>
  <c r="K467" i="1"/>
  <c r="K470" i="1"/>
  <c r="K463" i="1"/>
  <c r="K464" i="1"/>
  <c r="I438" i="1"/>
  <c r="I441" i="1"/>
  <c r="I439" i="1"/>
  <c r="I442" i="1"/>
  <c r="I440" i="1"/>
  <c r="I437" i="1"/>
  <c r="I434" i="1"/>
  <c r="I436" i="1"/>
  <c r="K45" i="1"/>
  <c r="K386" i="1"/>
  <c r="H132" i="1"/>
  <c r="H435" i="1"/>
  <c r="K210" i="1"/>
  <c r="K207" i="1"/>
  <c r="K202" i="1"/>
  <c r="K204" i="1"/>
  <c r="K209" i="1"/>
  <c r="K208" i="1"/>
  <c r="K206" i="1"/>
  <c r="K203" i="1"/>
  <c r="I376" i="1"/>
  <c r="I381" i="1"/>
  <c r="I382" i="1"/>
  <c r="I383" i="1"/>
  <c r="I384" i="1"/>
  <c r="I380" i="1"/>
  <c r="I378" i="1"/>
  <c r="I377" i="1"/>
  <c r="I90" i="1"/>
  <c r="I94" i="1"/>
  <c r="I92" i="1"/>
  <c r="I93" i="1"/>
  <c r="I89" i="1"/>
  <c r="I91" i="1"/>
  <c r="I88" i="1"/>
  <c r="I86" i="1"/>
  <c r="I87" i="1"/>
  <c r="J526" i="1"/>
  <c r="J528" i="1"/>
  <c r="J529" i="1"/>
  <c r="J525" i="1"/>
  <c r="J522" i="1"/>
  <c r="J524" i="1"/>
  <c r="J527" i="1"/>
  <c r="K289" i="1"/>
  <c r="I356" i="1"/>
  <c r="I358" i="1"/>
  <c r="I357" i="1"/>
  <c r="I360" i="1"/>
  <c r="L320" i="1"/>
  <c r="L324" i="1"/>
  <c r="L319" i="1"/>
  <c r="L325" i="1"/>
  <c r="L326" i="1"/>
  <c r="L323" i="1"/>
  <c r="L318" i="1"/>
  <c r="K119" i="1"/>
  <c r="K122" i="1"/>
  <c r="K121" i="1"/>
  <c r="K120" i="1"/>
  <c r="K117" i="1"/>
  <c r="K123" i="1"/>
  <c r="K118" i="1"/>
  <c r="L440" i="1"/>
  <c r="L441" i="1"/>
  <c r="L442" i="1"/>
  <c r="L436" i="1"/>
  <c r="L437" i="1"/>
  <c r="L439" i="1"/>
  <c r="L438" i="1"/>
  <c r="L434" i="1"/>
  <c r="I523" i="1"/>
  <c r="L469" i="1"/>
  <c r="L470" i="1"/>
  <c r="L467" i="1"/>
  <c r="L468" i="1"/>
  <c r="L463" i="1"/>
  <c r="L471" i="1"/>
  <c r="L465" i="1"/>
  <c r="L466" i="1"/>
  <c r="L521" i="1"/>
  <c r="L527" i="1"/>
  <c r="L529" i="1"/>
  <c r="L526" i="1"/>
  <c r="L525" i="1"/>
  <c r="L528" i="1"/>
  <c r="L179" i="1"/>
  <c r="L177" i="1"/>
  <c r="L178" i="1"/>
  <c r="L173" i="1"/>
  <c r="L181" i="1"/>
  <c r="L180" i="1"/>
  <c r="L176" i="1"/>
  <c r="L175" i="1"/>
  <c r="J232" i="1"/>
  <c r="J523" i="1"/>
  <c r="I179" i="1"/>
  <c r="I177" i="1"/>
  <c r="I178" i="1"/>
  <c r="I176" i="1"/>
  <c r="I175" i="1"/>
  <c r="I181" i="1"/>
  <c r="I180" i="1"/>
  <c r="I260" i="1"/>
  <c r="K21" i="1"/>
  <c r="K29" i="1"/>
  <c r="K27" i="1"/>
  <c r="K26" i="1"/>
  <c r="K25" i="1"/>
  <c r="K24" i="1"/>
  <c r="K23" i="1"/>
  <c r="K384" i="1"/>
  <c r="K380" i="1"/>
  <c r="K377" i="1"/>
  <c r="K381" i="1"/>
  <c r="K383" i="1"/>
  <c r="K382" i="1"/>
  <c r="K378" i="1"/>
  <c r="K379" i="1"/>
  <c r="H118" i="1"/>
  <c r="H122" i="1"/>
  <c r="H121" i="1"/>
  <c r="H120" i="1"/>
  <c r="H119" i="1"/>
  <c r="AD5" i="1"/>
  <c r="H123" i="1"/>
  <c r="H117" i="1"/>
  <c r="H88" i="1"/>
  <c r="H93" i="1"/>
  <c r="AD4" i="1"/>
  <c r="H92" i="1"/>
  <c r="H87" i="1"/>
  <c r="H94" i="1"/>
  <c r="AD94" i="1" s="1"/>
  <c r="H91" i="1"/>
  <c r="H86" i="1"/>
  <c r="H89" i="1"/>
  <c r="H90" i="1"/>
  <c r="AD90" i="1" s="1"/>
  <c r="I261" i="1"/>
  <c r="I266" i="1"/>
  <c r="I265" i="1"/>
  <c r="I264" i="1"/>
  <c r="I263" i="1"/>
  <c r="I267" i="1"/>
  <c r="I268" i="1"/>
  <c r="H439" i="1"/>
  <c r="H442" i="1"/>
  <c r="H438" i="1"/>
  <c r="H440" i="1"/>
  <c r="H441" i="1"/>
  <c r="H436" i="1"/>
  <c r="I325" i="1"/>
  <c r="I326" i="1"/>
  <c r="I324" i="1"/>
  <c r="I322" i="1"/>
  <c r="I321" i="1"/>
  <c r="I323" i="1"/>
  <c r="I320" i="1"/>
  <c r="J261" i="1"/>
  <c r="J472" i="1"/>
  <c r="J474" i="1"/>
  <c r="J476" i="1"/>
  <c r="L520" i="1"/>
  <c r="L516" i="1"/>
  <c r="L517" i="1"/>
  <c r="L322" i="1"/>
  <c r="K293" i="1"/>
  <c r="L351" i="1"/>
  <c r="L355" i="1"/>
  <c r="L348" i="1"/>
  <c r="L350" i="1"/>
  <c r="L352" i="1"/>
  <c r="L354" i="1"/>
  <c r="L349" i="1"/>
  <c r="J487" i="1"/>
  <c r="I413" i="1"/>
  <c r="I412" i="1"/>
  <c r="I411" i="1"/>
  <c r="I410" i="1"/>
  <c r="I406" i="1"/>
  <c r="J465" i="1"/>
  <c r="J490" i="1"/>
  <c r="L208" i="1"/>
  <c r="L206" i="1"/>
  <c r="L203" i="1"/>
  <c r="L205" i="1"/>
  <c r="L209" i="1"/>
  <c r="L204" i="1"/>
  <c r="L202" i="1"/>
  <c r="L210" i="1"/>
  <c r="L207" i="1"/>
  <c r="J116" i="1"/>
  <c r="J119" i="1"/>
  <c r="J120" i="1"/>
  <c r="J121" i="1"/>
  <c r="J117" i="1"/>
  <c r="J118" i="1"/>
  <c r="J122" i="1"/>
  <c r="J464" i="1"/>
  <c r="I408" i="1"/>
  <c r="I409" i="1"/>
  <c r="L498" i="1"/>
  <c r="L492" i="1"/>
  <c r="L499" i="1"/>
  <c r="L497" i="1"/>
  <c r="L500" i="1"/>
  <c r="L494" i="1"/>
  <c r="L493" i="1"/>
  <c r="I407" i="1"/>
  <c r="J123" i="1"/>
  <c r="J471" i="1"/>
  <c r="J469" i="1"/>
  <c r="J467" i="1"/>
  <c r="J468" i="1"/>
  <c r="J470" i="1"/>
  <c r="I354" i="1"/>
  <c r="I353" i="1"/>
  <c r="I352" i="1"/>
  <c r="I349" i="1"/>
  <c r="I348" i="1"/>
  <c r="I351" i="1"/>
  <c r="I355" i="1"/>
  <c r="I350" i="1"/>
  <c r="AD500" i="1" l="1"/>
  <c r="H393" i="1"/>
  <c r="AD63" i="1"/>
  <c r="AD355" i="1"/>
  <c r="AD123" i="1"/>
  <c r="AD119" i="1"/>
  <c r="AD496" i="1"/>
  <c r="AD351" i="1"/>
  <c r="AD59" i="1"/>
  <c r="AD492" i="1"/>
  <c r="H390" i="1"/>
  <c r="J491" i="1"/>
  <c r="J489" i="1"/>
  <c r="J488" i="1"/>
  <c r="H168" i="1"/>
  <c r="H169" i="1"/>
  <c r="H131" i="1"/>
  <c r="H133" i="1"/>
  <c r="H129" i="1"/>
  <c r="H155" i="1"/>
  <c r="H156" i="1"/>
  <c r="H153" i="1"/>
  <c r="H427" i="1"/>
  <c r="H428" i="1"/>
  <c r="H425" i="1"/>
  <c r="H426" i="1"/>
  <c r="L542" i="1"/>
  <c r="L540" i="1"/>
  <c r="K284" i="1"/>
  <c r="K288" i="1"/>
  <c r="L543" i="1"/>
  <c r="L541" i="1"/>
  <c r="H424" i="1"/>
  <c r="K417" i="1"/>
  <c r="K416" i="1"/>
  <c r="K418" i="1"/>
  <c r="K414" i="1"/>
  <c r="K415" i="1"/>
  <c r="H475" i="1"/>
  <c r="H476" i="1"/>
  <c r="H472" i="1"/>
  <c r="H473" i="1"/>
  <c r="H474" i="1"/>
  <c r="H106" i="1"/>
  <c r="H108" i="1"/>
  <c r="H105" i="1"/>
  <c r="H107" i="1"/>
  <c r="H109" i="1"/>
  <c r="K479" i="1"/>
  <c r="K481" i="1"/>
  <c r="K477" i="1"/>
  <c r="K480" i="1"/>
  <c r="K478" i="1"/>
  <c r="K157" i="1"/>
  <c r="K154" i="1"/>
  <c r="K156" i="1"/>
  <c r="K153" i="1"/>
  <c r="K155" i="1"/>
  <c r="J187" i="1"/>
  <c r="J191" i="1"/>
  <c r="J188" i="1"/>
  <c r="J190" i="1"/>
  <c r="J189" i="1"/>
  <c r="J452" i="1"/>
  <c r="J449" i="1"/>
  <c r="J451" i="1"/>
  <c r="J448" i="1"/>
  <c r="J450" i="1"/>
  <c r="K51" i="1"/>
  <c r="K52" i="1"/>
  <c r="K53" i="1"/>
  <c r="K49" i="1"/>
  <c r="K50" i="1"/>
  <c r="J247" i="1"/>
  <c r="J248" i="1"/>
  <c r="J246" i="1"/>
  <c r="J249" i="1"/>
  <c r="J245" i="1"/>
  <c r="L486" i="1"/>
  <c r="L482" i="1"/>
  <c r="L483" i="1"/>
  <c r="L485" i="1"/>
  <c r="L484" i="1"/>
  <c r="L444" i="1"/>
  <c r="L446" i="1"/>
  <c r="L443" i="1"/>
  <c r="L447" i="1"/>
  <c r="L445" i="1"/>
  <c r="K141" i="1"/>
  <c r="K142" i="1"/>
  <c r="K140" i="1"/>
  <c r="K139" i="1"/>
  <c r="K211" i="1"/>
  <c r="K215" i="1"/>
  <c r="K213" i="1"/>
  <c r="K212" i="1"/>
  <c r="K214" i="1"/>
  <c r="I443" i="1"/>
  <c r="I446" i="1"/>
  <c r="I444" i="1"/>
  <c r="I445" i="1"/>
  <c r="I447" i="1"/>
  <c r="K472" i="1"/>
  <c r="K475" i="1"/>
  <c r="K474" i="1"/>
  <c r="K476" i="1"/>
  <c r="K473" i="1"/>
  <c r="J427" i="1"/>
  <c r="J426" i="1"/>
  <c r="J425" i="1"/>
  <c r="J424" i="1"/>
  <c r="J428" i="1"/>
  <c r="K338" i="1"/>
  <c r="K339" i="1"/>
  <c r="K337" i="1"/>
  <c r="K340" i="1"/>
  <c r="K341" i="1"/>
  <c r="I128" i="1"/>
  <c r="I124" i="1"/>
  <c r="I125" i="1"/>
  <c r="I127" i="1"/>
  <c r="I126" i="1"/>
  <c r="I49" i="1"/>
  <c r="I53" i="1"/>
  <c r="I51" i="1"/>
  <c r="I52" i="1"/>
  <c r="I50" i="1"/>
  <c r="H288" i="1"/>
  <c r="H284" i="1"/>
  <c r="H286" i="1"/>
  <c r="H287" i="1"/>
  <c r="H285" i="1"/>
  <c r="K447" i="1"/>
  <c r="K444" i="1"/>
  <c r="K446" i="1"/>
  <c r="K443" i="1"/>
  <c r="K445" i="1"/>
  <c r="I481" i="1"/>
  <c r="I480" i="1"/>
  <c r="I477" i="1"/>
  <c r="I479" i="1"/>
  <c r="I478" i="1"/>
  <c r="K515" i="1"/>
  <c r="K514" i="1"/>
  <c r="K511" i="1"/>
  <c r="K513" i="1"/>
  <c r="K512" i="1"/>
  <c r="K370" i="1"/>
  <c r="K366" i="1"/>
  <c r="K368" i="1"/>
  <c r="K367" i="1"/>
  <c r="K369" i="1"/>
  <c r="L112" i="1"/>
  <c r="L111" i="1"/>
  <c r="L113" i="1"/>
  <c r="L110" i="1"/>
  <c r="L114" i="1"/>
  <c r="I81" i="1"/>
  <c r="I85" i="1"/>
  <c r="I83" i="1"/>
  <c r="I82" i="1"/>
  <c r="I84" i="1"/>
  <c r="I46" i="1"/>
  <c r="I45" i="1"/>
  <c r="I47" i="1"/>
  <c r="I43" i="1"/>
  <c r="I44" i="1"/>
  <c r="K244" i="1"/>
  <c r="K241" i="1"/>
  <c r="K243" i="1"/>
  <c r="K242" i="1"/>
  <c r="K240" i="1"/>
  <c r="L75" i="1"/>
  <c r="L72" i="1"/>
  <c r="L74" i="1"/>
  <c r="L71" i="1"/>
  <c r="L73" i="1"/>
  <c r="J159" i="1"/>
  <c r="J160" i="1"/>
  <c r="J158" i="1"/>
  <c r="J161" i="1"/>
  <c r="J162" i="1"/>
  <c r="I502" i="1"/>
  <c r="I503" i="1"/>
  <c r="I504" i="1"/>
  <c r="I505" i="1"/>
  <c r="I501" i="1"/>
  <c r="J337" i="1"/>
  <c r="J341" i="1"/>
  <c r="J338" i="1"/>
  <c r="J340" i="1"/>
  <c r="J339" i="1"/>
  <c r="L142" i="1"/>
  <c r="L140" i="1"/>
  <c r="L139" i="1"/>
  <c r="L141" i="1"/>
  <c r="L363" i="1"/>
  <c r="L365" i="1"/>
  <c r="L364" i="1"/>
  <c r="L362" i="1"/>
  <c r="L361" i="1"/>
  <c r="L531" i="1"/>
  <c r="L532" i="1"/>
  <c r="L530" i="1"/>
  <c r="L533" i="1"/>
  <c r="L534" i="1"/>
  <c r="J430" i="1"/>
  <c r="J431" i="1"/>
  <c r="J429" i="1"/>
  <c r="J432" i="1"/>
  <c r="J433" i="1"/>
  <c r="J507" i="1"/>
  <c r="J509" i="1"/>
  <c r="J506" i="1"/>
  <c r="J510" i="1"/>
  <c r="J508" i="1"/>
  <c r="J541" i="1"/>
  <c r="J542" i="1"/>
  <c r="J543" i="1"/>
  <c r="J540" i="1"/>
  <c r="J544" i="1"/>
  <c r="L327" i="1"/>
  <c r="L329" i="1"/>
  <c r="L328" i="1"/>
  <c r="L330" i="1"/>
  <c r="L331" i="1"/>
  <c r="I245" i="1"/>
  <c r="I248" i="1"/>
  <c r="I246" i="1"/>
  <c r="I249" i="1"/>
  <c r="I247" i="1"/>
  <c r="J372" i="1"/>
  <c r="J374" i="1"/>
  <c r="J375" i="1"/>
  <c r="J371" i="1"/>
  <c r="J373" i="1"/>
  <c r="J170" i="1"/>
  <c r="J171" i="1"/>
  <c r="J168" i="1"/>
  <c r="J169" i="1"/>
  <c r="J305" i="1"/>
  <c r="J307" i="1"/>
  <c r="J306" i="1"/>
  <c r="J304" i="1"/>
  <c r="J303" i="1"/>
  <c r="I520" i="1"/>
  <c r="I519" i="1"/>
  <c r="I516" i="1"/>
  <c r="I518" i="1"/>
  <c r="I517" i="1"/>
  <c r="H329" i="1"/>
  <c r="H331" i="1"/>
  <c r="H327" i="1"/>
  <c r="H328" i="1"/>
  <c r="H330" i="1"/>
  <c r="J130" i="1"/>
  <c r="J133" i="1"/>
  <c r="J129" i="1"/>
  <c r="J132" i="1"/>
  <c r="J131" i="1"/>
  <c r="K403" i="1"/>
  <c r="K400" i="1"/>
  <c r="K402" i="1"/>
  <c r="K404" i="1"/>
  <c r="K401" i="1"/>
  <c r="J481" i="1"/>
  <c r="J480" i="1"/>
  <c r="J479" i="1"/>
  <c r="J477" i="1"/>
  <c r="J478" i="1"/>
  <c r="J277" i="1"/>
  <c r="J276" i="1"/>
  <c r="J275" i="1"/>
  <c r="J278" i="1"/>
  <c r="J274" i="1"/>
  <c r="H455" i="1"/>
  <c r="H456" i="1"/>
  <c r="H454" i="1"/>
  <c r="H453" i="1"/>
  <c r="H457" i="1"/>
  <c r="I288" i="1"/>
  <c r="I287" i="1"/>
  <c r="I284" i="1"/>
  <c r="I286" i="1"/>
  <c r="I285" i="1"/>
  <c r="K397" i="1"/>
  <c r="K396" i="1"/>
  <c r="K399" i="1"/>
  <c r="K395" i="1"/>
  <c r="K398" i="1"/>
  <c r="L194" i="1"/>
  <c r="L193" i="1"/>
  <c r="L192" i="1"/>
  <c r="L195" i="1"/>
  <c r="L196" i="1"/>
  <c r="I459" i="1"/>
  <c r="I461" i="1"/>
  <c r="I462" i="1"/>
  <c r="I458" i="1"/>
  <c r="I460" i="1"/>
  <c r="K303" i="1"/>
  <c r="K305" i="1"/>
  <c r="K307" i="1"/>
  <c r="K304" i="1"/>
  <c r="K306" i="1"/>
  <c r="J420" i="1"/>
  <c r="J423" i="1"/>
  <c r="J421" i="1"/>
  <c r="J419" i="1"/>
  <c r="J422" i="1"/>
  <c r="K344" i="1"/>
  <c r="K345" i="1"/>
  <c r="K342" i="1"/>
  <c r="K343" i="1"/>
  <c r="K346" i="1"/>
  <c r="K332" i="1"/>
  <c r="K336" i="1"/>
  <c r="K334" i="1"/>
  <c r="K333" i="1"/>
  <c r="K335" i="1"/>
  <c r="L389" i="1"/>
  <c r="L387" i="1"/>
  <c r="L386" i="1"/>
  <c r="L385" i="1"/>
  <c r="L388" i="1"/>
  <c r="K422" i="1"/>
  <c r="K419" i="1"/>
  <c r="K423" i="1"/>
  <c r="K421" i="1"/>
  <c r="K420" i="1"/>
  <c r="I142" i="1"/>
  <c r="I140" i="1"/>
  <c r="I139" i="1"/>
  <c r="I141" i="1"/>
  <c r="H360" i="1"/>
  <c r="H359" i="1"/>
  <c r="H358" i="1"/>
  <c r="H357" i="1"/>
  <c r="H356" i="1"/>
  <c r="K83" i="1"/>
  <c r="K84" i="1"/>
  <c r="K81" i="1"/>
  <c r="K85" i="1"/>
  <c r="K82" i="1"/>
  <c r="J513" i="1"/>
  <c r="J515" i="1"/>
  <c r="J511" i="1"/>
  <c r="J514" i="1"/>
  <c r="J512" i="1"/>
  <c r="H283" i="1"/>
  <c r="H282" i="1"/>
  <c r="H280" i="1"/>
  <c r="H281" i="1"/>
  <c r="H279" i="1"/>
  <c r="H246" i="1"/>
  <c r="H248" i="1"/>
  <c r="H247" i="1"/>
  <c r="H249" i="1"/>
  <c r="H245" i="1"/>
  <c r="K507" i="1"/>
  <c r="K506" i="1"/>
  <c r="K508" i="1"/>
  <c r="K510" i="1"/>
  <c r="K509" i="1"/>
  <c r="H244" i="1"/>
  <c r="H243" i="1"/>
  <c r="H240" i="1"/>
  <c r="H242" i="1"/>
  <c r="H241" i="1"/>
  <c r="H423" i="1"/>
  <c r="H421" i="1"/>
  <c r="H420" i="1"/>
  <c r="H422" i="1"/>
  <c r="H419" i="1"/>
  <c r="J74" i="1"/>
  <c r="J73" i="1"/>
  <c r="J75" i="1"/>
  <c r="J71" i="1"/>
  <c r="J72" i="1"/>
  <c r="L309" i="1"/>
  <c r="L312" i="1"/>
  <c r="L311" i="1"/>
  <c r="L308" i="1"/>
  <c r="L310" i="1"/>
  <c r="J183" i="1"/>
  <c r="J184" i="1"/>
  <c r="J185" i="1"/>
  <c r="J186" i="1"/>
  <c r="J182" i="1"/>
  <c r="I75" i="1"/>
  <c r="I71" i="1"/>
  <c r="I73" i="1"/>
  <c r="I72" i="1"/>
  <c r="I74" i="1"/>
  <c r="K248" i="1"/>
  <c r="K245" i="1"/>
  <c r="K247" i="1"/>
  <c r="K249" i="1"/>
  <c r="K246" i="1"/>
  <c r="L69" i="1"/>
  <c r="L67" i="1"/>
  <c r="L65" i="1"/>
  <c r="L66" i="1"/>
  <c r="L68" i="1"/>
  <c r="J106" i="1"/>
  <c r="J105" i="1"/>
  <c r="J107" i="1"/>
  <c r="J109" i="1"/>
  <c r="J108" i="1"/>
  <c r="L168" i="1"/>
  <c r="L170" i="1"/>
  <c r="L169" i="1"/>
  <c r="L171" i="1"/>
  <c r="I515" i="1"/>
  <c r="I513" i="1"/>
  <c r="I512" i="1"/>
  <c r="I514" i="1"/>
  <c r="I511" i="1"/>
  <c r="L136" i="1"/>
  <c r="L135" i="1"/>
  <c r="L134" i="1"/>
  <c r="L138" i="1"/>
  <c r="L137" i="1"/>
  <c r="L40" i="1"/>
  <c r="L41" i="1"/>
  <c r="L38" i="1"/>
  <c r="L39" i="1"/>
  <c r="H194" i="1"/>
  <c r="H195" i="1"/>
  <c r="H196" i="1"/>
  <c r="H192" i="1"/>
  <c r="H193" i="1"/>
  <c r="L277" i="1"/>
  <c r="L274" i="1"/>
  <c r="L276" i="1"/>
  <c r="L278" i="1"/>
  <c r="L275" i="1"/>
  <c r="J31" i="1"/>
  <c r="J34" i="1"/>
  <c r="J33" i="1"/>
  <c r="J32" i="1"/>
  <c r="I158" i="1"/>
  <c r="I162" i="1"/>
  <c r="I160" i="1"/>
  <c r="I161" i="1"/>
  <c r="I159" i="1"/>
  <c r="J403" i="1"/>
  <c r="J402" i="1"/>
  <c r="J400" i="1"/>
  <c r="J401" i="1"/>
  <c r="J404" i="1"/>
  <c r="H333" i="1"/>
  <c r="H334" i="1"/>
  <c r="H335" i="1"/>
  <c r="H336" i="1"/>
  <c r="H332" i="1"/>
  <c r="I254" i="1"/>
  <c r="I252" i="1"/>
  <c r="I253" i="1"/>
  <c r="I250" i="1"/>
  <c r="I251" i="1"/>
  <c r="K166" i="1"/>
  <c r="K165" i="1"/>
  <c r="K164" i="1"/>
  <c r="K167" i="1"/>
  <c r="K163" i="1"/>
  <c r="L304" i="1"/>
  <c r="L306" i="1"/>
  <c r="L307" i="1"/>
  <c r="L305" i="1"/>
  <c r="L303" i="1"/>
  <c r="K111" i="1"/>
  <c r="K114" i="1"/>
  <c r="K113" i="1"/>
  <c r="K112" i="1"/>
  <c r="K110" i="1"/>
  <c r="L53" i="1"/>
  <c r="L50" i="1"/>
  <c r="L49" i="1"/>
  <c r="L52" i="1"/>
  <c r="L51" i="1"/>
  <c r="L217" i="1"/>
  <c r="L216" i="1"/>
  <c r="L220" i="1"/>
  <c r="L219" i="1"/>
  <c r="L218" i="1"/>
  <c r="I269" i="1"/>
  <c r="I272" i="1"/>
  <c r="I271" i="1"/>
  <c r="I270" i="1"/>
  <c r="I273" i="1"/>
  <c r="L490" i="1"/>
  <c r="L487" i="1"/>
  <c r="L489" i="1"/>
  <c r="L491" i="1"/>
  <c r="L488" i="1"/>
  <c r="I456" i="1"/>
  <c r="I453" i="1"/>
  <c r="I455" i="1"/>
  <c r="I457" i="1"/>
  <c r="I454" i="1"/>
  <c r="J227" i="1"/>
  <c r="J226" i="1"/>
  <c r="J229" i="1"/>
  <c r="J228" i="1"/>
  <c r="J230" i="1"/>
  <c r="K545" i="1"/>
  <c r="K547" i="1"/>
  <c r="K549" i="1"/>
  <c r="K546" i="1"/>
  <c r="K548" i="1"/>
  <c r="H45" i="1"/>
  <c r="H46" i="1"/>
  <c r="H44" i="1"/>
  <c r="H47" i="1"/>
  <c r="H43" i="1"/>
  <c r="K505" i="1"/>
  <c r="K504" i="1"/>
  <c r="K502" i="1"/>
  <c r="K501" i="1"/>
  <c r="K503" i="1"/>
  <c r="K358" i="1"/>
  <c r="K360" i="1"/>
  <c r="K357" i="1"/>
  <c r="K359" i="1"/>
  <c r="K356" i="1"/>
  <c r="K80" i="1"/>
  <c r="K78" i="1"/>
  <c r="K79" i="1"/>
  <c r="K76" i="1"/>
  <c r="K77" i="1"/>
  <c r="L508" i="1"/>
  <c r="L506" i="1"/>
  <c r="L509" i="1"/>
  <c r="L507" i="1"/>
  <c r="L510" i="1"/>
  <c r="H137" i="1"/>
  <c r="H138" i="1"/>
  <c r="H135" i="1"/>
  <c r="H134" i="1"/>
  <c r="H136" i="1"/>
  <c r="L366" i="1"/>
  <c r="L369" i="1"/>
  <c r="L367" i="1"/>
  <c r="L368" i="1"/>
  <c r="L370" i="1"/>
  <c r="I340" i="1"/>
  <c r="I338" i="1"/>
  <c r="I341" i="1"/>
  <c r="I339" i="1"/>
  <c r="I337" i="1"/>
  <c r="I192" i="1"/>
  <c r="I194" i="1"/>
  <c r="I193" i="1"/>
  <c r="I196" i="1"/>
  <c r="I195" i="1"/>
  <c r="I103" i="1"/>
  <c r="I101" i="1"/>
  <c r="I102" i="1"/>
  <c r="I104" i="1"/>
  <c r="I100" i="1"/>
  <c r="I385" i="1"/>
  <c r="I386" i="1"/>
  <c r="I389" i="1"/>
  <c r="I388" i="1"/>
  <c r="I387" i="1"/>
  <c r="K129" i="1"/>
  <c r="K131" i="1"/>
  <c r="K130" i="1"/>
  <c r="K133" i="1"/>
  <c r="K132" i="1"/>
  <c r="J258" i="1"/>
  <c r="J255" i="1"/>
  <c r="J256" i="1"/>
  <c r="J259" i="1"/>
  <c r="J257" i="1"/>
  <c r="L390" i="1"/>
  <c r="L392" i="1"/>
  <c r="L393" i="1"/>
  <c r="L391" i="1"/>
  <c r="L394" i="1"/>
  <c r="L33" i="1"/>
  <c r="L32" i="1"/>
  <c r="L31" i="1"/>
  <c r="L34" i="1"/>
  <c r="I227" i="1"/>
  <c r="I229" i="1"/>
  <c r="I226" i="1"/>
  <c r="I230" i="1"/>
  <c r="I228" i="1"/>
  <c r="H365" i="1"/>
  <c r="H361" i="1"/>
  <c r="H363" i="1"/>
  <c r="H364" i="1"/>
  <c r="H362" i="1"/>
  <c r="J358" i="1"/>
  <c r="J360" i="1"/>
  <c r="J357" i="1"/>
  <c r="J356" i="1"/>
  <c r="J359" i="1"/>
  <c r="H33" i="1"/>
  <c r="H31" i="1"/>
  <c r="H32" i="1"/>
  <c r="H34" i="1"/>
  <c r="J83" i="1"/>
  <c r="J82" i="1"/>
  <c r="J81" i="1"/>
  <c r="J85" i="1"/>
  <c r="J84" i="1"/>
  <c r="I79" i="1"/>
  <c r="I80" i="1"/>
  <c r="I76" i="1"/>
  <c r="I77" i="1"/>
  <c r="I78" i="1"/>
  <c r="K259" i="1"/>
  <c r="K256" i="1"/>
  <c r="K257" i="1"/>
  <c r="K255" i="1"/>
  <c r="K258" i="1"/>
  <c r="K270" i="1"/>
  <c r="K271" i="1"/>
  <c r="K272" i="1"/>
  <c r="K269" i="1"/>
  <c r="K273" i="1"/>
  <c r="H80" i="1"/>
  <c r="H79" i="1"/>
  <c r="H77" i="1"/>
  <c r="H78" i="1"/>
  <c r="H76" i="1"/>
  <c r="H216" i="1"/>
  <c r="H219" i="1"/>
  <c r="H218" i="1"/>
  <c r="H220" i="1"/>
  <c r="H217" i="1"/>
  <c r="H304" i="1"/>
  <c r="H307" i="1"/>
  <c r="H305" i="1"/>
  <c r="H306" i="1"/>
  <c r="H303" i="1"/>
  <c r="H199" i="1"/>
  <c r="H200" i="1"/>
  <c r="H198" i="1"/>
  <c r="H197" i="1"/>
  <c r="H510" i="1"/>
  <c r="H508" i="1"/>
  <c r="H507" i="1"/>
  <c r="H506" i="1"/>
  <c r="H509" i="1"/>
  <c r="K192" i="1"/>
  <c r="K196" i="1"/>
  <c r="K194" i="1"/>
  <c r="K193" i="1"/>
  <c r="K195" i="1"/>
  <c r="L273" i="1"/>
  <c r="L270" i="1"/>
  <c r="L272" i="1"/>
  <c r="L269" i="1"/>
  <c r="L271" i="1"/>
  <c r="H337" i="1"/>
  <c r="H340" i="1"/>
  <c r="H338" i="1"/>
  <c r="H341" i="1"/>
  <c r="H339" i="1"/>
  <c r="J252" i="1"/>
  <c r="J254" i="1"/>
  <c r="J250" i="1"/>
  <c r="J251" i="1"/>
  <c r="J253" i="1"/>
  <c r="J113" i="1"/>
  <c r="J111" i="1"/>
  <c r="J110" i="1"/>
  <c r="J114" i="1"/>
  <c r="J112" i="1"/>
  <c r="H113" i="1"/>
  <c r="H112" i="1"/>
  <c r="H111" i="1"/>
  <c r="H114" i="1"/>
  <c r="H110" i="1"/>
  <c r="I539" i="1"/>
  <c r="I536" i="1"/>
  <c r="I535" i="1"/>
  <c r="I538" i="1"/>
  <c r="I537" i="1"/>
  <c r="I223" i="1"/>
  <c r="I224" i="1"/>
  <c r="I225" i="1"/>
  <c r="I222" i="1"/>
  <c r="I221" i="1"/>
  <c r="H516" i="1"/>
  <c r="AD516" i="1" s="1"/>
  <c r="AD495" i="1"/>
  <c r="H519" i="1"/>
  <c r="H518" i="1"/>
  <c r="H517" i="1"/>
  <c r="H520" i="1"/>
  <c r="AD520" i="1" s="1"/>
  <c r="J97" i="1"/>
  <c r="J96" i="1"/>
  <c r="J95" i="1"/>
  <c r="J98" i="1"/>
  <c r="J99" i="1"/>
  <c r="J336" i="1"/>
  <c r="J333" i="1"/>
  <c r="J335" i="1"/>
  <c r="J332" i="1"/>
  <c r="J334" i="1"/>
  <c r="J392" i="1"/>
  <c r="J394" i="1"/>
  <c r="J391" i="1"/>
  <c r="J393" i="1"/>
  <c r="J390" i="1"/>
  <c r="I429" i="1"/>
  <c r="I431" i="1"/>
  <c r="I433" i="1"/>
  <c r="I432" i="1"/>
  <c r="I430" i="1"/>
  <c r="H95" i="1"/>
  <c r="H97" i="1"/>
  <c r="H96" i="1"/>
  <c r="H99" i="1"/>
  <c r="H98" i="1"/>
  <c r="I375" i="1"/>
  <c r="I373" i="1"/>
  <c r="I371" i="1"/>
  <c r="I372" i="1"/>
  <c r="I374" i="1"/>
  <c r="L514" i="1"/>
  <c r="L515" i="1"/>
  <c r="L512" i="1"/>
  <c r="L513" i="1"/>
  <c r="L511" i="1"/>
  <c r="L200" i="1"/>
  <c r="L198" i="1"/>
  <c r="L199" i="1"/>
  <c r="L197" i="1"/>
  <c r="L476" i="1"/>
  <c r="L474" i="1"/>
  <c r="L472" i="1"/>
  <c r="L475" i="1"/>
  <c r="L473" i="1"/>
  <c r="K137" i="1"/>
  <c r="K138" i="1"/>
  <c r="K136" i="1"/>
  <c r="K135" i="1"/>
  <c r="K134" i="1"/>
  <c r="K298" i="1"/>
  <c r="K299" i="1"/>
  <c r="K300" i="1"/>
  <c r="K302" i="1"/>
  <c r="K301" i="1"/>
  <c r="J139" i="1"/>
  <c r="J140" i="1"/>
  <c r="J141" i="1"/>
  <c r="J142" i="1"/>
  <c r="L215" i="1"/>
  <c r="L214" i="1"/>
  <c r="L211" i="1"/>
  <c r="L212" i="1"/>
  <c r="L213" i="1"/>
  <c r="J484" i="1"/>
  <c r="J483" i="1"/>
  <c r="J486" i="1"/>
  <c r="J482" i="1"/>
  <c r="J485" i="1"/>
  <c r="H102" i="1"/>
  <c r="H103" i="1"/>
  <c r="H104" i="1"/>
  <c r="H100" i="1"/>
  <c r="H101" i="1"/>
  <c r="I199" i="1"/>
  <c r="I197" i="1"/>
  <c r="I198" i="1"/>
  <c r="I200" i="1"/>
  <c r="L462" i="1"/>
  <c r="L461" i="1"/>
  <c r="L459" i="1"/>
  <c r="L458" i="1"/>
  <c r="L460" i="1"/>
  <c r="L336" i="1"/>
  <c r="L335" i="1"/>
  <c r="L333" i="1"/>
  <c r="L332" i="1"/>
  <c r="L334" i="1"/>
  <c r="I97" i="1"/>
  <c r="I96" i="1"/>
  <c r="I98" i="1"/>
  <c r="I99" i="1"/>
  <c r="I95" i="1"/>
  <c r="I394" i="1"/>
  <c r="I391" i="1"/>
  <c r="I393" i="1"/>
  <c r="I390" i="1"/>
  <c r="I392" i="1"/>
  <c r="K220" i="1"/>
  <c r="K218" i="1"/>
  <c r="K216" i="1"/>
  <c r="K217" i="1"/>
  <c r="K219" i="1"/>
  <c r="H449" i="1"/>
  <c r="H452" i="1"/>
  <c r="H448" i="1"/>
  <c r="H451" i="1"/>
  <c r="H450" i="1"/>
  <c r="K486" i="1"/>
  <c r="K483" i="1"/>
  <c r="K485" i="1"/>
  <c r="K482" i="1"/>
  <c r="K484" i="1"/>
  <c r="K316" i="1"/>
  <c r="K317" i="1"/>
  <c r="K313" i="1"/>
  <c r="K314" i="1"/>
  <c r="K315" i="1"/>
  <c r="J285" i="1"/>
  <c r="J287" i="1"/>
  <c r="J288" i="1"/>
  <c r="J286" i="1"/>
  <c r="J284" i="1"/>
  <c r="L402" i="1"/>
  <c r="L400" i="1"/>
  <c r="L404" i="1"/>
  <c r="L403" i="1"/>
  <c r="L401" i="1"/>
  <c r="K430" i="1"/>
  <c r="K431" i="1"/>
  <c r="K432" i="1"/>
  <c r="K429" i="1"/>
  <c r="K433" i="1"/>
  <c r="K143" i="1"/>
  <c r="H50" i="1"/>
  <c r="H143" i="1"/>
  <c r="L143" i="1"/>
  <c r="K172" i="1"/>
  <c r="H53" i="1"/>
  <c r="I172" i="1"/>
  <c r="I201" i="1"/>
  <c r="J201" i="1"/>
  <c r="H172" i="1"/>
  <c r="H51" i="1"/>
  <c r="H52" i="1"/>
  <c r="J172" i="1"/>
  <c r="H201" i="1"/>
  <c r="I143" i="1"/>
  <c r="L172" i="1"/>
  <c r="K201" i="1"/>
  <c r="L201" i="1"/>
  <c r="H49" i="1"/>
  <c r="J143" i="1"/>
  <c r="I473" i="1"/>
  <c r="I472" i="1"/>
  <c r="I474" i="1"/>
  <c r="I476" i="1"/>
  <c r="I475" i="1"/>
  <c r="J198" i="1"/>
  <c r="J200" i="1"/>
  <c r="J197" i="1"/>
  <c r="J199" i="1"/>
  <c r="I317" i="1"/>
  <c r="I316" i="1"/>
  <c r="I314" i="1"/>
  <c r="I313" i="1"/>
  <c r="I315" i="1"/>
  <c r="I68" i="1"/>
  <c r="I65" i="1"/>
  <c r="I67" i="1"/>
  <c r="I66" i="1"/>
  <c r="I69" i="1"/>
  <c r="K251" i="1"/>
  <c r="K253" i="1"/>
  <c r="K252" i="1"/>
  <c r="K254" i="1"/>
  <c r="K250" i="1"/>
  <c r="K108" i="1"/>
  <c r="K109" i="1"/>
  <c r="K106" i="1"/>
  <c r="K107" i="1"/>
  <c r="K105" i="1"/>
  <c r="K276" i="1"/>
  <c r="K277" i="1"/>
  <c r="K274" i="1"/>
  <c r="K275" i="1"/>
  <c r="K278" i="1"/>
  <c r="L430" i="1"/>
  <c r="L431" i="1"/>
  <c r="L429" i="1"/>
  <c r="L432" i="1"/>
  <c r="L433" i="1"/>
  <c r="H72" i="1"/>
  <c r="H75" i="1"/>
  <c r="H71" i="1"/>
  <c r="H73" i="1"/>
  <c r="H74" i="1"/>
  <c r="H227" i="1"/>
  <c r="H230" i="1"/>
  <c r="H226" i="1"/>
  <c r="H229" i="1"/>
  <c r="H228" i="1"/>
  <c r="J299" i="1"/>
  <c r="J301" i="1"/>
  <c r="J298" i="1"/>
  <c r="J300" i="1"/>
  <c r="J302" i="1"/>
  <c r="J459" i="1"/>
  <c r="J461" i="1"/>
  <c r="J460" i="1"/>
  <c r="J458" i="1"/>
  <c r="J462" i="1"/>
  <c r="J345" i="1"/>
  <c r="J344" i="1"/>
  <c r="J343" i="1"/>
  <c r="J342" i="1"/>
  <c r="J346" i="1"/>
  <c r="L125" i="1"/>
  <c r="L126" i="1"/>
  <c r="L128" i="1"/>
  <c r="L127" i="1"/>
  <c r="L124" i="1"/>
  <c r="L285" i="1"/>
  <c r="L287" i="1"/>
  <c r="L284" i="1"/>
  <c r="L286" i="1"/>
  <c r="L288" i="1"/>
  <c r="J41" i="1"/>
  <c r="J38" i="1"/>
  <c r="J40" i="1"/>
  <c r="J39" i="1"/>
  <c r="L247" i="1"/>
  <c r="L246" i="1"/>
  <c r="L249" i="1"/>
  <c r="L245" i="1"/>
  <c r="L248" i="1"/>
  <c r="H477" i="1"/>
  <c r="H478" i="1"/>
  <c r="H480" i="1"/>
  <c r="H481" i="1"/>
  <c r="H479" i="1"/>
  <c r="K39" i="1"/>
  <c r="K40" i="1"/>
  <c r="K41" i="1"/>
  <c r="K38" i="1"/>
  <c r="I112" i="1"/>
  <c r="I114" i="1"/>
  <c r="I110" i="1"/>
  <c r="I111" i="1"/>
  <c r="I113" i="1"/>
  <c r="H537" i="1"/>
  <c r="H536" i="1"/>
  <c r="H539" i="1"/>
  <c r="H538" i="1"/>
  <c r="H535" i="1"/>
  <c r="I219" i="1"/>
  <c r="I218" i="1"/>
  <c r="I216" i="1"/>
  <c r="I220" i="1"/>
  <c r="I217" i="1"/>
  <c r="H275" i="1"/>
  <c r="H278" i="1"/>
  <c r="H276" i="1"/>
  <c r="H277" i="1"/>
  <c r="H274" i="1"/>
  <c r="K375" i="1"/>
  <c r="K371" i="1"/>
  <c r="K372" i="1"/>
  <c r="K373" i="1"/>
  <c r="K374" i="1"/>
  <c r="H142" i="1"/>
  <c r="H140" i="1"/>
  <c r="H139" i="1"/>
  <c r="H141" i="1"/>
  <c r="K222" i="1"/>
  <c r="K224" i="1"/>
  <c r="K225" i="1"/>
  <c r="K221" i="1"/>
  <c r="K223" i="1"/>
  <c r="L300" i="1"/>
  <c r="L301" i="1"/>
  <c r="L298" i="1"/>
  <c r="L299" i="1"/>
  <c r="L302" i="1"/>
  <c r="I421" i="1"/>
  <c r="I423" i="1"/>
  <c r="I422" i="1"/>
  <c r="I420" i="1"/>
  <c r="I419" i="1"/>
  <c r="I344" i="1"/>
  <c r="I346" i="1"/>
  <c r="I342" i="1"/>
  <c r="I345" i="1"/>
  <c r="I343" i="1"/>
  <c r="J549" i="1"/>
  <c r="J548" i="1"/>
  <c r="J545" i="1"/>
  <c r="J546" i="1"/>
  <c r="J547" i="1"/>
  <c r="J281" i="1"/>
  <c r="J282" i="1"/>
  <c r="J280" i="1"/>
  <c r="J279" i="1"/>
  <c r="J283" i="1"/>
  <c r="H542" i="1"/>
  <c r="H544" i="1"/>
  <c r="H541" i="1"/>
  <c r="H543" i="1"/>
  <c r="H540" i="1"/>
  <c r="J213" i="1"/>
  <c r="J215" i="1"/>
  <c r="J211" i="1"/>
  <c r="J214" i="1"/>
  <c r="J212" i="1"/>
  <c r="K331" i="1"/>
  <c r="K330" i="1"/>
  <c r="K329" i="1"/>
  <c r="K327" i="1"/>
  <c r="K328" i="1"/>
  <c r="L395" i="1"/>
  <c r="L398" i="1"/>
  <c r="L399" i="1"/>
  <c r="L396" i="1"/>
  <c r="L397" i="1"/>
  <c r="K542" i="1"/>
  <c r="K544" i="1"/>
  <c r="K541" i="1"/>
  <c r="K540" i="1"/>
  <c r="K543" i="1"/>
  <c r="H40" i="1"/>
  <c r="H38" i="1"/>
  <c r="H41" i="1"/>
  <c r="H39" i="1"/>
  <c r="K454" i="1"/>
  <c r="K457" i="1"/>
  <c r="K455" i="1"/>
  <c r="K456" i="1"/>
  <c r="K453" i="1"/>
  <c r="H401" i="1"/>
  <c r="H403" i="1"/>
  <c r="H402" i="1"/>
  <c r="H400" i="1"/>
  <c r="H404" i="1"/>
  <c r="H251" i="1"/>
  <c r="H254" i="1"/>
  <c r="H250" i="1"/>
  <c r="H252" i="1"/>
  <c r="H253" i="1"/>
  <c r="H414" i="1"/>
  <c r="H418" i="1"/>
  <c r="H415" i="1"/>
  <c r="H416" i="1"/>
  <c r="H417" i="1"/>
  <c r="J80" i="1"/>
  <c r="J76" i="1"/>
  <c r="J78" i="1"/>
  <c r="J79" i="1"/>
  <c r="J77" i="1"/>
  <c r="J193" i="1"/>
  <c r="J195" i="1"/>
  <c r="J192" i="1"/>
  <c r="J194" i="1"/>
  <c r="J196" i="1"/>
  <c r="I32" i="1"/>
  <c r="I33" i="1"/>
  <c r="I31" i="1"/>
  <c r="I34" i="1"/>
  <c r="L101" i="1"/>
  <c r="L104" i="1"/>
  <c r="L102" i="1"/>
  <c r="L100" i="1"/>
  <c r="L103" i="1"/>
  <c r="I300" i="1"/>
  <c r="I299" i="1"/>
  <c r="I301" i="1"/>
  <c r="I298" i="1"/>
  <c r="I302" i="1"/>
  <c r="H67" i="1"/>
  <c r="H68" i="1"/>
  <c r="H65" i="1"/>
  <c r="H69" i="1"/>
  <c r="H66" i="1"/>
  <c r="J309" i="1"/>
  <c r="J311" i="1"/>
  <c r="J308" i="1"/>
  <c r="J310" i="1"/>
  <c r="J312" i="1"/>
  <c r="L162" i="1"/>
  <c r="L159" i="1"/>
  <c r="L161" i="1"/>
  <c r="L160" i="1"/>
  <c r="L158" i="1"/>
  <c r="H191" i="1"/>
  <c r="H189" i="1"/>
  <c r="H187" i="1"/>
  <c r="H188" i="1"/>
  <c r="H190" i="1"/>
  <c r="H513" i="1"/>
  <c r="H512" i="1"/>
  <c r="H514" i="1"/>
  <c r="H515" i="1"/>
  <c r="H511" i="1"/>
  <c r="K199" i="1"/>
  <c r="K197" i="1"/>
  <c r="K198" i="1"/>
  <c r="K200" i="1"/>
  <c r="L281" i="1"/>
  <c r="L283" i="1"/>
  <c r="L282" i="1"/>
  <c r="L279" i="1"/>
  <c r="L280" i="1"/>
  <c r="J47" i="1"/>
  <c r="J46" i="1"/>
  <c r="J43" i="1"/>
  <c r="J44" i="1"/>
  <c r="J45" i="1"/>
  <c r="L242" i="1"/>
  <c r="L244" i="1"/>
  <c r="L241" i="1"/>
  <c r="L243" i="1"/>
  <c r="L240" i="1"/>
  <c r="I136" i="1"/>
  <c r="I138" i="1"/>
  <c r="I137" i="1"/>
  <c r="I134" i="1"/>
  <c r="I135" i="1"/>
  <c r="I169" i="1"/>
  <c r="I170" i="1"/>
  <c r="I168" i="1"/>
  <c r="I171" i="1"/>
  <c r="H489" i="1"/>
  <c r="H488" i="1"/>
  <c r="H491" i="1"/>
  <c r="H490" i="1"/>
  <c r="H487" i="1"/>
  <c r="K537" i="1"/>
  <c r="K536" i="1"/>
  <c r="K538" i="1"/>
  <c r="K535" i="1"/>
  <c r="K539" i="1"/>
  <c r="L228" i="1"/>
  <c r="L226" i="1"/>
  <c r="L229" i="1"/>
  <c r="L227" i="1"/>
  <c r="L230" i="1"/>
  <c r="K67" i="1"/>
  <c r="K69" i="1"/>
  <c r="K65" i="1"/>
  <c r="K66" i="1"/>
  <c r="K68" i="1"/>
  <c r="H398" i="1"/>
  <c r="H397" i="1"/>
  <c r="H396" i="1"/>
  <c r="H395" i="1"/>
  <c r="H399" i="1"/>
  <c r="H85" i="1"/>
  <c r="H84" i="1"/>
  <c r="H82" i="1"/>
  <c r="H83" i="1"/>
  <c r="H81" i="1"/>
  <c r="J166" i="1"/>
  <c r="J165" i="1"/>
  <c r="J163" i="1"/>
  <c r="J164" i="1"/>
  <c r="J167" i="1"/>
  <c r="J446" i="1"/>
  <c r="J445" i="1"/>
  <c r="J447" i="1"/>
  <c r="J443" i="1"/>
  <c r="J444" i="1"/>
  <c r="H310" i="1"/>
  <c r="H309" i="1"/>
  <c r="H308" i="1"/>
  <c r="H312" i="1"/>
  <c r="H311" i="1"/>
  <c r="I428" i="1"/>
  <c r="I427" i="1"/>
  <c r="I424" i="1"/>
  <c r="I425" i="1"/>
  <c r="I426" i="1"/>
  <c r="I540" i="1"/>
  <c r="I544" i="1"/>
  <c r="I543" i="1"/>
  <c r="I542" i="1"/>
  <c r="I541" i="1"/>
  <c r="L422" i="1"/>
  <c r="L420" i="1"/>
  <c r="L423" i="1"/>
  <c r="L421" i="1"/>
  <c r="L419" i="1"/>
  <c r="I312" i="1"/>
  <c r="I310" i="1"/>
  <c r="I308" i="1"/>
  <c r="I309" i="1"/>
  <c r="I311" i="1"/>
  <c r="K168" i="1"/>
  <c r="K170" i="1"/>
  <c r="K169" i="1"/>
  <c r="K171" i="1"/>
  <c r="H211" i="1"/>
  <c r="H212" i="1"/>
  <c r="H213" i="1"/>
  <c r="H215" i="1"/>
  <c r="H214" i="1"/>
  <c r="H317" i="1"/>
  <c r="H313" i="1"/>
  <c r="H314" i="1"/>
  <c r="H315" i="1"/>
  <c r="H316" i="1"/>
  <c r="I364" i="1"/>
  <c r="I362" i="1"/>
  <c r="I361" i="1"/>
  <c r="I363" i="1"/>
  <c r="I365" i="1"/>
  <c r="J135" i="1"/>
  <c r="J134" i="1"/>
  <c r="J137" i="1"/>
  <c r="J138" i="1"/>
  <c r="J136" i="1"/>
  <c r="L223" i="1"/>
  <c r="L222" i="1"/>
  <c r="L224" i="1"/>
  <c r="L225" i="1"/>
  <c r="L221" i="1"/>
  <c r="L454" i="1"/>
  <c r="L456" i="1"/>
  <c r="L453" i="1"/>
  <c r="L457" i="1"/>
  <c r="L455" i="1"/>
  <c r="I105" i="1"/>
  <c r="I107" i="1"/>
  <c r="I109" i="1"/>
  <c r="I106" i="1"/>
  <c r="I108" i="1"/>
  <c r="I398" i="1"/>
  <c r="I395" i="1"/>
  <c r="I397" i="1"/>
  <c r="I399" i="1"/>
  <c r="I396" i="1"/>
  <c r="H444" i="1"/>
  <c r="H443" i="1"/>
  <c r="H447" i="1"/>
  <c r="H446" i="1"/>
  <c r="H445" i="1"/>
  <c r="I367" i="1"/>
  <c r="I370" i="1"/>
  <c r="I368" i="1"/>
  <c r="I366" i="1"/>
  <c r="I369" i="1"/>
  <c r="L501" i="1"/>
  <c r="L505" i="1"/>
  <c r="L503" i="1"/>
  <c r="L502" i="1"/>
  <c r="L504" i="1"/>
  <c r="L375" i="1"/>
  <c r="L371" i="1"/>
  <c r="L373" i="1"/>
  <c r="L372" i="1"/>
  <c r="L374" i="1"/>
  <c r="I274" i="1"/>
  <c r="I277" i="1"/>
  <c r="I278" i="1"/>
  <c r="I275" i="1"/>
  <c r="I276" i="1"/>
  <c r="K390" i="1"/>
  <c r="K394" i="1"/>
  <c r="K393" i="1"/>
  <c r="K391" i="1"/>
  <c r="K392" i="1"/>
  <c r="L183" i="1"/>
  <c r="L186" i="1"/>
  <c r="L184" i="1"/>
  <c r="L185" i="1"/>
  <c r="L182" i="1"/>
  <c r="L340" i="1"/>
  <c r="L339" i="1"/>
  <c r="L341" i="1"/>
  <c r="L338" i="1"/>
  <c r="L337" i="1"/>
  <c r="J536" i="1"/>
  <c r="J535" i="1"/>
  <c r="J538" i="1"/>
  <c r="J539" i="1"/>
  <c r="J537" i="1"/>
  <c r="I331" i="1"/>
  <c r="I329" i="1"/>
  <c r="I327" i="1"/>
  <c r="I328" i="1"/>
  <c r="I330" i="1"/>
  <c r="L549" i="1"/>
  <c r="L546" i="1"/>
  <c r="L545" i="1"/>
  <c r="L547" i="1"/>
  <c r="L548" i="1"/>
  <c r="I241" i="1"/>
  <c r="I240" i="1"/>
  <c r="I242" i="1"/>
  <c r="I243" i="1"/>
  <c r="I244" i="1"/>
  <c r="H532" i="1"/>
  <c r="H531" i="1"/>
  <c r="H534" i="1"/>
  <c r="H533" i="1"/>
  <c r="H530" i="1"/>
  <c r="J224" i="1"/>
  <c r="J222" i="1"/>
  <c r="J223" i="1"/>
  <c r="J221" i="1"/>
  <c r="J225" i="1"/>
  <c r="I211" i="1"/>
  <c r="I215" i="1"/>
  <c r="I214" i="1"/>
  <c r="I213" i="1"/>
  <c r="I212" i="1"/>
  <c r="H366" i="1"/>
  <c r="H369" i="1"/>
  <c r="H370" i="1"/>
  <c r="H368" i="1"/>
  <c r="H367" i="1"/>
  <c r="J50" i="1"/>
  <c r="J53" i="1"/>
  <c r="J49" i="1"/>
  <c r="J51" i="1"/>
  <c r="J52" i="1"/>
  <c r="L257" i="1"/>
  <c r="L255" i="1"/>
  <c r="L256" i="1"/>
  <c r="L259" i="1"/>
  <c r="L258" i="1"/>
  <c r="H269" i="1"/>
  <c r="H270" i="1"/>
  <c r="H272" i="1"/>
  <c r="H271" i="1"/>
  <c r="H273" i="1"/>
  <c r="J361" i="1"/>
  <c r="J362" i="1"/>
  <c r="J363" i="1"/>
  <c r="J364" i="1"/>
  <c r="J365" i="1"/>
  <c r="K452" i="1"/>
  <c r="K451" i="1"/>
  <c r="K448" i="1"/>
  <c r="K450" i="1"/>
  <c r="K449" i="1"/>
  <c r="L109" i="1"/>
  <c r="L107" i="1"/>
  <c r="L108" i="1"/>
  <c r="L106" i="1"/>
  <c r="L105" i="1"/>
  <c r="K97" i="1"/>
  <c r="K98" i="1"/>
  <c r="K96" i="1"/>
  <c r="K99" i="1"/>
  <c r="K95" i="1"/>
  <c r="L418" i="1"/>
  <c r="L414" i="1"/>
  <c r="L416" i="1"/>
  <c r="L417" i="1"/>
  <c r="L415" i="1"/>
  <c r="L165" i="1"/>
  <c r="L167" i="1"/>
  <c r="L163" i="1"/>
  <c r="L164" i="1"/>
  <c r="L166" i="1"/>
  <c r="H165" i="1"/>
  <c r="H166" i="1"/>
  <c r="H167" i="1"/>
  <c r="H163" i="1"/>
  <c r="H164" i="1"/>
  <c r="K187" i="1"/>
  <c r="K188" i="1"/>
  <c r="K191" i="1"/>
  <c r="K189" i="1"/>
  <c r="K190" i="1"/>
  <c r="L254" i="1"/>
  <c r="L251" i="1"/>
  <c r="L250" i="1"/>
  <c r="L252" i="1"/>
  <c r="L253" i="1"/>
  <c r="I165" i="1"/>
  <c r="I164" i="1"/>
  <c r="I163" i="1"/>
  <c r="I167" i="1"/>
  <c r="I166" i="1"/>
  <c r="J385" i="1"/>
  <c r="J389" i="1"/>
  <c r="J387" i="1"/>
  <c r="J386" i="1"/>
  <c r="J388" i="1"/>
  <c r="H485" i="1"/>
  <c r="H484" i="1"/>
  <c r="H483" i="1"/>
  <c r="H482" i="1"/>
  <c r="H486" i="1"/>
  <c r="K534" i="1"/>
  <c r="K532" i="1"/>
  <c r="K533" i="1"/>
  <c r="K531" i="1"/>
  <c r="K530" i="1"/>
  <c r="AD501" i="1" l="1"/>
  <c r="AD505" i="1"/>
</calcChain>
</file>

<file path=xl/sharedStrings.xml><?xml version="1.0" encoding="utf-8"?>
<sst xmlns="http://schemas.openxmlformats.org/spreadsheetml/2006/main" count="8034" uniqueCount="666">
  <si>
    <t>ASP</t>
  </si>
  <si>
    <t>MBBR</t>
  </si>
  <si>
    <t>SBR</t>
  </si>
  <si>
    <t>A2O</t>
  </si>
  <si>
    <t>UASB + EA</t>
  </si>
  <si>
    <t>MBR</t>
  </si>
  <si>
    <t>WSP</t>
  </si>
  <si>
    <t>DPS</t>
  </si>
  <si>
    <t>Anaerobic Lagoon + SP</t>
  </si>
  <si>
    <t>SAFF</t>
  </si>
  <si>
    <t>BIOFOR</t>
  </si>
  <si>
    <t>BIOFOR-F</t>
  </si>
  <si>
    <t>FAB</t>
  </si>
  <si>
    <t>Oxidation Pond</t>
  </si>
  <si>
    <t>C.Tech</t>
  </si>
  <si>
    <t>CW (ramachandra et al., 2017)</t>
  </si>
  <si>
    <t>SBT</t>
  </si>
  <si>
    <t xml:space="preserve">Trickling Filter </t>
  </si>
  <si>
    <t>MLE</t>
  </si>
  <si>
    <t>STEP-FEED BNR</t>
  </si>
  <si>
    <t>BARDENPHO</t>
  </si>
  <si>
    <t>WUHERMANN</t>
  </si>
  <si>
    <t>Coagulation + Flocculation</t>
  </si>
  <si>
    <t>ASP + MLE</t>
  </si>
  <si>
    <t>ASP + STEP-FEED BNR</t>
  </si>
  <si>
    <t>ASP + BARDENPHO</t>
  </si>
  <si>
    <t>ASP + WUHERMANN</t>
  </si>
  <si>
    <t>ASP + Rapid Sand Filters</t>
  </si>
  <si>
    <t>ASP + Coagulation + Flocculation</t>
  </si>
  <si>
    <t>ASP + UF @</t>
  </si>
  <si>
    <t>ASP + MF@</t>
  </si>
  <si>
    <t>ASP + Bio filters</t>
  </si>
  <si>
    <t>ASP + MLE + Rapid Sand Filters</t>
  </si>
  <si>
    <t>ASP + MLE + Coagulation + Flocculation</t>
  </si>
  <si>
    <t>ASP + MLE + UF @</t>
  </si>
  <si>
    <t>ASP + MLE + MF@</t>
  </si>
  <si>
    <t>ASP + MLE + Bio filters</t>
  </si>
  <si>
    <t>ASP + STEP + Rapid Sand Filters</t>
  </si>
  <si>
    <t>ASP + STEP + Coagulation + Flocculation</t>
  </si>
  <si>
    <t>ASP + STEP + UF @</t>
  </si>
  <si>
    <t>ASP + STEP + MF@</t>
  </si>
  <si>
    <t>ASP + STEP + Bio filters</t>
  </si>
  <si>
    <t>ASP + BARDEN + Rapid Sand Filters</t>
  </si>
  <si>
    <t>ASP + BARDEN + Coagulation + Flocculation</t>
  </si>
  <si>
    <t>ASP + BARDEN + UF @</t>
  </si>
  <si>
    <t>ASP + BARDEN + MF@</t>
  </si>
  <si>
    <t>ASP + BARDEN + Bio filters</t>
  </si>
  <si>
    <t>ASP + WUHR + Rapid Sand Filters</t>
  </si>
  <si>
    <t>ASP + WUHR + Coagulation + Flocculation</t>
  </si>
  <si>
    <t>ASP + WUHR + UF @</t>
  </si>
  <si>
    <t>ASP + WUHR + MF@</t>
  </si>
  <si>
    <t>ASP + WUHR + Bio filters</t>
  </si>
  <si>
    <t>MBBR + MLE</t>
  </si>
  <si>
    <t>MBBR + STEP-FEED BNR</t>
  </si>
  <si>
    <t>MBBR + BARDENPHO</t>
  </si>
  <si>
    <t>MBBR + WUHERMANN</t>
  </si>
  <si>
    <t>MBBR + Rapid Sand Filters</t>
  </si>
  <si>
    <t>MBBR + Coagulation + Flocculation</t>
  </si>
  <si>
    <t>MBBR + UF @</t>
  </si>
  <si>
    <t>MBBR + MF@</t>
  </si>
  <si>
    <t>MBBR + Bio filters</t>
  </si>
  <si>
    <t>MBBR + MLE + Rapid Sand Filters</t>
  </si>
  <si>
    <t>MBBR + MLE + Coagulation + Flocculation</t>
  </si>
  <si>
    <t>MBBR + MLE + UF @</t>
  </si>
  <si>
    <t>MBBR + MLE + MF@</t>
  </si>
  <si>
    <t>MBBR + MLE + Bio filters</t>
  </si>
  <si>
    <t>MBBR + STEP + Rapid Sand Filters</t>
  </si>
  <si>
    <t>MBBR + STEP + Coagulation + Flocculation</t>
  </si>
  <si>
    <t>MBBR + STEP + UF @</t>
  </si>
  <si>
    <t>MBBR + STEP + MF@</t>
  </si>
  <si>
    <t>MBBR + STEP + Bio filters</t>
  </si>
  <si>
    <t>MBBR + BARDEN + Rapid Sand Filters</t>
  </si>
  <si>
    <t>MBBR + BARDEN + Coagulation + Flocculation</t>
  </si>
  <si>
    <t>MBBR + BARDEN + UF @</t>
  </si>
  <si>
    <t>MBBR + BARDEN + MF@</t>
  </si>
  <si>
    <t>MBBR + BARDEN + Bio filters</t>
  </si>
  <si>
    <t>MBBR + WUHR + Rapid Sand Filters</t>
  </si>
  <si>
    <t>MBBR + WUHR + Coagulation + Flocculation</t>
  </si>
  <si>
    <t>MBBR + WUHR + UF @</t>
  </si>
  <si>
    <t>MBBR + WUHR + MF@</t>
  </si>
  <si>
    <t>MBBR + WUHR + Bio filters</t>
  </si>
  <si>
    <t>SBR + MLE</t>
  </si>
  <si>
    <t>SBR + STEP-FEED BNR</t>
  </si>
  <si>
    <t>SBR + BARDENPHO</t>
  </si>
  <si>
    <t>SBR + WUHERMANN</t>
  </si>
  <si>
    <t>SBR + Rapid Sand Filters</t>
  </si>
  <si>
    <t>SBR + Coagulation + Flocculation</t>
  </si>
  <si>
    <t>SBR + UF @</t>
  </si>
  <si>
    <t>SBR + MF@</t>
  </si>
  <si>
    <t>SBR + Bio filters</t>
  </si>
  <si>
    <t>SBR + MLE + Rapid Sand Filters</t>
  </si>
  <si>
    <t>SBR + MLE + Coagulation + Flocculation</t>
  </si>
  <si>
    <t>SBR + MLE + UF @</t>
  </si>
  <si>
    <t>SBR + MLE + MF@</t>
  </si>
  <si>
    <t>SBR + MLE + Bio filters</t>
  </si>
  <si>
    <t>SBR + STEP + Rapid Sand Filters</t>
  </si>
  <si>
    <t>SBR + STEP + Coagulation + Flocculation</t>
  </si>
  <si>
    <t>SBR + STEP + UF @</t>
  </si>
  <si>
    <t>SBR + STEP + MF@</t>
  </si>
  <si>
    <t>SBR + STEP + Bio filters</t>
  </si>
  <si>
    <t>SBR + BARDEN + Rapid Sand Filters</t>
  </si>
  <si>
    <t>SBR + BARDEN + Coagulation + Flocculation</t>
  </si>
  <si>
    <t>SBR + BARDEN + UF @</t>
  </si>
  <si>
    <t>SBR + BARDEN + MF@</t>
  </si>
  <si>
    <t>SBR + BARDEN + Bio filters</t>
  </si>
  <si>
    <t>SBR + WUHR + Rapid Sand Filters</t>
  </si>
  <si>
    <t>SBR + WUHR + Coagulation + Flocculation</t>
  </si>
  <si>
    <t>SBR + WUHR + UF @</t>
  </si>
  <si>
    <t>SBR + WUHR + MF@</t>
  </si>
  <si>
    <t>SBR + WUHR + Bio filters</t>
  </si>
  <si>
    <t>A2O + MLE</t>
  </si>
  <si>
    <t>A2O + STEP-FEED BNR</t>
  </si>
  <si>
    <t>A2O + BARDENPHO</t>
  </si>
  <si>
    <t>A2O + WUHERMANN</t>
  </si>
  <si>
    <t>A2O + Rapid Sand Filters</t>
  </si>
  <si>
    <t>A2O + Coagulation + Flocculation</t>
  </si>
  <si>
    <t>A2O + UF @</t>
  </si>
  <si>
    <t>A2O + MF@</t>
  </si>
  <si>
    <t>A2O + Bio filters</t>
  </si>
  <si>
    <t>A2O + MLE + Rapid Sand Filters</t>
  </si>
  <si>
    <t>A2O + MLE + Coagulation + Flocculation</t>
  </si>
  <si>
    <t>A2O + MLE + UF @</t>
  </si>
  <si>
    <t>A2O + MLE + MF@</t>
  </si>
  <si>
    <t>A2O + MLE + Bio filters</t>
  </si>
  <si>
    <t>A2O + STEP + Rapid Sand Filters</t>
  </si>
  <si>
    <t>A2O + STEP + Coagulation + Flocculation</t>
  </si>
  <si>
    <t>A2O + STEP + UF @</t>
  </si>
  <si>
    <t>A2O + STEP + MF@</t>
  </si>
  <si>
    <t>A2O + STEP + Bio filters</t>
  </si>
  <si>
    <t>A2O + BARDEN + Rapid Sand Filters</t>
  </si>
  <si>
    <t>A2O + BARDEN + Coagulation + Flocculation</t>
  </si>
  <si>
    <t>A2O + BARDEN + UF @</t>
  </si>
  <si>
    <t>A2O + BARDEN + MF@</t>
  </si>
  <si>
    <t>A2O + BARDEN + Bio filters</t>
  </si>
  <si>
    <t>A2O + WUHR + Rapid Sand Filters</t>
  </si>
  <si>
    <t>A2O + WUHR + Coagulation + Flocculation</t>
  </si>
  <si>
    <t>A2O + WUHR + UF @</t>
  </si>
  <si>
    <t>A2O + WUHR + MF@</t>
  </si>
  <si>
    <t>A2O + WUHR + Bio filters</t>
  </si>
  <si>
    <t>UASB + MLE</t>
  </si>
  <si>
    <t>UASB + STEP-FEED BNR</t>
  </si>
  <si>
    <t>UASB + BARDENPHO</t>
  </si>
  <si>
    <t>UASB + WUHERMANN</t>
  </si>
  <si>
    <t>UASB + Rapid Sand Filters</t>
  </si>
  <si>
    <t>UASB + Coagulation + Flocculation</t>
  </si>
  <si>
    <t>UASB + UF @</t>
  </si>
  <si>
    <t>UASB + MF@</t>
  </si>
  <si>
    <t>UASB + Bio filters</t>
  </si>
  <si>
    <t>UASB + MLE + Rapid Sand Filters</t>
  </si>
  <si>
    <t>UASB + MLE + Coagulation + Flocculation</t>
  </si>
  <si>
    <t>UASB + MLE + UF @</t>
  </si>
  <si>
    <t>UASB + MLE + MF@</t>
  </si>
  <si>
    <t>UASB + MLE + Bio filters</t>
  </si>
  <si>
    <t>UASB + STEP + Rapid Sand Filters</t>
  </si>
  <si>
    <t>UASB + STEP + Coagulation + Flocculation</t>
  </si>
  <si>
    <t>UASB + STEP + UF @</t>
  </si>
  <si>
    <t>UASB + STEP + MF@</t>
  </si>
  <si>
    <t>UASB + STEP + Bio filters</t>
  </si>
  <si>
    <t>UASB + BARDEN + Rapid Sand Filters</t>
  </si>
  <si>
    <t>UASB + BARDEN + Coagulation + Flocculation</t>
  </si>
  <si>
    <t>UASB + BARDEN + UF @</t>
  </si>
  <si>
    <t>UASB + BARDEN + MF@</t>
  </si>
  <si>
    <t>UASB + BARDEN + Bio filters</t>
  </si>
  <si>
    <t>UASB + WUHR + Rapid Sand Filters</t>
  </si>
  <si>
    <t>UASB + WUHR + Coagulation + Flocculation</t>
  </si>
  <si>
    <t>UASB + WUHR + UF @</t>
  </si>
  <si>
    <t>UASB + WUHR + MF@</t>
  </si>
  <si>
    <t>UASB + WUHR + Bio filters</t>
  </si>
  <si>
    <t>MBR + MLE</t>
  </si>
  <si>
    <t>MBR + STEP-FEED BNR</t>
  </si>
  <si>
    <t>MBR + BARDENPHO</t>
  </si>
  <si>
    <t>MBR + WUHERMANN</t>
  </si>
  <si>
    <t>MBR + Rapid Sand Filters</t>
  </si>
  <si>
    <t>MBR + Coagulation + Flocculation</t>
  </si>
  <si>
    <t>MBR + UF @</t>
  </si>
  <si>
    <t>MBR + MF@</t>
  </si>
  <si>
    <t>MBR + Bio filters</t>
  </si>
  <si>
    <t>MBR + MLE + Rapid Sand Filters</t>
  </si>
  <si>
    <t>MBR + MLE + Coagulation + Flocculation</t>
  </si>
  <si>
    <t>MBR + MLE + UF @</t>
  </si>
  <si>
    <t>MBR + MLE + MF@</t>
  </si>
  <si>
    <t>MBR + MLE + Bio filters</t>
  </si>
  <si>
    <t>MBR + STEP + Rapid Sand Filters</t>
  </si>
  <si>
    <t>MBR + STEP + Coagulation + Flocculation</t>
  </si>
  <si>
    <t>MBR + STEP + UF @</t>
  </si>
  <si>
    <t>MBR + STEP + MF@</t>
  </si>
  <si>
    <t>MBR + STEP + Bio filters</t>
  </si>
  <si>
    <t>MBR + BARDEN + Rapid Sand Filters</t>
  </si>
  <si>
    <t>MBR + BARDEN + Coagulation + Flocculation</t>
  </si>
  <si>
    <t>MBR + BARDEN + UF @</t>
  </si>
  <si>
    <t>MBR + BARDEN + MF@</t>
  </si>
  <si>
    <t>MBR + BARDEN + Bio filters</t>
  </si>
  <si>
    <t>MBR + WUHR + Rapid Sand Filters</t>
  </si>
  <si>
    <t>MBR + WUHR + Coagulation + Flocculation</t>
  </si>
  <si>
    <t>MBR + WUHR + UF @</t>
  </si>
  <si>
    <t>MBR + WUHR + MF@</t>
  </si>
  <si>
    <t>MBR + WUHR + Bio filters</t>
  </si>
  <si>
    <t>WSP + MLE</t>
  </si>
  <si>
    <t>WSP + STEP-FEED BNR</t>
  </si>
  <si>
    <t>WSP + BARDENPHO</t>
  </si>
  <si>
    <t>WSP + WUHERMANN</t>
  </si>
  <si>
    <t>WSP + Rapid Sand Filters</t>
  </si>
  <si>
    <t>WSP + Coagulation + Flocculation</t>
  </si>
  <si>
    <t>WSP + UF @</t>
  </si>
  <si>
    <t>WSP + MF@</t>
  </si>
  <si>
    <t>WSP + Bio filters</t>
  </si>
  <si>
    <t>WSP + MLE + Rapid Sand Filters</t>
  </si>
  <si>
    <t>WSP + MLE + Coagulation + Flocculation</t>
  </si>
  <si>
    <t>WSP + MLE + UF @</t>
  </si>
  <si>
    <t>WSP + MLE + MF@</t>
  </si>
  <si>
    <t>WSP + MLE + Bio filters</t>
  </si>
  <si>
    <t>WSP + STEP + Rapid Sand Filters</t>
  </si>
  <si>
    <t>WSP + STEP + Coagulation + Flocculation</t>
  </si>
  <si>
    <t>WSP + STEP + UF @</t>
  </si>
  <si>
    <t>WSP + STEP + MF@</t>
  </si>
  <si>
    <t>WSP + STEP + Bio filters</t>
  </si>
  <si>
    <t>WSP + BARDEN + Rapid Sand Filters</t>
  </si>
  <si>
    <t>WSP + BARDEN + Coagulation + Flocculation</t>
  </si>
  <si>
    <t>WSP + BARDEN + UF @</t>
  </si>
  <si>
    <t>WSP + BARDEN + MF@</t>
  </si>
  <si>
    <t>WSP + BARDEN + Bio filters</t>
  </si>
  <si>
    <t>WSP + WUHR + Rapid Sand Filters</t>
  </si>
  <si>
    <t>WSP + WUHR + Coagulation + Flocculation</t>
  </si>
  <si>
    <t>WSP + WUHR + UF @</t>
  </si>
  <si>
    <t>WSP + WUHR + MF@</t>
  </si>
  <si>
    <t>WSP + WUHR + Bio filters</t>
  </si>
  <si>
    <t>DPS + MLE</t>
  </si>
  <si>
    <t>DPS + STEP-FEED BNR</t>
  </si>
  <si>
    <t>DPS + BARDENPHO</t>
  </si>
  <si>
    <t>DPS + WUHERMANN</t>
  </si>
  <si>
    <t>DPS + Rapid Sand Filters</t>
  </si>
  <si>
    <t>DPS + Coagulation + Flocculation</t>
  </si>
  <si>
    <t>DPS + UF @</t>
  </si>
  <si>
    <t>DPS + MF@</t>
  </si>
  <si>
    <t>DPS + Bio filters</t>
  </si>
  <si>
    <t>DPS + MLE + Rapid Sand Filters</t>
  </si>
  <si>
    <t>DPS + MLE + Coagulation + Flocculation</t>
  </si>
  <si>
    <t>DPS + MLE + UF @</t>
  </si>
  <si>
    <t>DPS + MLE + MF@</t>
  </si>
  <si>
    <t>DPS + MLE + Bio filters</t>
  </si>
  <si>
    <t>DPS + STEP + Rapid Sand Filters</t>
  </si>
  <si>
    <t>DPS + STEP + Coagulation + Flocculation</t>
  </si>
  <si>
    <t>DPS + STEP + UF @</t>
  </si>
  <si>
    <t>DPS + STEP + MF@</t>
  </si>
  <si>
    <t>DPS + STEP + Bio filters</t>
  </si>
  <si>
    <t>DPS + BARDEN + Rapid Sand Filters</t>
  </si>
  <si>
    <t>DPS + BARDEN + Coagulation + Flocculation</t>
  </si>
  <si>
    <t>DPS + BARDEN + UF @</t>
  </si>
  <si>
    <t>DPS + BARDEN + MF@</t>
  </si>
  <si>
    <t>DPS + BARDEN + Bio filters</t>
  </si>
  <si>
    <t>DPS + WUHR + Rapid Sand Filters</t>
  </si>
  <si>
    <t>DPS + WUHR + Coagulation + Flocculation</t>
  </si>
  <si>
    <t>DPS + WUHR + UF @</t>
  </si>
  <si>
    <t>DPS + WUHR + MF@</t>
  </si>
  <si>
    <t>DPS + WUHR + Bio filters</t>
  </si>
  <si>
    <t>SAFF + MLE</t>
  </si>
  <si>
    <t>SAFF + STEP-FEED BNR</t>
  </si>
  <si>
    <t>SAFF + BARDENPHO</t>
  </si>
  <si>
    <t>SAFF + WUHERMANN</t>
  </si>
  <si>
    <t>SAFF + Rapid Sand Filters</t>
  </si>
  <si>
    <t>SAFF + Coagulation + Flocculation</t>
  </si>
  <si>
    <t>SAFF + UF @</t>
  </si>
  <si>
    <t>SAFF + MF@</t>
  </si>
  <si>
    <t>SAFF + Bio filters</t>
  </si>
  <si>
    <t>SAFF + MLE + Rapid Sand Filters</t>
  </si>
  <si>
    <t>SAFF + MLE + Coagulation + Flocculation</t>
  </si>
  <si>
    <t>SAFF + MLE + UF @</t>
  </si>
  <si>
    <t>SAFF + MLE + MF@</t>
  </si>
  <si>
    <t>SAFF + MLE + Bio filters</t>
  </si>
  <si>
    <t>SAFF + STEP + Rapid Sand Filters</t>
  </si>
  <si>
    <t>SAFF + STEP + Coagulation + Flocculation</t>
  </si>
  <si>
    <t>SAFF + STEP + UF @</t>
  </si>
  <si>
    <t>SAFF + STEP + MF@</t>
  </si>
  <si>
    <t>SAFF + STEP + Bio filters</t>
  </si>
  <si>
    <t>SAFF + BARDEN + Rapid Sand Filters</t>
  </si>
  <si>
    <t>SAFF + BARDEN + Coagulation + Flocculation</t>
  </si>
  <si>
    <t>SAFF + BARDEN + UF @</t>
  </si>
  <si>
    <t>SAFF + BARDEN + MF@</t>
  </si>
  <si>
    <t>SAFF + BARDEN + Bio filters</t>
  </si>
  <si>
    <t>SAFF + WUHR + Rapid Sand Filters</t>
  </si>
  <si>
    <t>SAFF + WUHR + Coagulation + Flocculation</t>
  </si>
  <si>
    <t>SAFF + WUHR + UF @</t>
  </si>
  <si>
    <t>SAFF + WUHR + MF@</t>
  </si>
  <si>
    <t>SAFF + WUHR + Bio filters</t>
  </si>
  <si>
    <t>BIOFOR + MLE</t>
  </si>
  <si>
    <t>BIOFOR + STEP-FEED BNR</t>
  </si>
  <si>
    <t>BIOFOR + BARDENPHO</t>
  </si>
  <si>
    <t>BIOFOR + WUHERMANN</t>
  </si>
  <si>
    <t>BIOFOR + Rapid Sand Filters</t>
  </si>
  <si>
    <t>BIOFOR + Coagulation + Flocculation</t>
  </si>
  <si>
    <t>BIOFOR + UF @</t>
  </si>
  <si>
    <t>BIOFOR + MF@</t>
  </si>
  <si>
    <t>BIOFOR + Bio filters</t>
  </si>
  <si>
    <t>BIOFOR + MLE + Rapid Sand Filters</t>
  </si>
  <si>
    <t>BIOFOR + MLE + Coagulation + Flocculation</t>
  </si>
  <si>
    <t>BIOFOR + MLE + UF @</t>
  </si>
  <si>
    <t>BIOFOR + MLE + MF@</t>
  </si>
  <si>
    <t>BIOFOR + MLE + Bio filters</t>
  </si>
  <si>
    <t>BIOFOR + STEP + Rapid Sand Filters</t>
  </si>
  <si>
    <t>BIOFOR + STEP + Coagulation + Flocculation</t>
  </si>
  <si>
    <t>BIOFOR + STEP + UF @</t>
  </si>
  <si>
    <t>BIOFOR + STEP + MF@</t>
  </si>
  <si>
    <t>BIOFOR + STEP + Bio filters</t>
  </si>
  <si>
    <t>BIOFOR + BARDEN + Rapid Sand Filters</t>
  </si>
  <si>
    <t>BIOFOR + BARDEN + Coagulation + Flocculation</t>
  </si>
  <si>
    <t>BIOFOR + BARDEN + UF @</t>
  </si>
  <si>
    <t>BIOFOR + BARDEN + MF@</t>
  </si>
  <si>
    <t>BIOFOR + BARDEN + Bio filters</t>
  </si>
  <si>
    <t>BIOFOR + WUHR + Rapid Sand Filters</t>
  </si>
  <si>
    <t>BIOFOR + WUHR + Coagulation + Flocculation</t>
  </si>
  <si>
    <t>BIOFOR + WUHR + UF @</t>
  </si>
  <si>
    <t>BIOFOR + WUHR + MF@</t>
  </si>
  <si>
    <t>BIOFOR + WUHR + Bio filters</t>
  </si>
  <si>
    <t>BIOFOR-F + MLE</t>
  </si>
  <si>
    <t>BIOFOR-F + STEP-FEED BNR</t>
  </si>
  <si>
    <t>BIOFOR-F + BARDENPHO</t>
  </si>
  <si>
    <t>BIOFOR-F + WUHERMANN</t>
  </si>
  <si>
    <t>BIOFOR-F + Rapid Sand Filters</t>
  </si>
  <si>
    <t>BIOFOR-F + Coagulation + Flocculation</t>
  </si>
  <si>
    <t>BIOFOR-F + UF @</t>
  </si>
  <si>
    <t>BIOFOR-F + MF@</t>
  </si>
  <si>
    <t>BIOFOR-F + Bio filters</t>
  </si>
  <si>
    <t>BIOFOR-F + MLE + Rapid Sand Filters</t>
  </si>
  <si>
    <t>BIOFOR-F + MLE + Coagulation + Flocculation</t>
  </si>
  <si>
    <t>BIOFOR-F + MLE + UF @</t>
  </si>
  <si>
    <t>BIOFOR-F + MLE + MF@</t>
  </si>
  <si>
    <t>BIOFOR-F + MLE + Bio filters</t>
  </si>
  <si>
    <t>BIOFOR-F + STEP + Rapid Sand Filters</t>
  </si>
  <si>
    <t>BIOFOR-F + STEP + Coagulation + Flocculation</t>
  </si>
  <si>
    <t>BIOFOR-F + STEP + UF @</t>
  </si>
  <si>
    <t>BIOFOR-F + STEP + MF@</t>
  </si>
  <si>
    <t>BIOFOR-F + STEP + Bio filters</t>
  </si>
  <si>
    <t>BIOFOR-F + BARDEN + Rapid Sand Filters</t>
  </si>
  <si>
    <t>BIOFOR-F + BARDEN + Coagulation + Flocculation</t>
  </si>
  <si>
    <t>BIOFOR-F + BARDEN + UF @</t>
  </si>
  <si>
    <t>BIOFOR-F + BARDEN + MF@</t>
  </si>
  <si>
    <t>BIOFOR-F + BARDEN + Bio filters</t>
  </si>
  <si>
    <t>BIOFOR-F + WUHR + Rapid Sand Filters</t>
  </si>
  <si>
    <t>BIOFOR-F + WUHR + Coagulation + Flocculation</t>
  </si>
  <si>
    <t>BIOFOR-F + WUHR + UF @</t>
  </si>
  <si>
    <t>BIOFOR-F + WUHR + MF@</t>
  </si>
  <si>
    <t>BIOFOR-F + WUHR + Bio filters</t>
  </si>
  <si>
    <t>FAB + MLE</t>
  </si>
  <si>
    <t>FAB + STEP-FEED BNR</t>
  </si>
  <si>
    <t>FAB + BARDENPHO</t>
  </si>
  <si>
    <t>FAB + WUHERMANN</t>
  </si>
  <si>
    <t>FAB + Rapid Sand Filters</t>
  </si>
  <si>
    <t>FAB + Coagulation + Flocculation</t>
  </si>
  <si>
    <t>FAB + UF @</t>
  </si>
  <si>
    <t>FAB + MF@</t>
  </si>
  <si>
    <t>FAB + Bio filters</t>
  </si>
  <si>
    <t>FAB + MLE + Rapid Sand Filters</t>
  </si>
  <si>
    <t>FAB + MLE + Coagulation + Flocculation</t>
  </si>
  <si>
    <t>FAB + MLE + UF @</t>
  </si>
  <si>
    <t>FAB + MLE + MF@</t>
  </si>
  <si>
    <t>FAB + MLE + Bio filters</t>
  </si>
  <si>
    <t>FAB + STEP + Rapid Sand Filters</t>
  </si>
  <si>
    <t>FAB + STEP + Coagulation + Flocculation</t>
  </si>
  <si>
    <t>FAB + STEP + UF @</t>
  </si>
  <si>
    <t>FAB + STEP + MF@</t>
  </si>
  <si>
    <t>FAB + STEP + Bio filters</t>
  </si>
  <si>
    <t>FAB + BARDEN + Rapid Sand Filters</t>
  </si>
  <si>
    <t>FAB + BARDEN + Coagulation + Flocculation</t>
  </si>
  <si>
    <t>FAB + BARDEN + UF @</t>
  </si>
  <si>
    <t>FAB + BARDEN + MF@</t>
  </si>
  <si>
    <t>FAB + BARDEN + Bio filters</t>
  </si>
  <si>
    <t>FAB + WUHR + Rapid Sand Filters</t>
  </si>
  <si>
    <t>FAB + WUHR + Coagulation + Flocculation</t>
  </si>
  <si>
    <t>FAB + WUHR + UF @</t>
  </si>
  <si>
    <t>FAB + WUHR + MF@</t>
  </si>
  <si>
    <t>FAB + WUHR + Bio filters</t>
  </si>
  <si>
    <t>OXIDATION POND + MLE</t>
  </si>
  <si>
    <t>OXIDATION POND + STEP-FEED BNR</t>
  </si>
  <si>
    <t>OXIDATION POND + BARDENPHO</t>
  </si>
  <si>
    <t>OXIDATION POND + WUHERMANN</t>
  </si>
  <si>
    <t>OXIDATION POND + Rapid Sand Filters</t>
  </si>
  <si>
    <t>OXIDATION POND + Coagulation + Flocculation</t>
  </si>
  <si>
    <t>OXIDATION POND + UF @</t>
  </si>
  <si>
    <t>OXIDATION POND + MF@</t>
  </si>
  <si>
    <t>OXIDATION POND + Bio filters</t>
  </si>
  <si>
    <t>OXIDATION POND + MLE + Rapid Sand Filters</t>
  </si>
  <si>
    <t>OXIDATION POND + MLE + Coagulation + Flocculation</t>
  </si>
  <si>
    <t>OXIDATION POND + MLE + UF @</t>
  </si>
  <si>
    <t>OXIDATION POND + MLE + MF@</t>
  </si>
  <si>
    <t>OXIDATION POND + MLE + Bio filters</t>
  </si>
  <si>
    <t>OXIDATION POND + STEP + Rapid Sand Filters</t>
  </si>
  <si>
    <t>OXIDATION POND + STEP + Coagulation + Flocculation</t>
  </si>
  <si>
    <t>OXIDATION POND + STEP + UF @</t>
  </si>
  <si>
    <t>OXIDATION POND + STEP + MF@</t>
  </si>
  <si>
    <t>OXIDATION POND + STEP + Bio filters</t>
  </si>
  <si>
    <t>OXIDATION POND + BARDEN + Rapid Sand Filters</t>
  </si>
  <si>
    <t>OXIDATION POND + BARDEN + Coagulation + Flocculation</t>
  </si>
  <si>
    <t>OXIDATION POND + BARDEN + UF @</t>
  </si>
  <si>
    <t>OXIDATION POND + BARDEN + MF@</t>
  </si>
  <si>
    <t>OXIDATION POND + BARDEN + Bio filters</t>
  </si>
  <si>
    <t>OXIDATION POND + WUHR + Rapid Sand Filters</t>
  </si>
  <si>
    <t>OXIDATION POND + WUHR + Coagulation + Flocculation</t>
  </si>
  <si>
    <t>OXIDATION POND + WUHR + UF @</t>
  </si>
  <si>
    <t>OXIDATION POND + WUHR + MF@</t>
  </si>
  <si>
    <t>OXIDATION POND + WUHR + Bio filters</t>
  </si>
  <si>
    <t>C.TECH + MLE</t>
  </si>
  <si>
    <t>C.TECH + STEP-FEED BNR</t>
  </si>
  <si>
    <t>C.TECH + BARDENPHO</t>
  </si>
  <si>
    <t>C.TECH + WUHERMANN</t>
  </si>
  <si>
    <t>C.TECH + Rapid Sand Filters</t>
  </si>
  <si>
    <t>C.TECH + Coagulation + Flocculation</t>
  </si>
  <si>
    <t>C.TECH + UF @</t>
  </si>
  <si>
    <t>C.TECH + MF@</t>
  </si>
  <si>
    <t>C.TECH + Bio filters</t>
  </si>
  <si>
    <t>C.TECH + MLE + Rapid Sand Filters</t>
  </si>
  <si>
    <t>C.TECH + MLE + Coagulation + Flocculation</t>
  </si>
  <si>
    <t>C.TECH + MLE + UF @</t>
  </si>
  <si>
    <t>C.TECH + MLE + MF@</t>
  </si>
  <si>
    <t>C.TECH + MLE + Bio filters</t>
  </si>
  <si>
    <t>C.TECH + STEP + Rapid Sand Filters</t>
  </si>
  <si>
    <t>C.TECH + STEP + Coagulation + Flocculation</t>
  </si>
  <si>
    <t>C.TECH + STEP + UF @</t>
  </si>
  <si>
    <t>C.TECH + STEP + MF@</t>
  </si>
  <si>
    <t>C.TECH + STEP + Bio filters</t>
  </si>
  <si>
    <t>C.TECH + BARDEN + Rapid Sand Filters</t>
  </si>
  <si>
    <t>C.TECH + BARDEN + Coagulation + Flocculation</t>
  </si>
  <si>
    <t>C.TECH + BARDEN + UF @</t>
  </si>
  <si>
    <t>C.TECH + BARDEN + MF@</t>
  </si>
  <si>
    <t>C.TECH + BARDEN + Bio filters</t>
  </si>
  <si>
    <t>C.TECH + WUHR + Rapid Sand Filters</t>
  </si>
  <si>
    <t>C.TECH + WUHR + Coagulation + Flocculation</t>
  </si>
  <si>
    <t>C.TECH + WUHR + UF @</t>
  </si>
  <si>
    <t>C.TECH + WUHR + MF@</t>
  </si>
  <si>
    <t>C.TECH + WUHR + Bio filters</t>
  </si>
  <si>
    <t>SBT + MLE</t>
  </si>
  <si>
    <t>SBT + STEP-FEED BNR</t>
  </si>
  <si>
    <t>SBT + BARDENPHO</t>
  </si>
  <si>
    <t>SBT + WUHERMANN</t>
  </si>
  <si>
    <t>SBT + Rapid Sand Filters</t>
  </si>
  <si>
    <t>SBT + Coagulation + Flocculation</t>
  </si>
  <si>
    <t>SBT + UF @</t>
  </si>
  <si>
    <t>SBT + MF@</t>
  </si>
  <si>
    <t>SBT + Bio filters</t>
  </si>
  <si>
    <t>SBT + MLE + Rapid Sand Filters</t>
  </si>
  <si>
    <t>SBT + MLE + Coagulation + Flocculation</t>
  </si>
  <si>
    <t>SBT + MLE + UF @</t>
  </si>
  <si>
    <t>SBT + MLE + MF@</t>
  </si>
  <si>
    <t>SBT + MLE + Bio filters</t>
  </si>
  <si>
    <t>SBT + STEP + Rapid Sand Filters</t>
  </si>
  <si>
    <t>SBT + STEP + Coagulation + Flocculation</t>
  </si>
  <si>
    <t>SBT + STEP + UF @</t>
  </si>
  <si>
    <t>SBT + STEP + MF@</t>
  </si>
  <si>
    <t>SBT + STEP + Bio filters</t>
  </si>
  <si>
    <t>SBT + BARDEN + Rapid Sand Filters</t>
  </si>
  <si>
    <t>SBT + BARDEN + Coagulation + Flocculation</t>
  </si>
  <si>
    <t>SBT + BARDEN + UF @</t>
  </si>
  <si>
    <t>SBT + BARDEN + MF@</t>
  </si>
  <si>
    <t>SBT + BARDEN + Bio filters</t>
  </si>
  <si>
    <t>SBT + WUHR + Rapid Sand Filters</t>
  </si>
  <si>
    <t>SBT + WUHR + Coagulation + Flocculation</t>
  </si>
  <si>
    <t>SBT + WUHR + UF @</t>
  </si>
  <si>
    <t>SBT + WUHR + MF@</t>
  </si>
  <si>
    <t>SBT + WUHR + Bio filters</t>
  </si>
  <si>
    <t>TRICKLING FILTER + MLE</t>
  </si>
  <si>
    <t>TRICKLING FILTER + STEP-FEED BNR</t>
  </si>
  <si>
    <t>TRICKLING FILTER + BARDENPHO</t>
  </si>
  <si>
    <t>TRICKLING FILTER + WUHERMANN</t>
  </si>
  <si>
    <t>TRICKLING FILTER + Rapid Sand Filters</t>
  </si>
  <si>
    <t>TRICKLING FILTER + Coagulation + Flocculation</t>
  </si>
  <si>
    <t>TRICKLING FILTER + UF @</t>
  </si>
  <si>
    <t>TRICKLING FILTER + MF@</t>
  </si>
  <si>
    <t>TRICKLING FILTER + Bio filters</t>
  </si>
  <si>
    <t>TRICKLING FILTER + MLE + Rapid Sand Filters</t>
  </si>
  <si>
    <t>TRICKLING FILTER + MLE + Coagulation + Flocculation</t>
  </si>
  <si>
    <t>TRICKLING FILTER + MLE + UF @</t>
  </si>
  <si>
    <t>TRICKLING FILTER + MLE + MF@</t>
  </si>
  <si>
    <t>TRICKLING FILTER + MLE + Bio filters</t>
  </si>
  <si>
    <t>TRICKLING FILTER + STEP + Rapid Sand Filters</t>
  </si>
  <si>
    <t>TRICKLING FILTER + STEP + Coagulation + Flocculation</t>
  </si>
  <si>
    <t>TRICKLING FILTER + STEP + UF @</t>
  </si>
  <si>
    <t>TRICKLING FILTER + STEP + MF@</t>
  </si>
  <si>
    <t>TRICKLING FILTER + STEP + Bio filters</t>
  </si>
  <si>
    <t>TRICKLING FILTER + BARDEN + Rapid Sand Filters</t>
  </si>
  <si>
    <t>TRICKLING FILTER + BARDEN + Coagulation + Flocculation</t>
  </si>
  <si>
    <t>TRICKLING FILTER + BARDEN + UF @</t>
  </si>
  <si>
    <t>TRICKLING FILTER + BARDEN + MF@</t>
  </si>
  <si>
    <t>TRICKLING FILTER + BARDEN + Bio filters</t>
  </si>
  <si>
    <t>TRICKLING FILTER + WUHR + Rapid Sand Filters</t>
  </si>
  <si>
    <t>TRICKLING FILTER + WUHR + Coagulation + Flocculation</t>
  </si>
  <si>
    <t>TRICKLING FILTER + WUHR + UF @</t>
  </si>
  <si>
    <t>TRICKLING FILTER + WUHR + MF@</t>
  </si>
  <si>
    <t>TRICKLING FILTER + WUHR + Bio filters</t>
  </si>
  <si>
    <t>BOD</t>
  </si>
  <si>
    <t>COD</t>
  </si>
  <si>
    <t>TSS</t>
  </si>
  <si>
    <t>N</t>
  </si>
  <si>
    <t>FC</t>
  </si>
  <si>
    <t>ANEROBIC LAGOON + MLE</t>
  </si>
  <si>
    <t>ANEROBIC LAGOON + STEP-FEED BNR</t>
  </si>
  <si>
    <t>ANEROBIC LAGOON + BARDENPHO</t>
  </si>
  <si>
    <t>ANEROBIC LAGOON + WUHERMANN</t>
  </si>
  <si>
    <t>ANEROBIC LAGOON + Rapid Sand Filters</t>
  </si>
  <si>
    <t>ANEROBIC LAGOON + Coagulation + Flocculation</t>
  </si>
  <si>
    <t>ANEROBIC LAGOON + UF @</t>
  </si>
  <si>
    <t>ANEROBIC LAGOON + MF@</t>
  </si>
  <si>
    <t>ANEROBIC LAGOON + Bio filters</t>
  </si>
  <si>
    <t>ANEROBIC LAGOON + MLE + Rapid Sand Filters</t>
  </si>
  <si>
    <t>ANEROBIC LAGOON + MLE + Coagulation + Flocculation</t>
  </si>
  <si>
    <t>ANEROBIC LAGOON + MLE + UF @</t>
  </si>
  <si>
    <t>ANEROBIC LAGOON + MLE + MF@</t>
  </si>
  <si>
    <t>ANEROBIC LAGOON + MLE + Bio filters</t>
  </si>
  <si>
    <t>ANEROBIC LAGOON + STEP + Rapid Sand Filters</t>
  </si>
  <si>
    <t>ANEROBIC LAGOON + STEP + Coagulation + Flocculation</t>
  </si>
  <si>
    <t>ANEROBIC LAGOON + STEP + UF @</t>
  </si>
  <si>
    <t>ANEROBIC LAGOON + STEP + MF@</t>
  </si>
  <si>
    <t>ANEROBIC LAGOON + STEP + Bio filters</t>
  </si>
  <si>
    <t>ANEROBIC LAGOON + BARDEN + Rapid Sand Filters</t>
  </si>
  <si>
    <t>ANEROBIC LAGOON + BARDEN + Coagulation + Flocculation</t>
  </si>
  <si>
    <t>ANEROBIC LAGOON + BARDEN + UF @</t>
  </si>
  <si>
    <t>ANEROBIC LAGOON + BARDEN + MF@</t>
  </si>
  <si>
    <t>ANEROBIC LAGOON + BARDEN + Bio filters</t>
  </si>
  <si>
    <t>ANEROBIC LAGOON + WUHR + Rapid Sand Filters</t>
  </si>
  <si>
    <t>ANEROBIC LAGOON + WUHR + Coagulation + Flocculation</t>
  </si>
  <si>
    <t>ANEROBIC LAGOON + WUHR + UF @</t>
  </si>
  <si>
    <t>ANEROBIC LAGOON + WUHR + MF@</t>
  </si>
  <si>
    <t>ANEROBIC LAGOON + WUHR + Bio filters</t>
  </si>
  <si>
    <t>CW + MLE</t>
  </si>
  <si>
    <t>CW + STEP-FEED BNR</t>
  </si>
  <si>
    <t>CW + BARDENPHO</t>
  </si>
  <si>
    <t>CW + WUHERMANN</t>
  </si>
  <si>
    <t>CW + Rapid Sand Filters</t>
  </si>
  <si>
    <t>CW + Coagulation + Flocculation</t>
  </si>
  <si>
    <t>CW + UF @</t>
  </si>
  <si>
    <t>CW + MF@</t>
  </si>
  <si>
    <t>CW + Bio filters</t>
  </si>
  <si>
    <t>CW + MLE + Rapid Sand Filters</t>
  </si>
  <si>
    <t>CW + MLE + Coagulation + Flocculation</t>
  </si>
  <si>
    <t>CW + MLE + UF @</t>
  </si>
  <si>
    <t>CW + MLE + MF@</t>
  </si>
  <si>
    <t>CW + MLE + Bio filters</t>
  </si>
  <si>
    <t>CW + STEP + Rapid Sand Filters</t>
  </si>
  <si>
    <t>CW + STEP + Coagulation + Flocculation</t>
  </si>
  <si>
    <t>CW + STEP + UF @</t>
  </si>
  <si>
    <t>CW + STEP + MF@</t>
  </si>
  <si>
    <t>CW + STEP + Bio filters</t>
  </si>
  <si>
    <t>CW + BARDEN + Rapid Sand Filters</t>
  </si>
  <si>
    <t>CW + BARDEN + Coagulation + Flocculation</t>
  </si>
  <si>
    <t>CW + BARDEN + UF @</t>
  </si>
  <si>
    <t>CW + BARDEN + MF@</t>
  </si>
  <si>
    <t>CW + BARDEN + Bio filters</t>
  </si>
  <si>
    <t>CW + WUHR + Rapid Sand Filters</t>
  </si>
  <si>
    <t>CW + WUHR + Coagulation + Flocculation</t>
  </si>
  <si>
    <t>CW + WUHR + UF @</t>
  </si>
  <si>
    <t>CW + WUHR + MF@</t>
  </si>
  <si>
    <t>CW + WUHR + Bio filters</t>
  </si>
  <si>
    <t>Weightage</t>
  </si>
  <si>
    <t>Land</t>
  </si>
  <si>
    <t>Energy</t>
  </si>
  <si>
    <t>STEP BNR</t>
  </si>
  <si>
    <t>BARDENPH</t>
  </si>
  <si>
    <t>WUHERMAN</t>
  </si>
  <si>
    <t>yes</t>
  </si>
  <si>
    <t>+</t>
  </si>
  <si>
    <t>-</t>
  </si>
  <si>
    <t>FCF</t>
  </si>
  <si>
    <t>FMCF</t>
  </si>
  <si>
    <t>FSCF</t>
  </si>
  <si>
    <t>BCF</t>
  </si>
  <si>
    <t>FWCF</t>
  </si>
  <si>
    <t>SBRB</t>
  </si>
  <si>
    <t>SBRCF</t>
  </si>
  <si>
    <t>SBTWCF</t>
  </si>
  <si>
    <t>MBRCF</t>
  </si>
  <si>
    <t>bod</t>
  </si>
  <si>
    <t>cod</t>
  </si>
  <si>
    <t>tss</t>
  </si>
  <si>
    <t>n</t>
  </si>
  <si>
    <t>fc</t>
  </si>
  <si>
    <t xml:space="preserve">CW </t>
  </si>
  <si>
    <t>CW</t>
  </si>
  <si>
    <t>AL + SP</t>
  </si>
  <si>
    <t>Cost of Tertiary Treatment Plant at Koyambedu, Tamilnadu</t>
  </si>
  <si>
    <t>Cost of UF &amp; RO of Plant at Surat for Surat Municipal Corpn., Gujarat</t>
  </si>
  <si>
    <t>8500 Lacs for 40 MLD</t>
  </si>
  <si>
    <r>
      <t>C</t>
    </r>
    <r>
      <rPr>
        <b/>
        <sz val="11"/>
        <color theme="1"/>
        <rFont val="Calibri"/>
        <family val="2"/>
        <scheme val="minor"/>
      </rPr>
      <t>ost of Suggested Technology i.e. BIOFOR-F + Wuhermann + Bio filters</t>
    </r>
  </si>
  <si>
    <t>195.88 Crores for 70 MLD</t>
  </si>
  <si>
    <t>Cost in Rupeesfor 70 MLD</t>
  </si>
  <si>
    <t>195.88 Crores</t>
  </si>
  <si>
    <t>336.28 Crores</t>
  </si>
  <si>
    <t>Cost of 65 MLD SBR As per Existing STP of U.P.  Jal Nigam</t>
  </si>
  <si>
    <t>1.25 Crores/ per MLD</t>
  </si>
  <si>
    <t>Cost for 70 MLD = 70 x 125 = 87.5 Crores</t>
  </si>
  <si>
    <t>Cost for 70 MLD = 148.75 Crores</t>
  </si>
  <si>
    <t>Total SBR + UF + RO = 87.5 + 148.75 = 236.25 Crores</t>
  </si>
  <si>
    <t>Cost in Rupees for 70 MLD</t>
  </si>
  <si>
    <t>216.18 Crores for 45 MLD</t>
  </si>
  <si>
    <t>Cost for 70 MLD = 336.28</t>
  </si>
  <si>
    <t>uf + ro</t>
  </si>
  <si>
    <t>mf + ro</t>
  </si>
  <si>
    <t>C+f+RSF</t>
  </si>
  <si>
    <t>BIOFOR-F + Wuhrmann</t>
  </si>
  <si>
    <t>BIOFOR + Wuhrmann</t>
  </si>
  <si>
    <t>MBR + Wuhrmann</t>
  </si>
  <si>
    <t>C.TECH + Wuhrmann</t>
  </si>
  <si>
    <t>SBR + UF + RO</t>
  </si>
  <si>
    <t>A2O + UF + RO</t>
  </si>
  <si>
    <t>SBR + MF + RO</t>
  </si>
  <si>
    <t>A2O + MF + RO</t>
  </si>
  <si>
    <t>BIOFOR-F + Wuhr + CF + RSF</t>
  </si>
  <si>
    <t>BIOFOR + Wuhr+ CF + RSF</t>
  </si>
  <si>
    <t>cc</t>
  </si>
  <si>
    <t>om</t>
  </si>
  <si>
    <t>weighted</t>
  </si>
  <si>
    <t>abs</t>
  </si>
  <si>
    <t>MBR + UF + RO</t>
  </si>
  <si>
    <t xml:space="preserve"> </t>
  </si>
  <si>
    <t>ger</t>
  </si>
  <si>
    <t>UNITS</t>
  </si>
  <si>
    <t>ha/mld</t>
  </si>
  <si>
    <t>KWh/ML</t>
  </si>
  <si>
    <t>million rupees/MLD</t>
  </si>
  <si>
    <t>BIOFOR + Wuhermann</t>
  </si>
  <si>
    <t>MBR + Wuhermann</t>
  </si>
  <si>
    <t>l</t>
  </si>
  <si>
    <t>e</t>
  </si>
  <si>
    <t>omc</t>
  </si>
  <si>
    <t>wc</t>
  </si>
  <si>
    <t>tech</t>
  </si>
  <si>
    <t>land</t>
  </si>
  <si>
    <t>energy</t>
  </si>
  <si>
    <t>om per year</t>
  </si>
  <si>
    <t>TREATMENT EFFICIENCIES</t>
  </si>
  <si>
    <t>BOD (%)</t>
  </si>
  <si>
    <t>COD (%)</t>
  </si>
  <si>
    <t>TSS (%)</t>
  </si>
  <si>
    <t>TN (%)</t>
  </si>
  <si>
    <t>FC (%)</t>
  </si>
  <si>
    <t>(mg/l)</t>
  </si>
  <si>
    <t>(MPN/l)</t>
  </si>
  <si>
    <t>Design Period (Years)</t>
  </si>
  <si>
    <t>Land cost (Rupees)</t>
  </si>
  <si>
    <t>Electricity Cost  (Rupees per KWh)</t>
  </si>
  <si>
    <t>Raw Wastewater</t>
  </si>
  <si>
    <t>Capital Cost</t>
  </si>
  <si>
    <t>O&amp;M Cost</t>
  </si>
  <si>
    <t>Desired Quality</t>
  </si>
  <si>
    <t>STP Capacity (MLD)</t>
  </si>
  <si>
    <t>Land  Upper Limit (hectare ha)</t>
  </si>
  <si>
    <t>Power Upper Limit (KWh)</t>
  </si>
  <si>
    <t>Land (ha)</t>
  </si>
  <si>
    <t>Power (KWh per ML)</t>
  </si>
  <si>
    <t>Land (ha per MLD)</t>
  </si>
  <si>
    <t>Capital Cost (Million Rupees per MLD)</t>
  </si>
  <si>
    <t>O&amp;M COST</t>
  </si>
  <si>
    <t>O&amp;M Cost (Million Rupees per MLD per Year)</t>
  </si>
  <si>
    <t>Coefficient*Q*Design Period</t>
  </si>
  <si>
    <t>Weighted O&amp;M Cost</t>
  </si>
  <si>
    <t>weightage*Coeff*Q*Design Period</t>
  </si>
  <si>
    <t>Rank based on Weighted Cost</t>
  </si>
  <si>
    <t>Power (MWh per day)</t>
  </si>
  <si>
    <t>Capital Cost (without weight)</t>
  </si>
  <si>
    <t>O&amp;M Cost per year (without weight)</t>
  </si>
  <si>
    <t>FINAL DISPLAY RESULT</t>
  </si>
  <si>
    <t>UF + RO</t>
  </si>
  <si>
    <t>MF+ RO</t>
  </si>
  <si>
    <t>FC (MPN/l)</t>
  </si>
  <si>
    <t>TN (mg/l)</t>
  </si>
  <si>
    <t xml:space="preserve"> TSS (mg/l)</t>
  </si>
  <si>
    <t>COD (mg/l)</t>
  </si>
  <si>
    <t>BOD (mg/l)</t>
  </si>
  <si>
    <t>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</si>
</sst>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₹-4009]\ #,##0.00"/>
    <numFmt numFmtId="165" formatCode="0.000"/>
    <numFmt numFmtId="166" formatCode="0.0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rgb="FF000000"/>
      <name val="Times New Roman"/>
      <family val="1"/>
    </font>
    <font>
      <sz val="11"/>
      <color rgb="FF000000"/>
      <name val="Trebuchet MS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 wrapText="1"/>
    </xf>
    <xf numFmtId="0" fontId="0" fillId="2" borderId="0" xfId="0" applyFill="1"/>
    <xf numFmtId="0" fontId="1" fillId="2" borderId="2" xfId="0" applyFont="1" applyFill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1" fillId="3" borderId="2" xfId="0" applyFont="1" applyFill="1" applyBorder="1" applyAlignment="1">
      <alignment vertical="top"/>
    </xf>
    <xf numFmtId="0" fontId="0" fillId="3" borderId="0" xfId="0" applyFill="1"/>
    <xf numFmtId="0" fontId="1" fillId="3" borderId="1" xfId="0" applyFont="1" applyFill="1" applyBorder="1" applyAlignment="1">
      <alignment vertical="top"/>
    </xf>
    <xf numFmtId="0" fontId="1" fillId="3" borderId="0" xfId="0" applyFont="1" applyFill="1" applyAlignment="1">
      <alignment vertical="top"/>
    </xf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0" xfId="0" applyFont="1" applyFill="1" applyBorder="1" applyAlignment="1">
      <alignment horizontal="center" vertical="top"/>
    </xf>
    <xf numFmtId="0" fontId="3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4" fillId="0" borderId="0" xfId="0" applyFont="1"/>
    <xf numFmtId="2" fontId="4" fillId="0" borderId="0" xfId="0" applyNumberFormat="1" applyFont="1"/>
    <xf numFmtId="0" fontId="0" fillId="0" borderId="2" xfId="0" applyBorder="1"/>
    <xf numFmtId="0" fontId="0" fillId="0" borderId="0" xfId="0" applyBorder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justify" vertical="center" wrapText="1"/>
    </xf>
    <xf numFmtId="1" fontId="0" fillId="0" borderId="0" xfId="0" applyNumberFormat="1"/>
    <xf numFmtId="0" fontId="1" fillId="3" borderId="0" xfId="0" applyFont="1" applyFill="1" applyBorder="1" applyAlignment="1">
      <alignment vertical="top"/>
    </xf>
    <xf numFmtId="165" fontId="0" fillId="0" borderId="0" xfId="0" applyNumberFormat="1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6" fontId="0" fillId="0" borderId="0" xfId="0" applyNumberFormat="1"/>
    <xf numFmtId="0" fontId="5" fillId="4" borderId="8" xfId="0" applyFont="1" applyFill="1" applyBorder="1" applyAlignment="1">
      <alignment horizontal="justify" vertical="center" wrapText="1"/>
    </xf>
    <xf numFmtId="0" fontId="0" fillId="5" borderId="0" xfId="0" applyFill="1"/>
    <xf numFmtId="2" fontId="5" fillId="0" borderId="1" xfId="0" applyNumberFormat="1" applyFont="1" applyBorder="1" applyAlignment="1">
      <alignment horizontal="center" vertical="center"/>
    </xf>
    <xf numFmtId="2" fontId="5" fillId="0" borderId="3" xfId="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top"/>
    </xf>
    <xf numFmtId="0" fontId="6" fillId="6" borderId="9" xfId="0" applyFont="1" applyFill="1" applyBorder="1" applyAlignment="1">
      <alignment horizontal="left" vertical="top" wrapText="1" readingOrder="1"/>
    </xf>
    <xf numFmtId="0" fontId="1" fillId="7" borderId="1" xfId="0" applyFont="1" applyFill="1" applyBorder="1" applyAlignment="1">
      <alignment vertical="top"/>
    </xf>
    <xf numFmtId="0" fontId="1" fillId="7" borderId="2" xfId="0" applyFont="1" applyFill="1" applyBorder="1" applyAlignment="1">
      <alignment vertical="top"/>
    </xf>
    <xf numFmtId="0" fontId="3" fillId="0" borderId="0" xfId="0" applyFont="1"/>
    <xf numFmtId="0" fontId="3" fillId="0" borderId="0" xfId="0" applyFont="1" applyBorder="1"/>
    <xf numFmtId="0" fontId="3" fillId="8" borderId="0" xfId="0" applyFont="1" applyFill="1" applyBorder="1"/>
    <xf numFmtId="0" fontId="3" fillId="9" borderId="0" xfId="0" applyFont="1" applyFill="1" applyBorder="1"/>
    <xf numFmtId="0" fontId="3" fillId="0" borderId="0" xfId="0" applyFont="1" applyFill="1" applyBorder="1"/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Weighted Cost</c:v>
          </c:tx>
          <c:val>
            <c:numRef>
              <c:f>KANINDUS!$G$2:$G$11</c:f>
              <c:numCache>
                <c:formatCode>General</c:formatCode>
                <c:ptCount val="10"/>
                <c:pt idx="0">
                  <c:v>504735000</c:v>
                </c:pt>
                <c:pt idx="1">
                  <c:v>611365125</c:v>
                </c:pt>
                <c:pt idx="2">
                  <c:v>738185000</c:v>
                </c:pt>
                <c:pt idx="3">
                  <c:v>742784000</c:v>
                </c:pt>
                <c:pt idx="4">
                  <c:v>743683500</c:v>
                </c:pt>
                <c:pt idx="5">
                  <c:v>748282500</c:v>
                </c:pt>
                <c:pt idx="6">
                  <c:v>748678000</c:v>
                </c:pt>
                <c:pt idx="7">
                  <c:v>790629000</c:v>
                </c:pt>
                <c:pt idx="8">
                  <c:v>797935250</c:v>
                </c:pt>
                <c:pt idx="9">
                  <c:v>841729000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5A-4ACB-BB0C-6F94A8EFFABA}"/>
            </c:ext>
          </c:extLst>
        </c:ser>
        <c:ser>
          <c:idx val="0"/>
          <c:order val="1"/>
          <c:tx>
            <c:v>Absolute Cost</c:v>
          </c:tx>
          <c:val>
            <c:numRef>
              <c:f>KANINDUS!$K$2:$K$11</c:f>
              <c:numCache>
                <c:formatCode>General</c:formatCode>
                <c:ptCount val="10"/>
                <c:pt idx="0">
                  <c:v>3020850000</c:v>
                </c:pt>
                <c:pt idx="1">
                  <c:v>4050051250</c:v>
                </c:pt>
                <c:pt idx="2">
                  <c:v>4518850000</c:v>
                </c:pt>
                <c:pt idx="3">
                  <c:v>4571840000</c:v>
                </c:pt>
                <c:pt idx="4">
                  <c:v>4685835000</c:v>
                </c:pt>
                <c:pt idx="5">
                  <c:v>4738825000</c:v>
                </c:pt>
                <c:pt idx="6">
                  <c:v>4357780000</c:v>
                </c:pt>
                <c:pt idx="7">
                  <c:v>4206789999.9999995</c:v>
                </c:pt>
                <c:pt idx="8">
                  <c:v>4794352500</c:v>
                </c:pt>
                <c:pt idx="9">
                  <c:v>5319790000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5A-4ACB-BB0C-6F94A8EFFABA}"/>
            </c:ext>
          </c:extLst>
        </c:ser>
        <c:ser>
          <c:idx val="2"/>
          <c:order val="2"/>
          <c:tx>
            <c:v>Capital Cost</c:v>
          </c:tx>
          <c:val>
            <c:numRef>
              <c:f>KANINDUS!$E$2:$E$11</c:f>
              <c:numCache>
                <c:formatCode>General</c:formatCode>
                <c:ptCount val="10"/>
                <c:pt idx="0">
                  <c:v>1344000000</c:v>
                </c:pt>
                <c:pt idx="1">
                  <c:v>1491000000</c:v>
                </c:pt>
                <c:pt idx="2">
                  <c:v>2064999999.9999998</c:v>
                </c:pt>
                <c:pt idx="3">
                  <c:v>1960000000.0000002</c:v>
                </c:pt>
                <c:pt idx="4">
                  <c:v>2205000000</c:v>
                </c:pt>
                <c:pt idx="5">
                  <c:v>2099999999.9999998</c:v>
                </c:pt>
                <c:pt idx="6">
                  <c:v>1693999999.9999998</c:v>
                </c:pt>
                <c:pt idx="7">
                  <c:v>1554000000</c:v>
                </c:pt>
                <c:pt idx="8">
                  <c:v>1749999999.9999998</c:v>
                </c:pt>
                <c:pt idx="9">
                  <c:v>3080000000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5A-4ACB-BB0C-6F94A8EFFABA}"/>
            </c:ext>
          </c:extLst>
        </c:ser>
        <c:ser>
          <c:idx val="3"/>
          <c:order val="3"/>
          <c:tx>
            <c:v>O &amp; M Cost</c:v>
          </c:tx>
          <c:val>
            <c:numRef>
              <c:f>KANINDUS!$F$2:$F$11</c:f>
              <c:numCache>
                <c:formatCode>General</c:formatCode>
                <c:ptCount val="10"/>
                <c:pt idx="0">
                  <c:v>819000000.00000012</c:v>
                </c:pt>
                <c:pt idx="1">
                  <c:v>1533000000.0000002</c:v>
                </c:pt>
                <c:pt idx="2">
                  <c:v>1575000000</c:v>
                </c:pt>
                <c:pt idx="3">
                  <c:v>1680000000</c:v>
                </c:pt>
                <c:pt idx="4">
                  <c:v>1575000000</c:v>
                </c:pt>
                <c:pt idx="5">
                  <c:v>1680000000</c:v>
                </c:pt>
                <c:pt idx="6">
                  <c:v>1344000000</c:v>
                </c:pt>
                <c:pt idx="7">
                  <c:v>1239000000.0000002</c:v>
                </c:pt>
                <c:pt idx="8">
                  <c:v>2100000000</c:v>
                </c:pt>
                <c:pt idx="9">
                  <c:v>1155000000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5A-4ACB-BB0C-6F94A8EFFABA}"/>
            </c:ext>
          </c:extLst>
        </c:ser>
        <c:ser>
          <c:idx val="4"/>
          <c:order val="4"/>
          <c:tx>
            <c:v>Energy Cost</c:v>
          </c:tx>
          <c:val>
            <c:numRef>
              <c:f>KANINDUS!$D$2:$D$11</c:f>
              <c:numCache>
                <c:formatCode>General</c:formatCode>
                <c:ptCount val="10"/>
                <c:pt idx="0">
                  <c:v>689850000</c:v>
                </c:pt>
                <c:pt idx="1">
                  <c:v>914051250</c:v>
                </c:pt>
                <c:pt idx="2">
                  <c:v>689850000</c:v>
                </c:pt>
                <c:pt idx="3">
                  <c:v>735840000</c:v>
                </c:pt>
                <c:pt idx="4">
                  <c:v>758835000</c:v>
                </c:pt>
                <c:pt idx="5">
                  <c:v>804825000</c:v>
                </c:pt>
                <c:pt idx="6">
                  <c:v>1011780000</c:v>
                </c:pt>
                <c:pt idx="7">
                  <c:v>965790000</c:v>
                </c:pt>
                <c:pt idx="8">
                  <c:v>678352500</c:v>
                </c:pt>
                <c:pt idx="9">
                  <c:v>965790000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5A-4ACB-BB0C-6F94A8EFFABA}"/>
            </c:ext>
          </c:extLst>
        </c:ser>
        <c:ser>
          <c:idx val="5"/>
          <c:order val="5"/>
          <c:tx>
            <c:v>Land Cost</c:v>
          </c:tx>
          <c:val>
            <c:numRef>
              <c:f>KANINDUS!$C$2:$C$11</c:f>
              <c:numCache>
                <c:formatCode>General</c:formatCode>
                <c:ptCount val="10"/>
                <c:pt idx="0">
                  <c:v>168000000</c:v>
                </c:pt>
                <c:pt idx="1">
                  <c:v>112000000</c:v>
                </c:pt>
                <c:pt idx="2">
                  <c:v>189000000.00000003</c:v>
                </c:pt>
                <c:pt idx="3">
                  <c:v>196000000</c:v>
                </c:pt>
                <c:pt idx="4">
                  <c:v>147000000</c:v>
                </c:pt>
                <c:pt idx="5">
                  <c:v>154000000</c:v>
                </c:pt>
                <c:pt idx="6">
                  <c:v>308000000</c:v>
                </c:pt>
                <c:pt idx="7">
                  <c:v>448000000</c:v>
                </c:pt>
                <c:pt idx="8">
                  <c:v>266000000</c:v>
                </c:pt>
                <c:pt idx="9">
                  <c:v>118999999.99999999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5A-4ACB-BB0C-6F94A8EFF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136576"/>
        <c:axId val="92542848"/>
      </c:lineChart>
      <c:catAx>
        <c:axId val="92136576"/>
        <c:scaling>
          <c:orientation val="minMax"/>
        </c:scaling>
        <c:delete val="0"/>
        <c:axPos val="b"/>
        <c:majorTickMark val="out"/>
        <c:minorTickMark val="none"/>
        <c:tickLblPos val="nextTo"/>
        <c:crossAx val="92542848"/>
        <c:crosses val="autoZero"/>
        <c:auto val="1"/>
        <c:lblAlgn val="ctr"/>
        <c:lblOffset val="100"/>
        <c:noMultiLvlLbl val="0"/>
      </c:catAx>
      <c:valAx>
        <c:axId val="92542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136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Absolute Capital Cost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CAPKANINDUS!$B$7:$B$11</c:f>
              <c:strCache>
                <c:ptCount val="5"/>
                <c:pt idx="0">
                  <c:v>BIOFOR + Wuhrmann</c:v>
                </c:pt>
                <c:pt idx="1">
                  <c:v>MBR + Wuhrmann</c:v>
                </c:pt>
                <c:pt idx="2">
                  <c:v>A2O + UF + RO</c:v>
                </c:pt>
                <c:pt idx="3">
                  <c:v>SBR + UF + RO</c:v>
                </c:pt>
                <c:pt idx="4">
                  <c:v>MBR + UF + RO</c:v>
                </c:pt>
              </c:strCache>
            </c:strRef>
          </c:cat>
          <c:val>
            <c:numRef>
              <c:f>CAPKANINDUS!$E$7:$E$11</c:f>
              <c:numCache>
                <c:formatCode>0.00</c:formatCode>
                <c:ptCount val="5"/>
                <c:pt idx="0">
                  <c:v>3184.3</c:v>
                </c:pt>
                <c:pt idx="1">
                  <c:v>6204.8</c:v>
                </c:pt>
                <c:pt idx="2">
                  <c:v>5819.8</c:v>
                </c:pt>
                <c:pt idx="3">
                  <c:v>6029.8</c:v>
                </c:pt>
                <c:pt idx="4">
                  <c:v>8479.7999999999993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F-4389-8B65-0FFFF8A14E6E}"/>
            </c:ext>
          </c:extLst>
        </c:ser>
        <c:ser>
          <c:idx val="1"/>
          <c:order val="1"/>
          <c:tx>
            <c:v>Absolute O&amp;M Cost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CAPKANINDUS!$F$7:$F$11</c:f>
              <c:numCache>
                <c:formatCode>0.00</c:formatCode>
                <c:ptCount val="5"/>
                <c:pt idx="0">
                  <c:v>5103</c:v>
                </c:pt>
                <c:pt idx="1">
                  <c:v>2415</c:v>
                </c:pt>
                <c:pt idx="2">
                  <c:v>4095</c:v>
                </c:pt>
                <c:pt idx="3">
                  <c:v>3885</c:v>
                </c:pt>
                <c:pt idx="4">
                  <c:v>3097.5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8F-4389-8B65-0FFFF8A14E6E}"/>
            </c:ext>
          </c:extLst>
        </c:ser>
        <c:ser>
          <c:idx val="2"/>
          <c:order val="2"/>
          <c:tx>
            <c:v>Weighted Cost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CAPKANINDUS!$G$7:$G$11</c:f>
              <c:numCache>
                <c:formatCode>0.00</c:formatCode>
                <c:ptCount val="5"/>
                <c:pt idx="0">
                  <c:v>1576.6002000000001</c:v>
                </c:pt>
                <c:pt idx="1">
                  <c:v>1990.5984000000001</c:v>
                </c:pt>
                <c:pt idx="2">
                  <c:v>2090.8440000000001</c:v>
                </c:pt>
                <c:pt idx="3">
                  <c:v>2105.3256000000001</c:v>
                </c:pt>
                <c:pt idx="4">
                  <c:v>2647.2936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8F-4389-8B65-0FFFF8A14E6E}"/>
            </c:ext>
          </c:extLst>
        </c:ser>
        <c:ser>
          <c:idx val="3"/>
          <c:order val="3"/>
          <c:tx>
            <c:v>Total Absolute Cost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CAPKANINDUS!$J$7:$J$11</c:f>
              <c:numCache>
                <c:formatCode>0.00</c:formatCode>
                <c:ptCount val="5"/>
                <c:pt idx="0">
                  <c:v>9313.3512499999997</c:v>
                </c:pt>
                <c:pt idx="1">
                  <c:v>9704.59</c:v>
                </c:pt>
                <c:pt idx="2">
                  <c:v>10873.625</c:v>
                </c:pt>
                <c:pt idx="3">
                  <c:v>10820.635</c:v>
                </c:pt>
                <c:pt idx="4">
                  <c:v>12814.06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8F-4389-8B65-0FFFF8A14E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25644591"/>
        <c:axId val="925640847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CAPKANINDUS!$A$7:$A$11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C43B-45F1-B14E-5DDE08818B62}"/>
                  </c:ext>
                </c:extLst>
              </c15:ser>
            </c15:filteredBarSeries>
          </c:ext>
        </c:extLst>
      </c:barChart>
      <c:catAx>
        <c:axId val="925644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rank</a:t>
                </a:r>
              </a:p>
            </c:rich>
          </c:tx>
          <c:layout>
            <c:manualLayout>
              <c:xMode val="edge"/>
              <c:yMode val="edge"/>
              <c:x val="0.44917366579177598"/>
              <c:y val="0.91673592884222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640847"/>
        <c:crosses val="autoZero"/>
        <c:auto val="1"/>
        <c:lblAlgn val="ctr"/>
        <c:lblOffset val="100"/>
        <c:noMultiLvlLbl val="0"/>
      </c:catAx>
      <c:valAx>
        <c:axId val="925640847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Rupees in Millions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crossAx val="92564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5"/>
          <c:y val="2.3148148148148147E-2"/>
          <c:w val="0.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25 % Increase</c:v>
          </c:tx>
          <c:cat>
            <c:strRef>
              <c:f>sentiindus!$B$2:$B$11</c:f>
              <c:strCache>
                <c:ptCount val="10"/>
                <c:pt idx="0">
                  <c:v>BIOFOR-F + Wuhrmann</c:v>
                </c:pt>
                <c:pt idx="1">
                  <c:v>BIOFOR + Wuhrmann</c:v>
                </c:pt>
                <c:pt idx="2">
                  <c:v>SBR + UF + RO</c:v>
                </c:pt>
                <c:pt idx="3">
                  <c:v>A2O + UF + RO</c:v>
                </c:pt>
                <c:pt idx="4">
                  <c:v>SBR + MF + RO</c:v>
                </c:pt>
                <c:pt idx="5">
                  <c:v>A2O + MF + RO</c:v>
                </c:pt>
                <c:pt idx="6">
                  <c:v>MBR + Wuhrmann</c:v>
                </c:pt>
                <c:pt idx="7">
                  <c:v>BIOFOR-F + Wuhr + CF + RSF</c:v>
                </c:pt>
                <c:pt idx="8">
                  <c:v>C.TECH + Wuhrmann</c:v>
                </c:pt>
                <c:pt idx="9">
                  <c:v>BIOFOR + Wuhr+ CF + RSF</c:v>
                </c:pt>
              </c:strCache>
            </c:strRef>
          </c:cat>
          <c:val>
            <c:numRef>
              <c:f>sentiindus!$C$2:$C$11</c:f>
              <c:numCache>
                <c:formatCode>General</c:formatCode>
                <c:ptCount val="10"/>
                <c:pt idx="0">
                  <c:v>378459375</c:v>
                </c:pt>
                <c:pt idx="1">
                  <c:v>424103203.125</c:v>
                </c:pt>
                <c:pt idx="2">
                  <c:v>519927187.5</c:v>
                </c:pt>
                <c:pt idx="3">
                  <c:v>525426562.5</c:v>
                </c:pt>
                <c:pt idx="4">
                  <c:v>532240625</c:v>
                </c:pt>
                <c:pt idx="5">
                  <c:v>537740000</c:v>
                </c:pt>
                <c:pt idx="6">
                  <c:v>570705625</c:v>
                </c:pt>
                <c:pt idx="7">
                  <c:v>583423750</c:v>
                </c:pt>
                <c:pt idx="8">
                  <c:v>598459531.25</c:v>
                </c:pt>
                <c:pt idx="9">
                  <c:v>629067578.125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90-4E60-B460-17E41E688BAC}"/>
            </c:ext>
          </c:extLst>
        </c:ser>
        <c:ser>
          <c:idx val="1"/>
          <c:order val="1"/>
          <c:tx>
            <c:v>25 % Decrease</c:v>
          </c:tx>
          <c:val>
            <c:numRef>
              <c:f>sentiindus!$D$2:$D$11</c:f>
              <c:numCache>
                <c:formatCode>General</c:formatCode>
                <c:ptCount val="10"/>
                <c:pt idx="0">
                  <c:v>631010625</c:v>
                </c:pt>
                <c:pt idx="1">
                  <c:v>798627046.875</c:v>
                </c:pt>
                <c:pt idx="2">
                  <c:v>967439812.5</c:v>
                </c:pt>
                <c:pt idx="3">
                  <c:v>971138437.5</c:v>
                </c:pt>
                <c:pt idx="4">
                  <c:v>944129375</c:v>
                </c:pt>
                <c:pt idx="5">
                  <c:v>947828000</c:v>
                </c:pt>
                <c:pt idx="6">
                  <c:v>1112752375</c:v>
                </c:pt>
                <c:pt idx="7">
                  <c:v>913932250</c:v>
                </c:pt>
                <c:pt idx="8">
                  <c:v>997410968.75</c:v>
                </c:pt>
                <c:pt idx="9">
                  <c:v>1081548671.875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90-4E60-B460-17E41E688BAC}"/>
            </c:ext>
          </c:extLst>
        </c:ser>
        <c:ser>
          <c:idx val="2"/>
          <c:order val="2"/>
          <c:tx>
            <c:v>Original Weight</c:v>
          </c:tx>
          <c:val>
            <c:numRef>
              <c:f>sentiindus!$E$2:$E$11</c:f>
              <c:numCache>
                <c:formatCode>General</c:formatCode>
                <c:ptCount val="10"/>
                <c:pt idx="0">
                  <c:v>504735000</c:v>
                </c:pt>
                <c:pt idx="1">
                  <c:v>611365125</c:v>
                </c:pt>
                <c:pt idx="2">
                  <c:v>743683500</c:v>
                </c:pt>
                <c:pt idx="3">
                  <c:v>748282500</c:v>
                </c:pt>
                <c:pt idx="4">
                  <c:v>738185000</c:v>
                </c:pt>
                <c:pt idx="5">
                  <c:v>742784000</c:v>
                </c:pt>
                <c:pt idx="6">
                  <c:v>841729000</c:v>
                </c:pt>
                <c:pt idx="7">
                  <c:v>748678000</c:v>
                </c:pt>
                <c:pt idx="8">
                  <c:v>797935250</c:v>
                </c:pt>
                <c:pt idx="9">
                  <c:v>855308125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90-4E60-B460-17E41E688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712960"/>
        <c:axId val="117320704"/>
      </c:lineChart>
      <c:catAx>
        <c:axId val="11671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7320704"/>
        <c:crosses val="autoZero"/>
        <c:auto val="1"/>
        <c:lblAlgn val="ctr"/>
        <c:lblOffset val="100"/>
        <c:noMultiLvlLbl val="0"/>
      </c:catAx>
      <c:valAx>
        <c:axId val="11732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7129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25% Increase</c:v>
          </c:tx>
          <c:marker>
            <c:symbol val="none"/>
          </c:marker>
          <c:cat>
            <c:strRef>
              <c:f>Sheet2!$B$2:$B$10</c:f>
              <c:strCache>
                <c:ptCount val="9"/>
                <c:pt idx="0">
                  <c:v>FAB + Coagulation + Flocculation</c:v>
                </c:pt>
                <c:pt idx="1">
                  <c:v>FAB + MLE + Coagulation + Flocculation</c:v>
                </c:pt>
                <c:pt idx="2">
                  <c:v>FAB + STEP + Coagulation + Flocculation</c:v>
                </c:pt>
                <c:pt idx="3">
                  <c:v>BIOFOR + Coagulation + Flocculation</c:v>
                </c:pt>
                <c:pt idx="4">
                  <c:v>FAB + WUHR + Coagulation + Flocculation</c:v>
                </c:pt>
                <c:pt idx="5">
                  <c:v>SBR + Bio filters</c:v>
                </c:pt>
                <c:pt idx="6">
                  <c:v>SBR + Coagulation + Flocculation</c:v>
                </c:pt>
                <c:pt idx="7">
                  <c:v>SBT + WUHR + Coagulation + Flocculation</c:v>
                </c:pt>
                <c:pt idx="8">
                  <c:v>MBR + Coagulation + Flocculation</c:v>
                </c:pt>
              </c:strCache>
            </c:strRef>
          </c:cat>
          <c:val>
            <c:numRef>
              <c:f>Sheet2!$C$2:$C$10</c:f>
              <c:numCache>
                <c:formatCode>General</c:formatCode>
                <c:ptCount val="9"/>
                <c:pt idx="0">
                  <c:v>40.68</c:v>
                </c:pt>
                <c:pt idx="1">
                  <c:v>43.84</c:v>
                </c:pt>
                <c:pt idx="2">
                  <c:v>44.31</c:v>
                </c:pt>
                <c:pt idx="3">
                  <c:v>48.29</c:v>
                </c:pt>
                <c:pt idx="4">
                  <c:v>50.18</c:v>
                </c:pt>
                <c:pt idx="5">
                  <c:v>51.65</c:v>
                </c:pt>
                <c:pt idx="6">
                  <c:v>52.79</c:v>
                </c:pt>
                <c:pt idx="7">
                  <c:v>65.55</c:v>
                </c:pt>
                <c:pt idx="8">
                  <c:v>69.61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F7-476E-9820-BF7F1BBB9DEF}"/>
            </c:ext>
          </c:extLst>
        </c:ser>
        <c:ser>
          <c:idx val="1"/>
          <c:order val="1"/>
          <c:tx>
            <c:v>25% Decrease</c:v>
          </c:tx>
          <c:marker>
            <c:symbol val="none"/>
          </c:marker>
          <c:val>
            <c:numRef>
              <c:f>Sheet2!$D$2:$D$10</c:f>
              <c:numCache>
                <c:formatCode>General</c:formatCode>
                <c:ptCount val="9"/>
                <c:pt idx="0">
                  <c:v>23.22</c:v>
                </c:pt>
                <c:pt idx="1">
                  <c:v>25.19</c:v>
                </c:pt>
                <c:pt idx="2">
                  <c:v>25.1080930625</c:v>
                </c:pt>
                <c:pt idx="3">
                  <c:v>25.161668437500001</c:v>
                </c:pt>
                <c:pt idx="4">
                  <c:v>28.155306812500001</c:v>
                </c:pt>
                <c:pt idx="5">
                  <c:v>28.1358</c:v>
                </c:pt>
                <c:pt idx="6">
                  <c:v>28.3500175</c:v>
                </c:pt>
                <c:pt idx="7">
                  <c:v>32.852927625</c:v>
                </c:pt>
                <c:pt idx="8">
                  <c:v>35.232977499999997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F7-476E-9820-BF7F1BBB9DEF}"/>
            </c:ext>
          </c:extLst>
        </c:ser>
        <c:ser>
          <c:idx val="2"/>
          <c:order val="2"/>
          <c:tx>
            <c:v>Original Weights</c:v>
          </c:tx>
          <c:marker>
            <c:symbol val="none"/>
          </c:marker>
          <c:val>
            <c:numRef>
              <c:f>Sheet2!$E$2:$E$10</c:f>
              <c:numCache>
                <c:formatCode>General</c:formatCode>
                <c:ptCount val="9"/>
                <c:pt idx="0">
                  <c:v>31.957818899999999</c:v>
                </c:pt>
                <c:pt idx="1">
                  <c:v>34.5211629</c:v>
                </c:pt>
                <c:pt idx="2">
                  <c:v>34.712948900000001</c:v>
                </c:pt>
                <c:pt idx="3">
                  <c:v>36.730669499999998</c:v>
                </c:pt>
                <c:pt idx="4">
                  <c:v>39.168490900000002</c:v>
                </c:pt>
                <c:pt idx="5">
                  <c:v>39.893279999999997</c:v>
                </c:pt>
                <c:pt idx="6">
                  <c:v>40.572028000000003</c:v>
                </c:pt>
                <c:pt idx="7">
                  <c:v>49.204684200000003</c:v>
                </c:pt>
                <c:pt idx="8">
                  <c:v>52.424764000000003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F7-476E-9820-BF7F1BBB9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71808"/>
        <c:axId val="115673344"/>
      </c:lineChart>
      <c:catAx>
        <c:axId val="115671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5673344"/>
        <c:crosses val="autoZero"/>
        <c:auto val="1"/>
        <c:lblAlgn val="ctr"/>
        <c:lblOffset val="100"/>
        <c:noMultiLvlLbl val="0"/>
      </c:catAx>
      <c:valAx>
        <c:axId val="115673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671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Land Cost</c:v>
          </c:tx>
          <c:cat>
            <c:strRef>
              <c:f>Sheet3!$A$3:$A$20</c:f>
              <c:strCache>
                <c:ptCount val="18"/>
                <c:pt idx="0">
                  <c:v>ASP</c:v>
                </c:pt>
                <c:pt idx="1">
                  <c:v>MBBR</c:v>
                </c:pt>
                <c:pt idx="2">
                  <c:v>SBR</c:v>
                </c:pt>
                <c:pt idx="3">
                  <c:v>A2O</c:v>
                </c:pt>
                <c:pt idx="4">
                  <c:v>UASB + EA</c:v>
                </c:pt>
                <c:pt idx="5">
                  <c:v>MBR</c:v>
                </c:pt>
                <c:pt idx="6">
                  <c:v>WSP</c:v>
                </c:pt>
                <c:pt idx="7">
                  <c:v>DPS</c:v>
                </c:pt>
                <c:pt idx="8">
                  <c:v>AL + SP</c:v>
                </c:pt>
                <c:pt idx="9">
                  <c:v>SAFF</c:v>
                </c:pt>
                <c:pt idx="10">
                  <c:v>BIOFOR</c:v>
                </c:pt>
                <c:pt idx="11">
                  <c:v>BIOFOR-F</c:v>
                </c:pt>
                <c:pt idx="12">
                  <c:v>FAB</c:v>
                </c:pt>
                <c:pt idx="13">
                  <c:v>Oxidation Pond</c:v>
                </c:pt>
                <c:pt idx="14">
                  <c:v>C.Tech</c:v>
                </c:pt>
                <c:pt idx="15">
                  <c:v>CW</c:v>
                </c:pt>
                <c:pt idx="16">
                  <c:v>SBT</c:v>
                </c:pt>
                <c:pt idx="17">
                  <c:v>Trickling Filter </c:v>
                </c:pt>
              </c:strCache>
            </c:strRef>
          </c:cat>
          <c:val>
            <c:numRef>
              <c:f>Sheet3!$B$3:$B$20</c:f>
              <c:numCache>
                <c:formatCode>General</c:formatCode>
                <c:ptCount val="18"/>
                <c:pt idx="0">
                  <c:v>33600000</c:v>
                </c:pt>
                <c:pt idx="1">
                  <c:v>9240000</c:v>
                </c:pt>
                <c:pt idx="2">
                  <c:v>9240000</c:v>
                </c:pt>
                <c:pt idx="3">
                  <c:v>10080000</c:v>
                </c:pt>
                <c:pt idx="4">
                  <c:v>18480000</c:v>
                </c:pt>
                <c:pt idx="5">
                  <c:v>7559999.9999999981</c:v>
                </c:pt>
                <c:pt idx="6">
                  <c:v>102480000</c:v>
                </c:pt>
                <c:pt idx="7">
                  <c:v>672000000</c:v>
                </c:pt>
                <c:pt idx="8">
                  <c:v>56280000</c:v>
                </c:pt>
                <c:pt idx="9">
                  <c:v>8400000</c:v>
                </c:pt>
                <c:pt idx="10">
                  <c:v>6720000</c:v>
                </c:pt>
                <c:pt idx="11">
                  <c:v>13440000</c:v>
                </c:pt>
                <c:pt idx="12">
                  <c:v>10080000</c:v>
                </c:pt>
                <c:pt idx="13">
                  <c:v>25200000</c:v>
                </c:pt>
                <c:pt idx="14">
                  <c:v>25200000</c:v>
                </c:pt>
                <c:pt idx="15">
                  <c:v>52920000</c:v>
                </c:pt>
                <c:pt idx="16">
                  <c:v>5040000</c:v>
                </c:pt>
                <c:pt idx="17">
                  <c:v>84000000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0-47F9-BA23-CF590B54259D}"/>
            </c:ext>
          </c:extLst>
        </c:ser>
        <c:ser>
          <c:idx val="1"/>
          <c:order val="1"/>
          <c:tx>
            <c:v>Energy Cost</c:v>
          </c:tx>
          <c:cat>
            <c:strRef>
              <c:f>Sheet3!$A$3:$A$20</c:f>
              <c:strCache>
                <c:ptCount val="18"/>
                <c:pt idx="0">
                  <c:v>ASP</c:v>
                </c:pt>
                <c:pt idx="1">
                  <c:v>MBBR</c:v>
                </c:pt>
                <c:pt idx="2">
                  <c:v>SBR</c:v>
                </c:pt>
                <c:pt idx="3">
                  <c:v>A2O</c:v>
                </c:pt>
                <c:pt idx="4">
                  <c:v>UASB + EA</c:v>
                </c:pt>
                <c:pt idx="5">
                  <c:v>MBR</c:v>
                </c:pt>
                <c:pt idx="6">
                  <c:v>WSP</c:v>
                </c:pt>
                <c:pt idx="7">
                  <c:v>DPS</c:v>
                </c:pt>
                <c:pt idx="8">
                  <c:v>AL + SP</c:v>
                </c:pt>
                <c:pt idx="9">
                  <c:v>SAFF</c:v>
                </c:pt>
                <c:pt idx="10">
                  <c:v>BIOFOR</c:v>
                </c:pt>
                <c:pt idx="11">
                  <c:v>BIOFOR-F</c:v>
                </c:pt>
                <c:pt idx="12">
                  <c:v>FAB</c:v>
                </c:pt>
                <c:pt idx="13">
                  <c:v>Oxidation Pond</c:v>
                </c:pt>
                <c:pt idx="14">
                  <c:v>C.Tech</c:v>
                </c:pt>
                <c:pt idx="15">
                  <c:v>CW</c:v>
                </c:pt>
                <c:pt idx="16">
                  <c:v>SBT</c:v>
                </c:pt>
                <c:pt idx="17">
                  <c:v>Trickling Filter </c:v>
                </c:pt>
              </c:strCache>
            </c:strRef>
          </c:cat>
          <c:val>
            <c:numRef>
              <c:f>Sheet3!$C$3:$C$20</c:f>
              <c:numCache>
                <c:formatCode>General</c:formatCode>
                <c:ptCount val="18"/>
                <c:pt idx="0">
                  <c:v>133042500</c:v>
                </c:pt>
                <c:pt idx="1">
                  <c:v>144540000</c:v>
                </c:pt>
                <c:pt idx="2">
                  <c:v>98550000</c:v>
                </c:pt>
                <c:pt idx="3">
                  <c:v>111690000</c:v>
                </c:pt>
                <c:pt idx="4">
                  <c:v>78840000</c:v>
                </c:pt>
                <c:pt idx="5">
                  <c:v>197100000</c:v>
                </c:pt>
                <c:pt idx="6">
                  <c:v>1314000</c:v>
                </c:pt>
                <c:pt idx="7">
                  <c:v>1314000</c:v>
                </c:pt>
                <c:pt idx="8">
                  <c:v>11826000</c:v>
                </c:pt>
                <c:pt idx="9">
                  <c:v>256230000</c:v>
                </c:pt>
                <c:pt idx="10">
                  <c:v>182317500</c:v>
                </c:pt>
                <c:pt idx="11">
                  <c:v>118260000</c:v>
                </c:pt>
                <c:pt idx="12">
                  <c:v>88366500</c:v>
                </c:pt>
                <c:pt idx="13">
                  <c:v>1314000</c:v>
                </c:pt>
                <c:pt idx="14">
                  <c:v>114975000</c:v>
                </c:pt>
                <c:pt idx="15">
                  <c:v>2628000</c:v>
                </c:pt>
                <c:pt idx="16">
                  <c:v>79497000</c:v>
                </c:pt>
                <c:pt idx="17">
                  <c:v>118260000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90-47F9-BA23-CF590B54259D}"/>
            </c:ext>
          </c:extLst>
        </c:ser>
        <c:ser>
          <c:idx val="2"/>
          <c:order val="2"/>
          <c:tx>
            <c:v>Capital Cost</c:v>
          </c:tx>
          <c:cat>
            <c:strRef>
              <c:f>Sheet3!$A$3:$A$20</c:f>
              <c:strCache>
                <c:ptCount val="18"/>
                <c:pt idx="0">
                  <c:v>ASP</c:v>
                </c:pt>
                <c:pt idx="1">
                  <c:v>MBBR</c:v>
                </c:pt>
                <c:pt idx="2">
                  <c:v>SBR</c:v>
                </c:pt>
                <c:pt idx="3">
                  <c:v>A2O</c:v>
                </c:pt>
                <c:pt idx="4">
                  <c:v>UASB + EA</c:v>
                </c:pt>
                <c:pt idx="5">
                  <c:v>MBR</c:v>
                </c:pt>
                <c:pt idx="6">
                  <c:v>WSP</c:v>
                </c:pt>
                <c:pt idx="7">
                  <c:v>DPS</c:v>
                </c:pt>
                <c:pt idx="8">
                  <c:v>AL + SP</c:v>
                </c:pt>
                <c:pt idx="9">
                  <c:v>SAFF</c:v>
                </c:pt>
                <c:pt idx="10">
                  <c:v>BIOFOR</c:v>
                </c:pt>
                <c:pt idx="11">
                  <c:v>BIOFOR-F</c:v>
                </c:pt>
                <c:pt idx="12">
                  <c:v>FAB</c:v>
                </c:pt>
                <c:pt idx="13">
                  <c:v>Oxidation Pond</c:v>
                </c:pt>
                <c:pt idx="14">
                  <c:v>C.Tech</c:v>
                </c:pt>
                <c:pt idx="15">
                  <c:v>CW</c:v>
                </c:pt>
                <c:pt idx="16">
                  <c:v>SBT</c:v>
                </c:pt>
                <c:pt idx="17">
                  <c:v>Trickling Filter </c:v>
                </c:pt>
              </c:strCache>
            </c:strRef>
          </c:cat>
          <c:val>
            <c:numRef>
              <c:f>Sheet3!$D$3:$D$20</c:f>
              <c:numCache>
                <c:formatCode>General</c:formatCode>
                <c:ptCount val="18"/>
                <c:pt idx="0">
                  <c:v>43200000</c:v>
                </c:pt>
                <c:pt idx="1">
                  <c:v>43200000</c:v>
                </c:pt>
                <c:pt idx="2">
                  <c:v>46000000</c:v>
                </c:pt>
                <c:pt idx="3">
                  <c:v>40000000</c:v>
                </c:pt>
                <c:pt idx="4">
                  <c:v>43200000</c:v>
                </c:pt>
                <c:pt idx="5">
                  <c:v>120000000</c:v>
                </c:pt>
                <c:pt idx="6">
                  <c:v>25200000.000000004</c:v>
                </c:pt>
                <c:pt idx="7">
                  <c:v>12000000</c:v>
                </c:pt>
                <c:pt idx="8">
                  <c:v>10000000</c:v>
                </c:pt>
                <c:pt idx="9">
                  <c:v>28000000</c:v>
                </c:pt>
                <c:pt idx="10">
                  <c:v>29200000.000000004</c:v>
                </c:pt>
                <c:pt idx="11">
                  <c:v>20800000</c:v>
                </c:pt>
                <c:pt idx="12">
                  <c:v>16000000</c:v>
                </c:pt>
                <c:pt idx="13">
                  <c:v>10000000</c:v>
                </c:pt>
                <c:pt idx="14">
                  <c:v>44000000</c:v>
                </c:pt>
                <c:pt idx="15">
                  <c:v>20000000</c:v>
                </c:pt>
                <c:pt idx="16">
                  <c:v>80000000</c:v>
                </c:pt>
                <c:pt idx="17">
                  <c:v>18000000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90-47F9-BA23-CF590B54259D}"/>
            </c:ext>
          </c:extLst>
        </c:ser>
        <c:ser>
          <c:idx val="3"/>
          <c:order val="3"/>
          <c:tx>
            <c:v>O&amp;M Cost</c:v>
          </c:tx>
          <c:cat>
            <c:strRef>
              <c:f>Sheet3!$A$3:$A$20</c:f>
              <c:strCache>
                <c:ptCount val="18"/>
                <c:pt idx="0">
                  <c:v>ASP</c:v>
                </c:pt>
                <c:pt idx="1">
                  <c:v>MBBR</c:v>
                </c:pt>
                <c:pt idx="2">
                  <c:v>SBR</c:v>
                </c:pt>
                <c:pt idx="3">
                  <c:v>A2O</c:v>
                </c:pt>
                <c:pt idx="4">
                  <c:v>UASB + EA</c:v>
                </c:pt>
                <c:pt idx="5">
                  <c:v>MBR</c:v>
                </c:pt>
                <c:pt idx="6">
                  <c:v>WSP</c:v>
                </c:pt>
                <c:pt idx="7">
                  <c:v>DPS</c:v>
                </c:pt>
                <c:pt idx="8">
                  <c:v>AL + SP</c:v>
                </c:pt>
                <c:pt idx="9">
                  <c:v>SAFF</c:v>
                </c:pt>
                <c:pt idx="10">
                  <c:v>BIOFOR</c:v>
                </c:pt>
                <c:pt idx="11">
                  <c:v>BIOFOR-F</c:v>
                </c:pt>
                <c:pt idx="12">
                  <c:v>FAB</c:v>
                </c:pt>
                <c:pt idx="13">
                  <c:v>Oxidation Pond</c:v>
                </c:pt>
                <c:pt idx="14">
                  <c:v>C.Tech</c:v>
                </c:pt>
                <c:pt idx="15">
                  <c:v>CW</c:v>
                </c:pt>
                <c:pt idx="16">
                  <c:v>SBT</c:v>
                </c:pt>
                <c:pt idx="17">
                  <c:v>Trickling Filter </c:v>
                </c:pt>
              </c:strCache>
            </c:strRef>
          </c:cat>
          <c:val>
            <c:numRef>
              <c:f>Sheet3!$E$3:$E$20</c:f>
              <c:numCache>
                <c:formatCode>General</c:formatCode>
                <c:ptCount val="18"/>
                <c:pt idx="0">
                  <c:v>75000000</c:v>
                </c:pt>
                <c:pt idx="1">
                  <c:v>76200000</c:v>
                </c:pt>
                <c:pt idx="2">
                  <c:v>54000000</c:v>
                </c:pt>
                <c:pt idx="3">
                  <c:v>60000000</c:v>
                </c:pt>
                <c:pt idx="4">
                  <c:v>73800000</c:v>
                </c:pt>
                <c:pt idx="5">
                  <c:v>30000000</c:v>
                </c:pt>
                <c:pt idx="6">
                  <c:v>60000000</c:v>
                </c:pt>
                <c:pt idx="7">
                  <c:v>10799999.999999998</c:v>
                </c:pt>
                <c:pt idx="8">
                  <c:v>21000000</c:v>
                </c:pt>
                <c:pt idx="9">
                  <c:v>68399999.999999985</c:v>
                </c:pt>
                <c:pt idx="10">
                  <c:v>51600000</c:v>
                </c:pt>
                <c:pt idx="11">
                  <c:v>10799999.999999998</c:v>
                </c:pt>
                <c:pt idx="12">
                  <c:v>40500000</c:v>
                </c:pt>
                <c:pt idx="13">
                  <c:v>15000000</c:v>
                </c:pt>
                <c:pt idx="14">
                  <c:v>84000000</c:v>
                </c:pt>
                <c:pt idx="15">
                  <c:v>30000000</c:v>
                </c:pt>
                <c:pt idx="16">
                  <c:v>12000000</c:v>
                </c:pt>
                <c:pt idx="17">
                  <c:v>30000000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90-47F9-BA23-CF590B542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560960"/>
        <c:axId val="153562496"/>
      </c:lineChart>
      <c:catAx>
        <c:axId val="153560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3562496"/>
        <c:crosses val="autoZero"/>
        <c:auto val="1"/>
        <c:lblAlgn val="ctr"/>
        <c:lblOffset val="100"/>
        <c:noMultiLvlLbl val="0"/>
      </c:catAx>
      <c:valAx>
        <c:axId val="15356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560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408167744756264E-2"/>
          <c:y val="7.4688566333207085E-2"/>
          <c:w val="0.69251140426363611"/>
          <c:h val="0.5637510897302217"/>
        </c:manualLayout>
      </c:layout>
      <c:lineChart>
        <c:grouping val="standard"/>
        <c:varyColors val="0"/>
        <c:ser>
          <c:idx val="0"/>
          <c:order val="0"/>
          <c:tx>
            <c:v>BOD</c:v>
          </c:tx>
          <c:cat>
            <c:strRef>
              <c:f>Sheet3!$T$3:$T$20</c:f>
              <c:strCache>
                <c:ptCount val="18"/>
                <c:pt idx="0">
                  <c:v>ASP</c:v>
                </c:pt>
                <c:pt idx="1">
                  <c:v>MBBR</c:v>
                </c:pt>
                <c:pt idx="2">
                  <c:v>SBR</c:v>
                </c:pt>
                <c:pt idx="3">
                  <c:v>A2O</c:v>
                </c:pt>
                <c:pt idx="4">
                  <c:v>UASB + EA</c:v>
                </c:pt>
                <c:pt idx="5">
                  <c:v>MBR</c:v>
                </c:pt>
                <c:pt idx="6">
                  <c:v>WSP</c:v>
                </c:pt>
                <c:pt idx="7">
                  <c:v>DPS</c:v>
                </c:pt>
                <c:pt idx="8">
                  <c:v>AL + SP</c:v>
                </c:pt>
                <c:pt idx="9">
                  <c:v>SAFF</c:v>
                </c:pt>
                <c:pt idx="10">
                  <c:v>BIOFOR</c:v>
                </c:pt>
                <c:pt idx="11">
                  <c:v>BIOFOR-F</c:v>
                </c:pt>
                <c:pt idx="12">
                  <c:v>FAB</c:v>
                </c:pt>
                <c:pt idx="13">
                  <c:v>Oxidation Pond</c:v>
                </c:pt>
                <c:pt idx="14">
                  <c:v>C.Tech</c:v>
                </c:pt>
                <c:pt idx="15">
                  <c:v>CW </c:v>
                </c:pt>
                <c:pt idx="16">
                  <c:v>SBT</c:v>
                </c:pt>
                <c:pt idx="17">
                  <c:v>Trickling Filter </c:v>
                </c:pt>
              </c:strCache>
            </c:strRef>
          </c:cat>
          <c:val>
            <c:numRef>
              <c:f>Sheet3!$U$3:$U$20</c:f>
              <c:numCache>
                <c:formatCode>General</c:formatCode>
                <c:ptCount val="18"/>
                <c:pt idx="0">
                  <c:v>78.37</c:v>
                </c:pt>
                <c:pt idx="1">
                  <c:v>66.86</c:v>
                </c:pt>
                <c:pt idx="2">
                  <c:v>95.5</c:v>
                </c:pt>
                <c:pt idx="3">
                  <c:v>98.83</c:v>
                </c:pt>
                <c:pt idx="4">
                  <c:v>82.19</c:v>
                </c:pt>
                <c:pt idx="5">
                  <c:v>97.6</c:v>
                </c:pt>
                <c:pt idx="6">
                  <c:v>35.14</c:v>
                </c:pt>
                <c:pt idx="7">
                  <c:v>66.86</c:v>
                </c:pt>
                <c:pt idx="8">
                  <c:v>70</c:v>
                </c:pt>
                <c:pt idx="9">
                  <c:v>96.67</c:v>
                </c:pt>
                <c:pt idx="10">
                  <c:v>95.2</c:v>
                </c:pt>
                <c:pt idx="11">
                  <c:v>97</c:v>
                </c:pt>
                <c:pt idx="12">
                  <c:v>47.95</c:v>
                </c:pt>
                <c:pt idx="13">
                  <c:v>66.89</c:v>
                </c:pt>
                <c:pt idx="14">
                  <c:v>96</c:v>
                </c:pt>
                <c:pt idx="15">
                  <c:v>77</c:v>
                </c:pt>
                <c:pt idx="16">
                  <c:v>80.989999999999995</c:v>
                </c:pt>
                <c:pt idx="17">
                  <c:v>71.430000000000007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B8-4373-97C8-FF9586E11108}"/>
            </c:ext>
          </c:extLst>
        </c:ser>
        <c:ser>
          <c:idx val="1"/>
          <c:order val="1"/>
          <c:tx>
            <c:v>COD</c:v>
          </c:tx>
          <c:val>
            <c:numRef>
              <c:f>Sheet3!$V$3:$V$20</c:f>
              <c:numCache>
                <c:formatCode>General</c:formatCode>
                <c:ptCount val="18"/>
                <c:pt idx="0">
                  <c:v>84.09</c:v>
                </c:pt>
                <c:pt idx="1">
                  <c:v>56.57</c:v>
                </c:pt>
                <c:pt idx="2">
                  <c:v>90</c:v>
                </c:pt>
                <c:pt idx="3">
                  <c:v>91.06</c:v>
                </c:pt>
                <c:pt idx="4">
                  <c:v>90</c:v>
                </c:pt>
                <c:pt idx="5">
                  <c:v>96.5</c:v>
                </c:pt>
                <c:pt idx="6">
                  <c:v>46.43</c:v>
                </c:pt>
                <c:pt idx="7">
                  <c:v>56.57</c:v>
                </c:pt>
                <c:pt idx="8">
                  <c:v>51.33</c:v>
                </c:pt>
                <c:pt idx="9">
                  <c:v>87.5</c:v>
                </c:pt>
                <c:pt idx="10">
                  <c:v>93.4</c:v>
                </c:pt>
                <c:pt idx="11">
                  <c:v>95.4</c:v>
                </c:pt>
                <c:pt idx="12">
                  <c:v>74.400000000000006</c:v>
                </c:pt>
                <c:pt idx="13">
                  <c:v>51.25</c:v>
                </c:pt>
                <c:pt idx="14">
                  <c:v>97.64</c:v>
                </c:pt>
                <c:pt idx="15">
                  <c:v>60</c:v>
                </c:pt>
                <c:pt idx="16">
                  <c:v>83.13</c:v>
                </c:pt>
                <c:pt idx="17">
                  <c:v>64.66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B8-4373-97C8-FF9586E11108}"/>
            </c:ext>
          </c:extLst>
        </c:ser>
        <c:ser>
          <c:idx val="2"/>
          <c:order val="2"/>
          <c:tx>
            <c:v>TSS</c:v>
          </c:tx>
          <c:val>
            <c:numRef>
              <c:f>Sheet3!$W$3:$W$20</c:f>
              <c:numCache>
                <c:formatCode>General</c:formatCode>
                <c:ptCount val="18"/>
                <c:pt idx="0">
                  <c:v>87.76</c:v>
                </c:pt>
                <c:pt idx="1">
                  <c:v>71.430000000000007</c:v>
                </c:pt>
                <c:pt idx="2">
                  <c:v>95.67</c:v>
                </c:pt>
                <c:pt idx="3">
                  <c:v>98.92</c:v>
                </c:pt>
                <c:pt idx="4">
                  <c:v>85.15</c:v>
                </c:pt>
                <c:pt idx="5">
                  <c:v>95</c:v>
                </c:pt>
                <c:pt idx="6">
                  <c:v>30</c:v>
                </c:pt>
                <c:pt idx="7">
                  <c:v>71.430000000000007</c:v>
                </c:pt>
                <c:pt idx="8">
                  <c:v>70</c:v>
                </c:pt>
                <c:pt idx="9">
                  <c:v>76.400000000000006</c:v>
                </c:pt>
                <c:pt idx="10">
                  <c:v>90</c:v>
                </c:pt>
                <c:pt idx="11">
                  <c:v>92</c:v>
                </c:pt>
                <c:pt idx="12">
                  <c:v>88.79</c:v>
                </c:pt>
                <c:pt idx="13">
                  <c:v>71.08</c:v>
                </c:pt>
                <c:pt idx="14">
                  <c:v>81.599999999999994</c:v>
                </c:pt>
                <c:pt idx="15">
                  <c:v>90</c:v>
                </c:pt>
                <c:pt idx="16">
                  <c:v>71.92</c:v>
                </c:pt>
                <c:pt idx="17">
                  <c:v>88.31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B8-4373-97C8-FF9586E11108}"/>
            </c:ext>
          </c:extLst>
        </c:ser>
        <c:ser>
          <c:idx val="3"/>
          <c:order val="3"/>
          <c:tx>
            <c:v>NH3-N</c:v>
          </c:tx>
          <c:val>
            <c:numRef>
              <c:f>Sheet3!$X$3:$X$20</c:f>
              <c:numCache>
                <c:formatCode>General</c:formatCode>
                <c:ptCount val="18"/>
                <c:pt idx="0">
                  <c:v>10</c:v>
                </c:pt>
                <c:pt idx="1">
                  <c:v>10</c:v>
                </c:pt>
                <c:pt idx="2">
                  <c:v>75</c:v>
                </c:pt>
                <c:pt idx="3">
                  <c:v>76.91</c:v>
                </c:pt>
                <c:pt idx="4">
                  <c:v>10</c:v>
                </c:pt>
                <c:pt idx="5">
                  <c:v>60</c:v>
                </c:pt>
                <c:pt idx="6">
                  <c:v>34.43</c:v>
                </c:pt>
                <c:pt idx="7">
                  <c:v>37.799999999999997</c:v>
                </c:pt>
                <c:pt idx="8">
                  <c:v>10</c:v>
                </c:pt>
                <c:pt idx="9">
                  <c:v>10</c:v>
                </c:pt>
                <c:pt idx="10">
                  <c:v>70</c:v>
                </c:pt>
                <c:pt idx="11">
                  <c:v>70</c:v>
                </c:pt>
                <c:pt idx="12">
                  <c:v>10</c:v>
                </c:pt>
                <c:pt idx="13">
                  <c:v>10</c:v>
                </c:pt>
                <c:pt idx="14">
                  <c:v>80</c:v>
                </c:pt>
                <c:pt idx="15">
                  <c:v>67</c:v>
                </c:pt>
                <c:pt idx="16">
                  <c:v>70</c:v>
                </c:pt>
                <c:pt idx="1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B8-4373-97C8-FF9586E11108}"/>
            </c:ext>
          </c:extLst>
        </c:ser>
        <c:ser>
          <c:idx val="4"/>
          <c:order val="4"/>
          <c:tx>
            <c:v>FC</c:v>
          </c:tx>
          <c:val>
            <c:numRef>
              <c:f>Sheet3!$Y$3:$Y$20</c:f>
              <c:numCache>
                <c:formatCode>General</c:formatCode>
                <c:ptCount val="18"/>
                <c:pt idx="0">
                  <c:v>97.12</c:v>
                </c:pt>
                <c:pt idx="1">
                  <c:v>99.12</c:v>
                </c:pt>
                <c:pt idx="2">
                  <c:v>99.99</c:v>
                </c:pt>
                <c:pt idx="3">
                  <c:v>99.87</c:v>
                </c:pt>
                <c:pt idx="4">
                  <c:v>90</c:v>
                </c:pt>
                <c:pt idx="5">
                  <c:v>99.99</c:v>
                </c:pt>
                <c:pt idx="6">
                  <c:v>99.99</c:v>
                </c:pt>
                <c:pt idx="7">
                  <c:v>30</c:v>
                </c:pt>
                <c:pt idx="8">
                  <c:v>90</c:v>
                </c:pt>
                <c:pt idx="9">
                  <c:v>99.99</c:v>
                </c:pt>
                <c:pt idx="10">
                  <c:v>99.99</c:v>
                </c:pt>
                <c:pt idx="11">
                  <c:v>99.99</c:v>
                </c:pt>
                <c:pt idx="12">
                  <c:v>90</c:v>
                </c:pt>
                <c:pt idx="13">
                  <c:v>99.39</c:v>
                </c:pt>
                <c:pt idx="14">
                  <c:v>99.99</c:v>
                </c:pt>
                <c:pt idx="15">
                  <c:v>78.209999999999994</c:v>
                </c:pt>
                <c:pt idx="16">
                  <c:v>99.99</c:v>
                </c:pt>
                <c:pt idx="17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B8-4373-97C8-FF9586E11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919616"/>
        <c:axId val="103921152"/>
      </c:lineChart>
      <c:catAx>
        <c:axId val="103919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3921152"/>
        <c:crosses val="autoZero"/>
        <c:auto val="1"/>
        <c:lblAlgn val="ctr"/>
        <c:lblOffset val="100"/>
        <c:noMultiLvlLbl val="0"/>
      </c:catAx>
      <c:valAx>
        <c:axId val="103921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919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714376</xdr:colOff>
      <xdr:row>13</xdr:row>
      <xdr:rowOff>178593</xdr:rowOff>
    </xdr:from>
    <xdr:to>
      <xdr:col>9</xdr:col>
      <xdr:colOff>406798</xdr:colOff>
      <xdr:row>28</xdr:row>
      <xdr:rowOff>168672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636197</xdr:colOff>
      <xdr:row>17</xdr:row>
      <xdr:rowOff>87702</xdr:rowOff>
    </xdr:from>
    <xdr:to>
      <xdr:col>7</xdr:col>
      <xdr:colOff>82669</xdr:colOff>
      <xdr:row>32</xdr:row>
      <xdr:rowOff>135147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F50EA6-F12E-494F-87F3-F245E9299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0.12657</cdr:x>
      <cdr:y>0.85377</cdr:y>
    </cdr:from>
    <cdr:to>
      <cdr:x>0.18632</cdr:x>
      <cdr:y>0.94025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7CDA1F2-15B5-4A8E-98B6-230A38A57D95}"/>
            </a:ext>
          </a:extLst>
        </cdr:cNvPr>
        <cdr:cNvSpPr txBox="1"/>
      </cdr:nvSpPr>
      <cdr:spPr>
        <a:xfrm xmlns:a="http://schemas.openxmlformats.org/drawingml/2006/main">
          <a:off x="578688" y="2342072"/>
          <a:ext cx="273169" cy="2372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800"/>
            <a:t>1</a:t>
          </a:r>
        </a:p>
      </cdr:txBody>
    </cdr:sp>
  </cdr:relSizeAnchor>
  <cdr:relSizeAnchor xmlns:cdr="http://schemas.openxmlformats.org/drawingml/2006/chartDrawing">
    <cdr:from>
      <cdr:x>0.46866</cdr:x>
      <cdr:y>0.85447</cdr:y>
    </cdr:from>
    <cdr:to>
      <cdr:x>0.52841</cdr:x>
      <cdr:y>0.94095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DE9C87FF-982B-4DDE-9CEB-C4002901127E}"/>
            </a:ext>
          </a:extLst>
        </cdr:cNvPr>
        <cdr:cNvSpPr txBox="1"/>
      </cdr:nvSpPr>
      <cdr:spPr>
        <a:xfrm xmlns:a="http://schemas.openxmlformats.org/drawingml/2006/main">
          <a:off x="2142706" y="2343989"/>
          <a:ext cx="273169" cy="2372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800"/>
            <a:t>3</a:t>
          </a:r>
        </a:p>
      </cdr:txBody>
    </cdr:sp>
  </cdr:relSizeAnchor>
  <cdr:relSizeAnchor xmlns:cdr="http://schemas.openxmlformats.org/drawingml/2006/chartDrawing">
    <cdr:from>
      <cdr:x>0.30514</cdr:x>
      <cdr:y>0.85185</cdr:y>
    </cdr:from>
    <cdr:to>
      <cdr:x>0.36488</cdr:x>
      <cdr:y>0.93833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DE9C87FF-982B-4DDE-9CEB-C4002901127E}"/>
            </a:ext>
          </a:extLst>
        </cdr:cNvPr>
        <cdr:cNvSpPr txBox="1"/>
      </cdr:nvSpPr>
      <cdr:spPr>
        <a:xfrm xmlns:a="http://schemas.openxmlformats.org/drawingml/2006/main">
          <a:off x="1395083" y="2336800"/>
          <a:ext cx="273169" cy="2372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800"/>
            <a:t>2</a:t>
          </a:r>
        </a:p>
      </cdr:txBody>
    </cdr:sp>
  </cdr:relSizeAnchor>
  <cdr:relSizeAnchor xmlns:cdr="http://schemas.openxmlformats.org/drawingml/2006/chartDrawing">
    <cdr:from>
      <cdr:x>0.83658</cdr:x>
      <cdr:y>0.85447</cdr:y>
    </cdr:from>
    <cdr:to>
      <cdr:x>0.89633</cdr:x>
      <cdr:y>0.94095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D4E4933F-7332-4301-9C9E-CFBAB1F93227}"/>
            </a:ext>
          </a:extLst>
        </cdr:cNvPr>
        <cdr:cNvSpPr txBox="1"/>
      </cdr:nvSpPr>
      <cdr:spPr>
        <a:xfrm xmlns:a="http://schemas.openxmlformats.org/drawingml/2006/main">
          <a:off x="3824856" y="2343988"/>
          <a:ext cx="273169" cy="2372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800"/>
            <a:t>5</a:t>
          </a:r>
        </a:p>
      </cdr:txBody>
    </cdr:sp>
  </cdr:relSizeAnchor>
  <cdr:relSizeAnchor xmlns:cdr="http://schemas.openxmlformats.org/drawingml/2006/chartDrawing">
    <cdr:from>
      <cdr:x>0.65734</cdr:x>
      <cdr:y>0.85709</cdr:y>
    </cdr:from>
    <cdr:to>
      <cdr:x>0.71709</cdr:x>
      <cdr:y>0.94357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D4E4933F-7332-4301-9C9E-CFBAB1F93227}"/>
            </a:ext>
          </a:extLst>
        </cdr:cNvPr>
        <cdr:cNvSpPr txBox="1"/>
      </cdr:nvSpPr>
      <cdr:spPr>
        <a:xfrm xmlns:a="http://schemas.openxmlformats.org/drawingml/2006/main">
          <a:off x="3005347" y="2351177"/>
          <a:ext cx="273169" cy="2372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800"/>
            <a:t>4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657224</xdr:colOff>
      <xdr:row>12</xdr:row>
      <xdr:rowOff>123825</xdr:rowOff>
    </xdr:from>
    <xdr:to>
      <xdr:col>4</xdr:col>
      <xdr:colOff>666749</xdr:colOff>
      <xdr:row>27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1038225</xdr:colOff>
      <xdr:row>12</xdr:row>
      <xdr:rowOff>85725</xdr:rowOff>
    </xdr:from>
    <xdr:to>
      <xdr:col>4</xdr:col>
      <xdr:colOff>857250</xdr:colOff>
      <xdr:row>26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575469</xdr:colOff>
      <xdr:row>1</xdr:row>
      <xdr:rowOff>2412</xdr:rowOff>
    </xdr:from>
    <xdr:to>
      <xdr:col>19</xdr:col>
      <xdr:colOff>545704</xdr:colOff>
      <xdr:row>15</xdr:row>
      <xdr:rowOff>78611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248797</xdr:colOff>
      <xdr:row>15</xdr:row>
      <xdr:rowOff>80874</xdr:rowOff>
    </xdr:from>
    <xdr:to>
      <xdr:col>19</xdr:col>
      <xdr:colOff>535782</xdr:colOff>
      <xdr:row>29</xdr:row>
      <xdr:rowOff>179718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562"/>
  <sheetViews>
    <sheetView tabSelected="1" topLeftCell="S1" zoomScale="86" zoomScaleNormal="86" workbookViewId="0">
      <selection activeCell="V5" sqref="V5"/>
    </sheetView>
  </sheetViews>
  <sheetFormatPr defaultRowHeight="14.4" x14ac:dyDescent="0.3"/>
  <cols>
    <col min="1" max="1" width="49.109375" customWidth="1"/>
    <col min="7" max="7" width="53.6640625" customWidth="1"/>
    <col min="8" max="9" width="16.6640625" customWidth="1"/>
    <col min="10" max="10" width="16.44140625" customWidth="1"/>
    <col min="11" max="11" width="17.6640625" customWidth="1"/>
    <col min="12" max="12" width="19.109375" customWidth="1"/>
    <col min="13" max="13" width="18.44140625" customWidth="1"/>
    <col min="14" max="14" width="20.77734375" customWidth="1"/>
    <col min="15" max="15" width="18.77734375" customWidth="1"/>
    <col min="16" max="16" width="31.77734375" customWidth="1"/>
    <col min="17" max="17" width="24.44140625" customWidth="1"/>
    <col min="18" max="18" width="14.109375" customWidth="1"/>
    <col min="20" max="20" width="51.33203125" customWidth="1"/>
    <col min="21" max="21" width="20.21875" customWidth="1"/>
    <col min="22" max="22" width="20.5546875" customWidth="1"/>
    <col min="23" max="23" width="35.44140625" customWidth="1"/>
    <col min="24" max="24" width="41.44140625" customWidth="1"/>
    <col min="25" max="25" width="14.33203125" customWidth="1"/>
    <col min="26" max="26" width="31.77734375" customWidth="1"/>
    <col min="27" max="27" width="26.88671875" customWidth="1"/>
    <col min="28" max="28" width="35.44140625" customWidth="1"/>
    <col min="29" max="29" width="42" customWidth="1"/>
    <col min="31" max="31" width="51.33203125" style="16" customWidth="1"/>
    <col min="32" max="32" width="14.44140625" customWidth="1"/>
    <col min="33" max="33" width="15.44140625" customWidth="1"/>
    <col min="34" max="34" width="15.109375" customWidth="1"/>
    <col min="35" max="35" width="18.88671875" customWidth="1"/>
    <col min="36" max="36" width="21.6640625" customWidth="1"/>
    <col min="38" max="38" width="12.5546875" customWidth="1"/>
    <col min="39" max="39" width="17" bestFit="1" customWidth="1"/>
    <col min="40" max="40" width="10.88671875" bestFit="1" customWidth="1"/>
    <col min="41" max="41" width="12" bestFit="1" customWidth="1"/>
  </cols>
  <sheetData>
    <row r="1" spans="1:39" ht="15" thickBot="1" x14ac:dyDescent="0.35">
      <c r="A1" s="58" t="s">
        <v>626</v>
      </c>
      <c r="B1" s="58" t="s">
        <v>627</v>
      </c>
      <c r="C1" s="58" t="s">
        <v>628</v>
      </c>
      <c r="D1" s="58" t="s">
        <v>629</v>
      </c>
      <c r="E1" s="58" t="s">
        <v>630</v>
      </c>
      <c r="F1" s="58" t="s">
        <v>631</v>
      </c>
      <c r="G1" s="58"/>
      <c r="H1" s="58" t="s">
        <v>664</v>
      </c>
      <c r="I1" s="58" t="s">
        <v>663</v>
      </c>
      <c r="J1" s="58" t="s">
        <v>662</v>
      </c>
      <c r="K1" s="58" t="s">
        <v>661</v>
      </c>
      <c r="L1" s="58" t="s">
        <v>660</v>
      </c>
      <c r="N1" s="58" t="s">
        <v>632</v>
      </c>
      <c r="O1" s="58" t="s">
        <v>632</v>
      </c>
      <c r="P1" s="58" t="s">
        <v>632</v>
      </c>
      <c r="Q1" s="58" t="s">
        <v>632</v>
      </c>
      <c r="R1" s="58" t="s">
        <v>633</v>
      </c>
      <c r="U1" s="58" t="s">
        <v>646</v>
      </c>
      <c r="V1" s="58" t="s">
        <v>645</v>
      </c>
      <c r="W1" s="58" t="s">
        <v>647</v>
      </c>
      <c r="X1" s="58" t="s">
        <v>649</v>
      </c>
      <c r="Z1" s="58" t="s">
        <v>646</v>
      </c>
      <c r="AA1" s="58" t="s">
        <v>645</v>
      </c>
      <c r="AB1" s="58" t="s">
        <v>647</v>
      </c>
      <c r="AC1" s="58" t="s">
        <v>649</v>
      </c>
    </row>
    <row r="2" spans="1:39" ht="16.2" thickBot="1" x14ac:dyDescent="0.35">
      <c r="A2" s="1" t="s">
        <v>0</v>
      </c>
      <c r="B2" s="3">
        <v>78.37</v>
      </c>
      <c r="C2" s="4">
        <v>84.09</v>
      </c>
      <c r="D2" s="4">
        <v>87.76</v>
      </c>
      <c r="E2" s="4">
        <v>10</v>
      </c>
      <c r="F2" s="5">
        <v>90.02</v>
      </c>
      <c r="G2" s="1" t="s">
        <v>0</v>
      </c>
      <c r="H2">
        <f>((100-B2)/100)*$N$3</f>
        <v>4.7253546899999987</v>
      </c>
      <c r="I2">
        <f>((100-C2)/100)*$O$3</f>
        <v>7.3154020899999965</v>
      </c>
      <c r="J2">
        <f>((100-D2)/100)*$P$3</f>
        <v>2.9663884799999978</v>
      </c>
      <c r="K2">
        <f>((100-E2)/100)*$Q$3</f>
        <v>9.7200000000000006</v>
      </c>
      <c r="L2">
        <f>((100-F2)/100)*$R$3</f>
        <v>99600.400000000038</v>
      </c>
      <c r="N2" s="58" t="s">
        <v>487</v>
      </c>
      <c r="O2" s="58" t="s">
        <v>488</v>
      </c>
      <c r="P2" s="58" t="s">
        <v>489</v>
      </c>
      <c r="Q2" s="58" t="s">
        <v>490</v>
      </c>
      <c r="R2" s="58" t="s">
        <v>491</v>
      </c>
      <c r="T2" s="56" t="s">
        <v>0</v>
      </c>
      <c r="U2" s="11">
        <v>0.2</v>
      </c>
      <c r="V2" s="12">
        <v>202.5</v>
      </c>
      <c r="W2" s="50">
        <v>5.3725430896285635</v>
      </c>
      <c r="X2" s="51">
        <v>0.4</v>
      </c>
      <c r="Y2" t="s">
        <v>18</v>
      </c>
      <c r="Z2" s="11">
        <v>0.04</v>
      </c>
      <c r="AA2" s="12">
        <v>120</v>
      </c>
      <c r="AB2" s="50">
        <v>6</v>
      </c>
      <c r="AC2" s="51">
        <v>0.6</v>
      </c>
      <c r="AD2" t="b">
        <f t="shared" ref="AD2:AD73" si="0">IF(AK2&lt;$P$17,(IF(AL2&lt;$Q$17,(IF(H2&lt;$N$13,(IF(I2&lt;$O$13,(IF(J2&lt;$P$13,(IF(K2&lt;$Q$13,(IF(L2&lt;$R$13,"yes")))))))))))))</f>
        <v>0</v>
      </c>
      <c r="AE2" s="17" t="s">
        <v>0</v>
      </c>
      <c r="AF2">
        <f t="shared" ref="AF2:AF73" si="1">U2*$N$17*$O$10*$N$7</f>
        <v>86016000</v>
      </c>
      <c r="AG2">
        <f t="shared" ref="AG2:AG73" si="2">V2*$N$17*$P$10*$O$7*15*365</f>
        <v>409504815.00000006</v>
      </c>
      <c r="AH2">
        <f t="shared" ref="AH2:AH73" si="3">W2*$N$17*$P$7*1000000</f>
        <v>82522261.856694743</v>
      </c>
      <c r="AI2">
        <f t="shared" ref="AI2:AI73" si="4">X2*$N$10*$N$17*$Q$7*1000000</f>
        <v>74160000</v>
      </c>
      <c r="AJ2" s="20">
        <f t="shared" ref="AJ2:AJ73" si="5">(SUM(AF2:AI2))</f>
        <v>652203076.85669482</v>
      </c>
      <c r="AK2">
        <f t="shared" ref="AK2:AK73" si="6">U2*$N$17</f>
        <v>24</v>
      </c>
      <c r="AL2">
        <f>(V2*$N$17)</f>
        <v>24300</v>
      </c>
      <c r="AM2" s="21">
        <f t="shared" ref="AM2:AM73" si="7">(U2*$N$17*$O$10+V2*$P$10*$N$17*15*365+W2*$N$17*1000000+X2*$N$17*$N$10*1000000)/10000000</f>
        <v>249.89601707554274</v>
      </c>
    </row>
    <row r="3" spans="1:39" ht="16.2" thickBot="1" x14ac:dyDescent="0.35">
      <c r="A3" s="2" t="s">
        <v>1</v>
      </c>
      <c r="B3" s="6">
        <v>66.86</v>
      </c>
      <c r="C3" s="7">
        <v>56.57</v>
      </c>
      <c r="D3" s="7">
        <v>71.430000000000007</v>
      </c>
      <c r="E3" s="7">
        <v>10</v>
      </c>
      <c r="F3" s="8">
        <v>99.12</v>
      </c>
      <c r="G3" s="2" t="s">
        <v>1</v>
      </c>
      <c r="H3">
        <f>((100-B3)/100)*N3</f>
        <v>7.2398638200000001</v>
      </c>
      <c r="I3">
        <f t="shared" ref="I3:L3" si="8">((100-C3)/100)*O3</f>
        <v>19.969070569999996</v>
      </c>
      <c r="J3">
        <f t="shared" si="8"/>
        <v>6.9239966399999968</v>
      </c>
      <c r="K3">
        <f t="shared" si="8"/>
        <v>9.7200000000000006</v>
      </c>
      <c r="L3">
        <f t="shared" si="8"/>
        <v>8782.3999999999542</v>
      </c>
      <c r="M3" s="58" t="s">
        <v>637</v>
      </c>
      <c r="N3" s="40">
        <v>21.846299999999999</v>
      </c>
      <c r="O3" s="41">
        <v>45.979899999999986</v>
      </c>
      <c r="P3" s="41">
        <v>24.235199999999992</v>
      </c>
      <c r="Q3" s="41">
        <v>10.8</v>
      </c>
      <c r="R3" s="41">
        <v>998000</v>
      </c>
      <c r="T3" s="57" t="s">
        <v>1</v>
      </c>
      <c r="U3" s="11">
        <v>0.06</v>
      </c>
      <c r="V3" s="12">
        <v>134.5</v>
      </c>
      <c r="W3" s="52">
        <v>7.1633907861714183</v>
      </c>
      <c r="X3" s="53">
        <v>0.34</v>
      </c>
      <c r="Y3" t="s">
        <v>553</v>
      </c>
      <c r="Z3" s="13">
        <v>0.04</v>
      </c>
      <c r="AA3" s="14">
        <v>135</v>
      </c>
      <c r="AB3" s="52">
        <v>8</v>
      </c>
      <c r="AC3" s="53">
        <v>0.2</v>
      </c>
      <c r="AD3" t="b">
        <f t="shared" si="0"/>
        <v>0</v>
      </c>
      <c r="AE3" s="15" t="s">
        <v>1</v>
      </c>
      <c r="AF3">
        <f t="shared" si="1"/>
        <v>25804799.999999996</v>
      </c>
      <c r="AG3">
        <f t="shared" si="2"/>
        <v>271992087</v>
      </c>
      <c r="AH3">
        <f t="shared" si="3"/>
        <v>110029682.47559299</v>
      </c>
      <c r="AI3">
        <f t="shared" si="4"/>
        <v>63036000.000000007</v>
      </c>
      <c r="AJ3" s="20">
        <f t="shared" si="5"/>
        <v>470862569.47559297</v>
      </c>
      <c r="AK3">
        <f t="shared" si="6"/>
        <v>7.1999999999999993</v>
      </c>
      <c r="AL3">
        <f t="shared" ref="AL3:AL74" si="9">(V3*$N$17)</f>
        <v>16140</v>
      </c>
      <c r="AM3" s="21">
        <f t="shared" si="7"/>
        <v>210.26058943405704</v>
      </c>
    </row>
    <row r="4" spans="1:39" ht="16.2" thickBot="1" x14ac:dyDescent="0.35">
      <c r="A4" s="2" t="s">
        <v>2</v>
      </c>
      <c r="B4" s="6">
        <v>95.5</v>
      </c>
      <c r="C4" s="7">
        <v>90</v>
      </c>
      <c r="D4" s="7">
        <v>95.67</v>
      </c>
      <c r="E4" s="7">
        <v>75</v>
      </c>
      <c r="F4" s="8">
        <v>99.99</v>
      </c>
      <c r="G4" s="2" t="s">
        <v>2</v>
      </c>
      <c r="H4">
        <f>((100-B4)/100)*N3</f>
        <v>0.98308349999999989</v>
      </c>
      <c r="I4">
        <f t="shared" ref="I4:L4" si="10">((100-C4)/100)*O3</f>
        <v>4.5979899999999985</v>
      </c>
      <c r="J4">
        <f t="shared" si="10"/>
        <v>1.0493841599999993</v>
      </c>
      <c r="K4">
        <f t="shared" si="10"/>
        <v>2.7</v>
      </c>
      <c r="L4">
        <f t="shared" si="10"/>
        <v>99.800000000051057</v>
      </c>
      <c r="T4" s="57" t="s">
        <v>2</v>
      </c>
      <c r="U4" s="13">
        <v>5.5E-2</v>
      </c>
      <c r="V4" s="14">
        <v>150</v>
      </c>
      <c r="W4" s="52">
        <v>13.431357724071409</v>
      </c>
      <c r="X4" s="53">
        <v>0.32</v>
      </c>
      <c r="Y4" t="s">
        <v>554</v>
      </c>
      <c r="Z4" s="11">
        <v>9.9000000000000005E-2</v>
      </c>
      <c r="AA4" s="12">
        <v>150</v>
      </c>
      <c r="AB4" s="52">
        <v>8</v>
      </c>
      <c r="AC4" s="53">
        <v>0.2</v>
      </c>
      <c r="AD4" t="str">
        <f t="shared" si="0"/>
        <v>yes</v>
      </c>
      <c r="AE4" s="15" t="s">
        <v>2</v>
      </c>
      <c r="AF4">
        <f t="shared" si="1"/>
        <v>23654400</v>
      </c>
      <c r="AG4">
        <f t="shared" si="2"/>
        <v>303336900</v>
      </c>
      <c r="AH4">
        <f t="shared" si="3"/>
        <v>206305654.64173687</v>
      </c>
      <c r="AI4">
        <f t="shared" si="4"/>
        <v>59327999.999999993</v>
      </c>
      <c r="AJ4" s="20">
        <f t="shared" si="5"/>
        <v>592624954.64173687</v>
      </c>
      <c r="AK4">
        <f t="shared" si="6"/>
        <v>6.6</v>
      </c>
      <c r="AL4">
        <f t="shared" si="9"/>
        <v>18000</v>
      </c>
      <c r="AM4" s="21">
        <f t="shared" si="7"/>
        <v>287.14629268885687</v>
      </c>
    </row>
    <row r="5" spans="1:39" ht="16.2" thickBot="1" x14ac:dyDescent="0.35">
      <c r="A5" s="2" t="s">
        <v>3</v>
      </c>
      <c r="B5" s="6">
        <v>98.83</v>
      </c>
      <c r="C5" s="7">
        <v>91.06</v>
      </c>
      <c r="D5" s="7">
        <v>98.92</v>
      </c>
      <c r="E5" s="7">
        <v>76.91</v>
      </c>
      <c r="F5" s="8">
        <v>99.87</v>
      </c>
      <c r="G5" s="2" t="s">
        <v>3</v>
      </c>
      <c r="H5">
        <f>((100-B5)/100)*N3</f>
        <v>0.25560171000000037</v>
      </c>
      <c r="I5">
        <f t="shared" ref="I5:L5" si="11">((100-C5)/100)*O3</f>
        <v>4.1106030599999981</v>
      </c>
      <c r="J5">
        <f t="shared" si="11"/>
        <v>0.2617401599999995</v>
      </c>
      <c r="K5">
        <f t="shared" si="11"/>
        <v>2.4937200000000006</v>
      </c>
      <c r="L5">
        <f t="shared" si="11"/>
        <v>1297.3999999999546</v>
      </c>
      <c r="N5" s="58" t="s">
        <v>550</v>
      </c>
      <c r="O5" s="58"/>
      <c r="P5" s="58"/>
      <c r="Q5" s="58"/>
      <c r="T5" s="57" t="s">
        <v>3</v>
      </c>
      <c r="U5" s="13">
        <v>0.06</v>
      </c>
      <c r="V5" s="14">
        <v>170</v>
      </c>
      <c r="W5" s="52">
        <v>10.745086179257127</v>
      </c>
      <c r="X5" s="53">
        <v>0.5</v>
      </c>
      <c r="Y5" t="s">
        <v>555</v>
      </c>
      <c r="Z5" s="13">
        <v>0.04</v>
      </c>
      <c r="AA5" s="14">
        <v>120</v>
      </c>
      <c r="AB5" s="52">
        <v>7</v>
      </c>
      <c r="AC5" s="53">
        <v>0.6</v>
      </c>
      <c r="AD5" t="b">
        <f t="shared" si="0"/>
        <v>0</v>
      </c>
      <c r="AE5" s="15" t="s">
        <v>3</v>
      </c>
      <c r="AF5">
        <f t="shared" si="1"/>
        <v>25804799.999999996</v>
      </c>
      <c r="AG5">
        <f t="shared" si="2"/>
        <v>343781820.00000006</v>
      </c>
      <c r="AH5">
        <f t="shared" si="3"/>
        <v>165044523.71338949</v>
      </c>
      <c r="AI5">
        <f t="shared" si="4"/>
        <v>92699999.999999985</v>
      </c>
      <c r="AJ5" s="20">
        <f t="shared" si="5"/>
        <v>627331143.71338952</v>
      </c>
      <c r="AK5">
        <f t="shared" si="6"/>
        <v>7.1999999999999993</v>
      </c>
      <c r="AL5">
        <f t="shared" si="9"/>
        <v>20400</v>
      </c>
      <c r="AM5" s="21">
        <f t="shared" si="7"/>
        <v>296.03503415108554</v>
      </c>
    </row>
    <row r="6" spans="1:39" ht="16.2" thickBot="1" x14ac:dyDescent="0.35">
      <c r="A6" s="2" t="s">
        <v>4</v>
      </c>
      <c r="B6" s="6">
        <v>82.19</v>
      </c>
      <c r="C6" s="7">
        <v>90</v>
      </c>
      <c r="D6" s="7">
        <v>85.15</v>
      </c>
      <c r="E6" s="7">
        <v>10</v>
      </c>
      <c r="F6" s="8">
        <v>90</v>
      </c>
      <c r="G6" s="2" t="s">
        <v>4</v>
      </c>
      <c r="H6">
        <f>((100-B6)/100)*N3</f>
        <v>3.8908260300000008</v>
      </c>
      <c r="I6">
        <f t="shared" ref="I6:L6" si="12">((100-C6)/100)*O3</f>
        <v>4.5979899999999985</v>
      </c>
      <c r="J6">
        <f t="shared" si="12"/>
        <v>3.5989271999999972</v>
      </c>
      <c r="K6">
        <f t="shared" si="12"/>
        <v>9.7200000000000006</v>
      </c>
      <c r="L6">
        <f t="shared" si="12"/>
        <v>99800</v>
      </c>
      <c r="N6" s="58" t="s">
        <v>551</v>
      </c>
      <c r="O6" s="58" t="s">
        <v>552</v>
      </c>
      <c r="P6" s="58" t="s">
        <v>638</v>
      </c>
      <c r="Q6" s="58" t="s">
        <v>639</v>
      </c>
      <c r="T6" s="57" t="s">
        <v>4</v>
      </c>
      <c r="U6" s="13">
        <v>0.11</v>
      </c>
      <c r="V6" s="14">
        <v>120</v>
      </c>
      <c r="W6" s="52">
        <v>5.3725430896285635</v>
      </c>
      <c r="X6" s="53">
        <v>0.45</v>
      </c>
      <c r="Z6" s="11"/>
      <c r="AA6" s="12"/>
      <c r="AB6" s="54"/>
      <c r="AC6" s="54"/>
      <c r="AD6" t="b">
        <f t="shared" si="0"/>
        <v>0</v>
      </c>
      <c r="AE6" s="15" t="s">
        <v>4</v>
      </c>
      <c r="AF6">
        <f t="shared" si="1"/>
        <v>47308800</v>
      </c>
      <c r="AG6">
        <f t="shared" si="2"/>
        <v>242669520.00000003</v>
      </c>
      <c r="AH6">
        <f t="shared" si="3"/>
        <v>82522261.856694743</v>
      </c>
      <c r="AI6">
        <f t="shared" si="4"/>
        <v>83430000</v>
      </c>
      <c r="AJ6" s="20">
        <f t="shared" si="5"/>
        <v>455930581.85669476</v>
      </c>
      <c r="AK6">
        <f t="shared" si="6"/>
        <v>13.2</v>
      </c>
      <c r="AL6">
        <f t="shared" si="9"/>
        <v>14400</v>
      </c>
      <c r="AM6" s="21">
        <f t="shared" si="7"/>
        <v>211.25451707554276</v>
      </c>
    </row>
    <row r="7" spans="1:39" ht="16.2" thickBot="1" x14ac:dyDescent="0.35">
      <c r="A7" s="2" t="s">
        <v>5</v>
      </c>
      <c r="B7" s="6">
        <v>97.6</v>
      </c>
      <c r="C7" s="7">
        <v>96.5</v>
      </c>
      <c r="D7" s="7">
        <v>95</v>
      </c>
      <c r="E7" s="7">
        <v>60</v>
      </c>
      <c r="F7" s="8">
        <v>99.99</v>
      </c>
      <c r="G7" s="2" t="s">
        <v>5</v>
      </c>
      <c r="H7">
        <f>((100-B7)/100)*N3</f>
        <v>0.5243112000000012</v>
      </c>
      <c r="I7">
        <f t="shared" ref="I7:L7" si="13">((100-C7)/100)*O3</f>
        <v>1.6092964999999997</v>
      </c>
      <c r="J7">
        <f t="shared" si="13"/>
        <v>1.2117599999999997</v>
      </c>
      <c r="K7">
        <f t="shared" si="13"/>
        <v>4.32</v>
      </c>
      <c r="L7">
        <f t="shared" si="13"/>
        <v>99.800000000051057</v>
      </c>
      <c r="N7" s="48">
        <v>0.25600000000000001</v>
      </c>
      <c r="O7" s="48">
        <v>0.51300000000000001</v>
      </c>
      <c r="P7" s="48">
        <v>0.128</v>
      </c>
      <c r="Q7" s="48">
        <v>0.10299999999999999</v>
      </c>
      <c r="R7">
        <f>SUM(N7:Q7)</f>
        <v>1</v>
      </c>
      <c r="T7" s="57" t="s">
        <v>5</v>
      </c>
      <c r="U7" s="11">
        <v>4.4999999999999998E-2</v>
      </c>
      <c r="V7" s="12">
        <v>300</v>
      </c>
      <c r="W7" s="52">
        <v>30</v>
      </c>
      <c r="X7" s="53">
        <v>0</v>
      </c>
      <c r="Y7" t="s">
        <v>594</v>
      </c>
      <c r="Z7" s="13">
        <v>0.1</v>
      </c>
      <c r="AA7" s="14">
        <v>140</v>
      </c>
      <c r="AB7" s="50">
        <v>3.5816953930857092</v>
      </c>
      <c r="AC7" s="51">
        <v>0.89542384827142729</v>
      </c>
      <c r="AD7" t="b">
        <f t="shared" si="0"/>
        <v>0</v>
      </c>
      <c r="AE7" s="15" t="s">
        <v>5</v>
      </c>
      <c r="AF7">
        <f t="shared" si="1"/>
        <v>19353599.999999996</v>
      </c>
      <c r="AG7">
        <f t="shared" si="2"/>
        <v>606673800</v>
      </c>
      <c r="AH7">
        <f t="shared" si="3"/>
        <v>460800000</v>
      </c>
      <c r="AI7">
        <f t="shared" si="4"/>
        <v>0</v>
      </c>
      <c r="AJ7" s="20">
        <f t="shared" si="5"/>
        <v>1086827400</v>
      </c>
      <c r="AK7">
        <f t="shared" si="6"/>
        <v>5.3999999999999995</v>
      </c>
      <c r="AL7">
        <f t="shared" si="9"/>
        <v>36000</v>
      </c>
      <c r="AM7" s="21">
        <f t="shared" si="7"/>
        <v>485.82</v>
      </c>
    </row>
    <row r="8" spans="1:39" ht="16.2" thickBot="1" x14ac:dyDescent="0.35">
      <c r="A8" s="2" t="s">
        <v>6</v>
      </c>
      <c r="B8" s="6">
        <v>35.14</v>
      </c>
      <c r="C8" s="7">
        <v>46.43</v>
      </c>
      <c r="D8" s="7">
        <v>30</v>
      </c>
      <c r="E8" s="7">
        <v>34.43</v>
      </c>
      <c r="F8" s="8">
        <v>99.99</v>
      </c>
      <c r="G8" s="2" t="s">
        <v>6</v>
      </c>
      <c r="H8">
        <f>((100-B8)/100)*N3</f>
        <v>14.169510179999998</v>
      </c>
      <c r="I8">
        <f t="shared" ref="I8:L8" si="14">((100-C8)/100)*O3</f>
        <v>24.63143242999999</v>
      </c>
      <c r="J8">
        <f t="shared" si="14"/>
        <v>16.964639999999992</v>
      </c>
      <c r="K8">
        <f t="shared" si="14"/>
        <v>7.0815599999999996</v>
      </c>
      <c r="L8">
        <f t="shared" si="14"/>
        <v>99.800000000051057</v>
      </c>
      <c r="T8" s="57" t="s">
        <v>6</v>
      </c>
      <c r="U8" s="11">
        <v>0.61</v>
      </c>
      <c r="V8" s="12">
        <v>2</v>
      </c>
      <c r="W8" s="52">
        <v>5.3725430896285635</v>
      </c>
      <c r="X8" s="53">
        <v>0.31</v>
      </c>
      <c r="Y8" t="s">
        <v>592</v>
      </c>
      <c r="Z8" s="13">
        <v>0.05</v>
      </c>
      <c r="AA8" s="14">
        <v>180</v>
      </c>
      <c r="AB8" s="52">
        <v>17.908476965428545</v>
      </c>
      <c r="AC8" s="53">
        <v>1.0745086179257126</v>
      </c>
      <c r="AD8" t="b">
        <f t="shared" si="0"/>
        <v>0</v>
      </c>
      <c r="AE8" s="15" t="s">
        <v>6</v>
      </c>
      <c r="AF8">
        <f t="shared" si="1"/>
        <v>262348800</v>
      </c>
      <c r="AG8">
        <f t="shared" si="2"/>
        <v>4044492.0000000005</v>
      </c>
      <c r="AH8">
        <f t="shared" si="3"/>
        <v>82522261.856694743</v>
      </c>
      <c r="AI8">
        <f t="shared" si="4"/>
        <v>57474000</v>
      </c>
      <c r="AJ8" s="20">
        <f t="shared" si="5"/>
        <v>406389553.85669476</v>
      </c>
      <c r="AK8">
        <f t="shared" si="6"/>
        <v>73.2</v>
      </c>
      <c r="AL8">
        <f t="shared" si="9"/>
        <v>240</v>
      </c>
      <c r="AM8" s="21">
        <f t="shared" si="7"/>
        <v>223.53891707554274</v>
      </c>
    </row>
    <row r="9" spans="1:39" ht="16.2" thickBot="1" x14ac:dyDescent="0.35">
      <c r="A9" s="2" t="s">
        <v>7</v>
      </c>
      <c r="B9" s="6">
        <v>66.86</v>
      </c>
      <c r="C9" s="7">
        <v>56.57</v>
      </c>
      <c r="D9" s="7">
        <v>71.430000000000007</v>
      </c>
      <c r="E9" s="7">
        <v>37.799999999999997</v>
      </c>
      <c r="F9" s="8">
        <v>30</v>
      </c>
      <c r="G9" s="2" t="s">
        <v>7</v>
      </c>
      <c r="H9">
        <f>((100-B9)/100)*N3</f>
        <v>7.2398638200000001</v>
      </c>
      <c r="I9">
        <f t="shared" ref="I9:L9" si="15">((100-C9)/100)*O3</f>
        <v>19.969070569999996</v>
      </c>
      <c r="J9">
        <f t="shared" si="15"/>
        <v>6.9239966399999968</v>
      </c>
      <c r="K9">
        <f t="shared" si="15"/>
        <v>6.7176</v>
      </c>
      <c r="L9">
        <f t="shared" si="15"/>
        <v>698600</v>
      </c>
      <c r="N9" s="58" t="s">
        <v>634</v>
      </c>
      <c r="O9" s="58" t="s">
        <v>635</v>
      </c>
      <c r="P9" s="58" t="s">
        <v>636</v>
      </c>
      <c r="T9" s="57" t="s">
        <v>7</v>
      </c>
      <c r="U9" s="13">
        <v>4</v>
      </c>
      <c r="V9" s="14">
        <v>2</v>
      </c>
      <c r="W9" s="52">
        <v>5.3725430896285635</v>
      </c>
      <c r="X9" s="53">
        <v>0.32235258537771383</v>
      </c>
      <c r="Y9" t="s">
        <v>593</v>
      </c>
      <c r="Z9" s="13">
        <v>0.08</v>
      </c>
      <c r="AA9" s="14">
        <v>150</v>
      </c>
      <c r="AB9" s="52">
        <v>16.11762926888569</v>
      </c>
      <c r="AC9" s="53">
        <v>1.0745086179257126</v>
      </c>
      <c r="AD9" t="b">
        <f t="shared" si="0"/>
        <v>0</v>
      </c>
      <c r="AE9" s="15" t="s">
        <v>7</v>
      </c>
      <c r="AF9">
        <f t="shared" si="1"/>
        <v>1720320000</v>
      </c>
      <c r="AG9">
        <f t="shared" si="2"/>
        <v>4044492.0000000005</v>
      </c>
      <c r="AH9">
        <f t="shared" si="3"/>
        <v>82522261.856694743</v>
      </c>
      <c r="AI9">
        <f t="shared" si="4"/>
        <v>59764169.329028144</v>
      </c>
      <c r="AJ9" s="20">
        <f t="shared" si="5"/>
        <v>1866650923.1857228</v>
      </c>
      <c r="AK9">
        <f t="shared" si="6"/>
        <v>480</v>
      </c>
      <c r="AL9">
        <f t="shared" si="9"/>
        <v>240</v>
      </c>
      <c r="AM9" s="21">
        <f t="shared" si="7"/>
        <v>795.28238244353122</v>
      </c>
    </row>
    <row r="10" spans="1:39" ht="16.2" thickBot="1" x14ac:dyDescent="0.35">
      <c r="A10" s="2" t="s">
        <v>8</v>
      </c>
      <c r="B10" s="6">
        <v>70</v>
      </c>
      <c r="C10" s="7">
        <v>51.33</v>
      </c>
      <c r="D10" s="7">
        <v>70</v>
      </c>
      <c r="E10" s="7">
        <v>10</v>
      </c>
      <c r="F10" s="8">
        <v>90</v>
      </c>
      <c r="G10" s="2" t="s">
        <v>8</v>
      </c>
      <c r="H10">
        <f>((100-B10)/100)*N3</f>
        <v>6.55389</v>
      </c>
      <c r="I10">
        <f t="shared" ref="I10:L10" si="16">((100-C10)/100)*O3</f>
        <v>22.378417329999994</v>
      </c>
      <c r="J10">
        <f t="shared" si="16"/>
        <v>7.270559999999997</v>
      </c>
      <c r="K10">
        <f t="shared" si="16"/>
        <v>9.7200000000000006</v>
      </c>
      <c r="L10">
        <f t="shared" si="16"/>
        <v>99800</v>
      </c>
      <c r="N10">
        <v>15</v>
      </c>
      <c r="O10">
        <v>14000000</v>
      </c>
      <c r="P10">
        <v>6</v>
      </c>
      <c r="T10" s="57" t="s">
        <v>8</v>
      </c>
      <c r="U10" s="13">
        <v>0.33500000000000002</v>
      </c>
      <c r="V10" s="14">
        <v>18</v>
      </c>
      <c r="W10" s="52">
        <v>4.4771192413571361</v>
      </c>
      <c r="X10" s="53">
        <v>0.62679669378999903</v>
      </c>
      <c r="Z10" s="13"/>
      <c r="AA10" s="14"/>
      <c r="AB10" s="52"/>
      <c r="AC10" s="53"/>
      <c r="AD10" t="b">
        <f t="shared" si="0"/>
        <v>0</v>
      </c>
      <c r="AE10" s="15" t="s">
        <v>8</v>
      </c>
      <c r="AF10">
        <f t="shared" si="1"/>
        <v>144076800</v>
      </c>
      <c r="AG10">
        <f t="shared" si="2"/>
        <v>36400428.000000007</v>
      </c>
      <c r="AH10">
        <f t="shared" si="3"/>
        <v>68768551.547245622</v>
      </c>
      <c r="AI10">
        <f t="shared" si="4"/>
        <v>116208107.02866583</v>
      </c>
      <c r="AJ10" s="20">
        <f t="shared" si="5"/>
        <v>365453886.57591146</v>
      </c>
      <c r="AK10">
        <f t="shared" si="6"/>
        <v>40.200000000000003</v>
      </c>
      <c r="AL10">
        <f t="shared" si="9"/>
        <v>2160</v>
      </c>
      <c r="AM10" s="21">
        <f t="shared" si="7"/>
        <v>229.9244357784855</v>
      </c>
    </row>
    <row r="11" spans="1:39" ht="16.5" customHeight="1" thickBot="1" x14ac:dyDescent="0.35">
      <c r="A11" s="2" t="s">
        <v>9</v>
      </c>
      <c r="B11" s="6">
        <v>96.67</v>
      </c>
      <c r="C11" s="7">
        <v>87.5</v>
      </c>
      <c r="D11" s="7">
        <v>76.400000000000006</v>
      </c>
      <c r="E11" s="7">
        <v>10</v>
      </c>
      <c r="F11" s="8">
        <v>99.99</v>
      </c>
      <c r="G11" s="2" t="s">
        <v>9</v>
      </c>
      <c r="H11">
        <f>((100-B11)/100)*N3</f>
        <v>0.72748178999999957</v>
      </c>
      <c r="I11">
        <f t="shared" ref="I11:L11" si="17">((100-C11)/100)*O3</f>
        <v>5.7474874999999983</v>
      </c>
      <c r="J11">
        <f t="shared" si="17"/>
        <v>5.7195071999999962</v>
      </c>
      <c r="K11">
        <f t="shared" si="17"/>
        <v>9.7200000000000006</v>
      </c>
      <c r="L11">
        <f t="shared" si="17"/>
        <v>99.800000000051057</v>
      </c>
      <c r="N11" s="58" t="s">
        <v>632</v>
      </c>
      <c r="O11" s="58" t="s">
        <v>632</v>
      </c>
      <c r="P11" s="58" t="s">
        <v>632</v>
      </c>
      <c r="Q11" s="58" t="s">
        <v>632</v>
      </c>
      <c r="R11" s="58" t="s">
        <v>633</v>
      </c>
      <c r="T11" s="57" t="s">
        <v>9</v>
      </c>
      <c r="U11" s="11">
        <v>0.05</v>
      </c>
      <c r="V11" s="12">
        <v>390</v>
      </c>
      <c r="W11" s="52">
        <v>12.535933875799982</v>
      </c>
      <c r="X11" s="53">
        <v>2.0415663740588541</v>
      </c>
      <c r="AD11" t="b">
        <f t="shared" si="0"/>
        <v>0</v>
      </c>
      <c r="AE11" s="15" t="s">
        <v>9</v>
      </c>
      <c r="AF11">
        <f t="shared" si="1"/>
        <v>21504000</v>
      </c>
      <c r="AG11">
        <f t="shared" si="2"/>
        <v>788675940</v>
      </c>
      <c r="AH11">
        <f t="shared" si="3"/>
        <v>192551944.33228776</v>
      </c>
      <c r="AI11">
        <f t="shared" si="4"/>
        <v>378506405.75051153</v>
      </c>
      <c r="AJ11" s="20">
        <f t="shared" si="5"/>
        <v>1381238290.0827994</v>
      </c>
      <c r="AK11">
        <f t="shared" si="6"/>
        <v>6</v>
      </c>
      <c r="AL11">
        <f t="shared" si="9"/>
        <v>46800</v>
      </c>
      <c r="AM11" s="21">
        <f t="shared" si="7"/>
        <v>680.05115384019359</v>
      </c>
    </row>
    <row r="12" spans="1:39" ht="16.2" thickBot="1" x14ac:dyDescent="0.35">
      <c r="A12" s="2" t="s">
        <v>10</v>
      </c>
      <c r="B12" s="6">
        <v>95.2</v>
      </c>
      <c r="C12" s="7">
        <v>93.4</v>
      </c>
      <c r="D12" s="7">
        <v>90</v>
      </c>
      <c r="E12" s="7">
        <v>70</v>
      </c>
      <c r="F12" s="8">
        <v>99.99</v>
      </c>
      <c r="G12" s="2" t="s">
        <v>10</v>
      </c>
      <c r="H12">
        <f>((100-B12)/100)*N3</f>
        <v>1.0486223999999993</v>
      </c>
      <c r="I12">
        <f t="shared" ref="I12:L12" si="18">((100-C12)/100)*O3</f>
        <v>3.0346733999999969</v>
      </c>
      <c r="J12">
        <f t="shared" si="18"/>
        <v>2.4235199999999995</v>
      </c>
      <c r="K12">
        <f t="shared" si="18"/>
        <v>3.24</v>
      </c>
      <c r="L12">
        <f t="shared" si="18"/>
        <v>99.800000000051057</v>
      </c>
      <c r="N12" s="58" t="s">
        <v>487</v>
      </c>
      <c r="O12" s="58" t="s">
        <v>488</v>
      </c>
      <c r="P12" s="58" t="s">
        <v>489</v>
      </c>
      <c r="Q12" s="58" t="s">
        <v>490</v>
      </c>
      <c r="R12" s="58" t="s">
        <v>491</v>
      </c>
      <c r="T12" s="57" t="s">
        <v>10</v>
      </c>
      <c r="U12" s="13">
        <v>0.04</v>
      </c>
      <c r="V12" s="14">
        <v>277.5</v>
      </c>
      <c r="W12" s="52">
        <v>13.073188184762838</v>
      </c>
      <c r="X12" s="53">
        <v>1.5401290190268548</v>
      </c>
      <c r="AD12" t="b">
        <f t="shared" si="0"/>
        <v>0</v>
      </c>
      <c r="AE12" s="15" t="s">
        <v>10</v>
      </c>
      <c r="AF12">
        <f t="shared" si="1"/>
        <v>17203200</v>
      </c>
      <c r="AG12">
        <f t="shared" si="2"/>
        <v>561173265.00000012</v>
      </c>
      <c r="AH12">
        <f t="shared" si="3"/>
        <v>200804170.51795721</v>
      </c>
      <c r="AI12">
        <f t="shared" si="4"/>
        <v>285539920.12757891</v>
      </c>
      <c r="AJ12" s="20">
        <f t="shared" si="5"/>
        <v>1064720555.6455362</v>
      </c>
      <c r="AK12">
        <f t="shared" si="6"/>
        <v>4.8</v>
      </c>
      <c r="AL12">
        <f t="shared" si="9"/>
        <v>33300</v>
      </c>
      <c r="AM12" s="21">
        <f t="shared" si="7"/>
        <v>550.21198164198802</v>
      </c>
    </row>
    <row r="13" spans="1:39" ht="16.2" thickBot="1" x14ac:dyDescent="0.35">
      <c r="A13" s="2" t="s">
        <v>11</v>
      </c>
      <c r="B13" s="6">
        <v>97</v>
      </c>
      <c r="C13" s="7">
        <v>95.4</v>
      </c>
      <c r="D13" s="7">
        <v>92</v>
      </c>
      <c r="E13" s="7">
        <v>70</v>
      </c>
      <c r="F13" s="8">
        <v>99.99</v>
      </c>
      <c r="G13" s="2" t="s">
        <v>11</v>
      </c>
      <c r="H13">
        <f>((100-B13)/100)*N3</f>
        <v>0.655389</v>
      </c>
      <c r="I13">
        <f t="shared" ref="I13:L13" si="19">((100-C13)/100)*O3</f>
        <v>2.1150753999999967</v>
      </c>
      <c r="J13">
        <f t="shared" si="19"/>
        <v>1.9388159999999994</v>
      </c>
      <c r="K13">
        <f t="shared" si="19"/>
        <v>3.24</v>
      </c>
      <c r="L13">
        <f t="shared" si="19"/>
        <v>99.800000000051057</v>
      </c>
      <c r="M13" s="58" t="s">
        <v>640</v>
      </c>
      <c r="N13" s="40">
        <v>10</v>
      </c>
      <c r="O13" s="41">
        <v>30</v>
      </c>
      <c r="P13" s="41">
        <v>1500</v>
      </c>
      <c r="Q13" s="41">
        <v>10</v>
      </c>
      <c r="R13" s="41">
        <v>200</v>
      </c>
      <c r="T13" s="57" t="s">
        <v>11</v>
      </c>
      <c r="U13" s="13">
        <v>0.08</v>
      </c>
      <c r="V13" s="14">
        <v>180</v>
      </c>
      <c r="W13" s="52">
        <v>9.3124080220228436</v>
      </c>
      <c r="X13" s="53">
        <v>0.32235258537771383</v>
      </c>
      <c r="Z13" s="37"/>
      <c r="AA13" s="37"/>
      <c r="AB13" s="37"/>
      <c r="AC13" s="37"/>
      <c r="AD13" t="str">
        <f t="shared" si="0"/>
        <v>yes</v>
      </c>
      <c r="AE13" s="15" t="s">
        <v>11</v>
      </c>
      <c r="AF13">
        <f t="shared" si="1"/>
        <v>34406400</v>
      </c>
      <c r="AG13">
        <f t="shared" si="2"/>
        <v>364004280</v>
      </c>
      <c r="AH13">
        <f t="shared" si="3"/>
        <v>143038587.21827087</v>
      </c>
      <c r="AI13">
        <f t="shared" si="4"/>
        <v>59764169.329028144</v>
      </c>
      <c r="AJ13" s="20">
        <f t="shared" si="5"/>
        <v>601213436.54729903</v>
      </c>
      <c r="AK13">
        <f t="shared" si="6"/>
        <v>9.6</v>
      </c>
      <c r="AL13">
        <f t="shared" si="9"/>
        <v>21600</v>
      </c>
      <c r="AM13" s="21">
        <f t="shared" si="7"/>
        <v>254.16836163226262</v>
      </c>
    </row>
    <row r="14" spans="1:39" ht="16.2" thickBot="1" x14ac:dyDescent="0.35">
      <c r="A14" s="2" t="s">
        <v>12</v>
      </c>
      <c r="B14" s="6">
        <v>47.95</v>
      </c>
      <c r="C14" s="7">
        <v>74.400000000000006</v>
      </c>
      <c r="D14" s="7">
        <v>88.79</v>
      </c>
      <c r="E14" s="7">
        <v>10</v>
      </c>
      <c r="F14" s="8">
        <v>90</v>
      </c>
      <c r="G14" s="2" t="s">
        <v>12</v>
      </c>
      <c r="H14">
        <f>((100-B14)/100)*N3</f>
        <v>11.370999149999999</v>
      </c>
      <c r="I14">
        <f t="shared" ref="I14:L14" si="20">((100-C14)/100)*O3</f>
        <v>11.770854399999994</v>
      </c>
      <c r="J14">
        <f t="shared" si="20"/>
        <v>2.7167659199999976</v>
      </c>
      <c r="K14">
        <f t="shared" si="20"/>
        <v>9.7200000000000006</v>
      </c>
      <c r="L14">
        <f t="shared" si="20"/>
        <v>99800</v>
      </c>
      <c r="T14" s="57" t="s">
        <v>12</v>
      </c>
      <c r="U14" s="11">
        <v>0.06</v>
      </c>
      <c r="V14" s="12">
        <v>134.5</v>
      </c>
      <c r="W14" s="52">
        <v>7.1633907861714183</v>
      </c>
      <c r="X14" s="53">
        <v>0.34</v>
      </c>
      <c r="Z14" s="61" t="s">
        <v>648</v>
      </c>
      <c r="AA14" s="61" t="s">
        <v>650</v>
      </c>
      <c r="AB14" s="60" t="s">
        <v>651</v>
      </c>
      <c r="AC14" s="60" t="s">
        <v>652</v>
      </c>
      <c r="AD14" t="b">
        <f t="shared" si="0"/>
        <v>0</v>
      </c>
      <c r="AE14" s="15" t="s">
        <v>12</v>
      </c>
      <c r="AF14">
        <f t="shared" si="1"/>
        <v>25804799.999999996</v>
      </c>
      <c r="AG14">
        <f t="shared" si="2"/>
        <v>271992087</v>
      </c>
      <c r="AH14">
        <f t="shared" si="3"/>
        <v>110029682.47559299</v>
      </c>
      <c r="AI14">
        <f t="shared" si="4"/>
        <v>63036000.000000007</v>
      </c>
      <c r="AJ14" s="20">
        <f t="shared" si="5"/>
        <v>470862569.47559297</v>
      </c>
      <c r="AK14">
        <f t="shared" si="6"/>
        <v>7.1999999999999993</v>
      </c>
      <c r="AL14">
        <f t="shared" si="9"/>
        <v>16140</v>
      </c>
      <c r="AM14" s="21">
        <f t="shared" si="7"/>
        <v>210.26058943405704</v>
      </c>
    </row>
    <row r="15" spans="1:39" ht="16.2" thickBot="1" x14ac:dyDescent="0.35">
      <c r="A15" s="2" t="s">
        <v>13</v>
      </c>
      <c r="B15" s="6">
        <v>66.89</v>
      </c>
      <c r="C15" s="7">
        <v>51.25</v>
      </c>
      <c r="D15" s="7">
        <v>71.08</v>
      </c>
      <c r="E15" s="7">
        <v>10</v>
      </c>
      <c r="F15" s="8">
        <v>99.39</v>
      </c>
      <c r="G15" s="2" t="s">
        <v>13</v>
      </c>
      <c r="H15">
        <f>((100-B15)/100)*N3</f>
        <v>7.2333099299999999</v>
      </c>
      <c r="I15">
        <f t="shared" ref="I15:L15" si="21">((100-C15)/100)*O3</f>
        <v>22.415201249999992</v>
      </c>
      <c r="J15">
        <f t="shared" si="21"/>
        <v>7.0088198399999984</v>
      </c>
      <c r="K15">
        <f t="shared" si="21"/>
        <v>9.7200000000000006</v>
      </c>
      <c r="L15">
        <f t="shared" si="21"/>
        <v>6087.7999999999947</v>
      </c>
      <c r="T15" s="57" t="s">
        <v>13</v>
      </c>
      <c r="U15" s="13">
        <v>0.15</v>
      </c>
      <c r="V15" s="14">
        <v>2</v>
      </c>
      <c r="W15" s="52">
        <v>4.4771192413571361</v>
      </c>
      <c r="X15" s="53">
        <v>0.44771192413571365</v>
      </c>
      <c r="Z15" s="24"/>
      <c r="AA15" s="37"/>
      <c r="AB15" s="37"/>
      <c r="AC15" s="37"/>
      <c r="AD15" t="b">
        <f t="shared" si="0"/>
        <v>0</v>
      </c>
      <c r="AE15" s="15" t="s">
        <v>13</v>
      </c>
      <c r="AF15">
        <f t="shared" si="1"/>
        <v>64512000</v>
      </c>
      <c r="AG15">
        <f t="shared" si="2"/>
        <v>4044492.0000000005</v>
      </c>
      <c r="AH15">
        <f t="shared" si="3"/>
        <v>68768551.547245622</v>
      </c>
      <c r="AI15">
        <f t="shared" si="4"/>
        <v>83005790.734761313</v>
      </c>
      <c r="AJ15" s="20">
        <f t="shared" si="5"/>
        <v>220330834.28200692</v>
      </c>
      <c r="AK15">
        <f t="shared" si="6"/>
        <v>18</v>
      </c>
      <c r="AL15">
        <f t="shared" si="9"/>
        <v>240</v>
      </c>
      <c r="AM15" s="21">
        <f t="shared" si="7"/>
        <v>160.30197724071411</v>
      </c>
    </row>
    <row r="16" spans="1:39" ht="16.2" thickBot="1" x14ac:dyDescent="0.35">
      <c r="A16" s="2" t="s">
        <v>14</v>
      </c>
      <c r="B16" s="6">
        <v>96</v>
      </c>
      <c r="C16" s="7">
        <v>97.64</v>
      </c>
      <c r="D16" s="7">
        <v>81.599999999999994</v>
      </c>
      <c r="E16" s="7">
        <v>80</v>
      </c>
      <c r="F16" s="8">
        <v>99.99</v>
      </c>
      <c r="G16" s="2" t="s">
        <v>14</v>
      </c>
      <c r="H16">
        <f>((100-B16)/100)*N3</f>
        <v>0.87385199999999996</v>
      </c>
      <c r="I16">
        <f t="shared" ref="I16:L16" si="22">((100-C16)/100)*O3</f>
        <v>1.0851256399999996</v>
      </c>
      <c r="J16">
        <f t="shared" si="22"/>
        <v>4.4592767999999996</v>
      </c>
      <c r="K16">
        <f t="shared" si="22"/>
        <v>2.16</v>
      </c>
      <c r="L16">
        <f t="shared" si="22"/>
        <v>99.800000000051057</v>
      </c>
      <c r="N16" s="58" t="s">
        <v>641</v>
      </c>
      <c r="P16" s="58" t="s">
        <v>642</v>
      </c>
      <c r="Q16" s="58" t="s">
        <v>643</v>
      </c>
      <c r="T16" s="57" t="s">
        <v>14</v>
      </c>
      <c r="U16" s="13">
        <v>0.15</v>
      </c>
      <c r="V16" s="14">
        <v>175</v>
      </c>
      <c r="W16" s="52">
        <v>19.699324661971399</v>
      </c>
      <c r="X16" s="53">
        <v>2.5071867751599961</v>
      </c>
      <c r="AD16" t="b">
        <f t="shared" si="0"/>
        <v>0</v>
      </c>
      <c r="AE16" s="15" t="s">
        <v>14</v>
      </c>
      <c r="AF16">
        <f t="shared" si="1"/>
        <v>64512000</v>
      </c>
      <c r="AG16">
        <f t="shared" si="2"/>
        <v>353893050</v>
      </c>
      <c r="AH16">
        <f t="shared" si="3"/>
        <v>302581626.8078807</v>
      </c>
      <c r="AI16">
        <f t="shared" si="4"/>
        <v>464832428.1146633</v>
      </c>
      <c r="AJ16" s="20">
        <f t="shared" si="5"/>
        <v>1185819104.922544</v>
      </c>
      <c r="AK16">
        <f t="shared" si="6"/>
        <v>18</v>
      </c>
      <c r="AL16">
        <f t="shared" si="9"/>
        <v>21000</v>
      </c>
      <c r="AM16" s="21">
        <f t="shared" si="7"/>
        <v>781.87051547245619</v>
      </c>
    </row>
    <row r="17" spans="1:39" ht="16.2" thickBot="1" x14ac:dyDescent="0.35">
      <c r="A17" s="2" t="s">
        <v>15</v>
      </c>
      <c r="B17" s="6">
        <v>77</v>
      </c>
      <c r="C17" s="7">
        <v>60</v>
      </c>
      <c r="D17" s="7">
        <v>90</v>
      </c>
      <c r="E17" s="7">
        <v>67</v>
      </c>
      <c r="F17" s="8">
        <v>78.209999999999994</v>
      </c>
      <c r="G17" s="2" t="s">
        <v>15</v>
      </c>
      <c r="H17">
        <f>((100-B17)/100)*N3</f>
        <v>5.0246490000000001</v>
      </c>
      <c r="I17">
        <f t="shared" ref="I17:L17" si="23">((100-C17)/100)*O3</f>
        <v>18.391959999999994</v>
      </c>
      <c r="J17">
        <f t="shared" si="23"/>
        <v>2.4235199999999995</v>
      </c>
      <c r="K17">
        <f t="shared" si="23"/>
        <v>3.5640000000000005</v>
      </c>
      <c r="L17">
        <f t="shared" si="23"/>
        <v>217464.20000000007</v>
      </c>
      <c r="N17">
        <v>120</v>
      </c>
      <c r="P17">
        <v>10</v>
      </c>
      <c r="Q17">
        <v>30000</v>
      </c>
      <c r="T17" s="57" t="s">
        <v>15</v>
      </c>
      <c r="U17" s="13">
        <v>0.315</v>
      </c>
      <c r="V17" s="14">
        <v>4</v>
      </c>
      <c r="W17" s="52">
        <v>8.9542384827142723</v>
      </c>
      <c r="X17" s="53">
        <v>0.4</v>
      </c>
      <c r="AA17" s="24"/>
      <c r="AB17" s="24"/>
      <c r="AC17" s="37"/>
      <c r="AD17" t="b">
        <f t="shared" si="0"/>
        <v>0</v>
      </c>
      <c r="AE17" s="15" t="s">
        <v>15</v>
      </c>
      <c r="AF17">
        <f t="shared" si="1"/>
        <v>135475200</v>
      </c>
      <c r="AG17">
        <f t="shared" si="2"/>
        <v>8088984.0000000009</v>
      </c>
      <c r="AH17">
        <f t="shared" si="3"/>
        <v>137537103.09449124</v>
      </c>
      <c r="AI17">
        <f t="shared" si="4"/>
        <v>74160000</v>
      </c>
      <c r="AJ17" s="20">
        <f t="shared" si="5"/>
        <v>355261287.09449124</v>
      </c>
      <c r="AK17">
        <f t="shared" si="6"/>
        <v>37.799999999999997</v>
      </c>
      <c r="AL17">
        <f t="shared" si="9"/>
        <v>480</v>
      </c>
      <c r="AM17" s="21">
        <f t="shared" si="7"/>
        <v>233.94766179257127</v>
      </c>
    </row>
    <row r="18" spans="1:39" ht="16.2" thickBot="1" x14ac:dyDescent="0.35">
      <c r="A18" s="2" t="s">
        <v>16</v>
      </c>
      <c r="B18" s="6">
        <v>80.989999999999995</v>
      </c>
      <c r="C18" s="7">
        <v>83.13</v>
      </c>
      <c r="D18" s="7">
        <v>71.92</v>
      </c>
      <c r="E18" s="7">
        <v>70</v>
      </c>
      <c r="F18" s="8">
        <v>99.99</v>
      </c>
      <c r="G18" s="2" t="s">
        <v>16</v>
      </c>
      <c r="H18">
        <f>((100-B18)/100)*N3</f>
        <v>4.1529816300000011</v>
      </c>
      <c r="I18">
        <f t="shared" ref="I18:L18" si="24">((100-C18)/100)*O3</f>
        <v>7.7568091299999997</v>
      </c>
      <c r="J18">
        <f t="shared" si="24"/>
        <v>6.8052441599999973</v>
      </c>
      <c r="K18">
        <f t="shared" si="24"/>
        <v>3.24</v>
      </c>
      <c r="L18">
        <f t="shared" si="24"/>
        <v>99.800000000051057</v>
      </c>
      <c r="T18" s="57" t="s">
        <v>16</v>
      </c>
      <c r="U18" s="11">
        <v>0.03</v>
      </c>
      <c r="V18" s="12">
        <v>121</v>
      </c>
      <c r="W18" s="52">
        <v>7.1633907861714183</v>
      </c>
      <c r="X18" s="53">
        <v>0.35816953930857093</v>
      </c>
      <c r="AA18" s="24"/>
      <c r="AB18" s="37"/>
      <c r="AC18" s="37"/>
      <c r="AD18" t="str">
        <f t="shared" si="0"/>
        <v>yes</v>
      </c>
      <c r="AE18" s="15" t="s">
        <v>16</v>
      </c>
      <c r="AF18">
        <f t="shared" si="1"/>
        <v>12902399.999999998</v>
      </c>
      <c r="AG18">
        <f t="shared" si="2"/>
        <v>244691765.99999997</v>
      </c>
      <c r="AH18">
        <f t="shared" si="3"/>
        <v>110029682.47559299</v>
      </c>
      <c r="AI18">
        <f t="shared" si="4"/>
        <v>66404632.587809049</v>
      </c>
      <c r="AJ18" s="20">
        <f t="shared" si="5"/>
        <v>434028481.063402</v>
      </c>
      <c r="AK18">
        <f t="shared" si="6"/>
        <v>3.5999999999999996</v>
      </c>
      <c r="AL18">
        <f t="shared" si="9"/>
        <v>14520</v>
      </c>
      <c r="AM18" s="21">
        <f t="shared" si="7"/>
        <v>203.16940650959978</v>
      </c>
    </row>
    <row r="19" spans="1:39" ht="16.2" thickBot="1" x14ac:dyDescent="0.35">
      <c r="A19" s="2" t="s">
        <v>17</v>
      </c>
      <c r="B19" s="6">
        <v>71.430000000000007</v>
      </c>
      <c r="C19" s="7">
        <v>64.66</v>
      </c>
      <c r="D19" s="7">
        <v>88.31</v>
      </c>
      <c r="E19" s="7">
        <v>10</v>
      </c>
      <c r="F19" s="8">
        <v>90</v>
      </c>
      <c r="G19" s="2" t="s">
        <v>17</v>
      </c>
      <c r="H19">
        <f>((100-B19)/100)*N3</f>
        <v>6.2414879099999991</v>
      </c>
      <c r="I19">
        <f t="shared" ref="I19:L19" si="25">((100-C19)/100)*O3</f>
        <v>16.249296659999999</v>
      </c>
      <c r="J19">
        <f t="shared" si="25"/>
        <v>2.8330948799999986</v>
      </c>
      <c r="K19">
        <f t="shared" si="25"/>
        <v>9.7200000000000006</v>
      </c>
      <c r="L19">
        <f t="shared" si="25"/>
        <v>99800</v>
      </c>
      <c r="T19" s="57" t="s">
        <v>17</v>
      </c>
      <c r="U19" s="13">
        <v>0.5</v>
      </c>
      <c r="V19" s="14">
        <v>180</v>
      </c>
      <c r="W19" s="52">
        <v>8.0588146344428448</v>
      </c>
      <c r="X19" s="53">
        <v>0.4</v>
      </c>
      <c r="AA19" s="24"/>
      <c r="AD19" t="b">
        <f t="shared" si="0"/>
        <v>0</v>
      </c>
      <c r="AE19" s="15" t="s">
        <v>17</v>
      </c>
      <c r="AF19">
        <f t="shared" si="1"/>
        <v>215040000</v>
      </c>
      <c r="AG19">
        <f t="shared" si="2"/>
        <v>364004280</v>
      </c>
      <c r="AH19">
        <f t="shared" si="3"/>
        <v>123783392.78504211</v>
      </c>
      <c r="AI19">
        <f t="shared" si="4"/>
        <v>74160000</v>
      </c>
      <c r="AJ19" s="20">
        <f t="shared" si="5"/>
        <v>776987672.78504205</v>
      </c>
      <c r="AK19">
        <f t="shared" si="6"/>
        <v>60</v>
      </c>
      <c r="AL19">
        <f t="shared" si="9"/>
        <v>21600</v>
      </c>
      <c r="AM19" s="21">
        <f t="shared" si="7"/>
        <v>323.66177561331415</v>
      </c>
    </row>
    <row r="20" spans="1:39" ht="15" thickBot="1" x14ac:dyDescent="0.35">
      <c r="A20" s="2" t="s">
        <v>18</v>
      </c>
      <c r="B20" s="6">
        <v>0</v>
      </c>
      <c r="C20" s="7">
        <v>0</v>
      </c>
      <c r="D20" s="7">
        <v>0</v>
      </c>
      <c r="E20" s="3">
        <v>75.5</v>
      </c>
      <c r="F20" s="8">
        <v>90</v>
      </c>
      <c r="G20" s="2" t="s">
        <v>23</v>
      </c>
      <c r="H20">
        <f>((100-$B$20)/100)*H2</f>
        <v>4.7253546899999987</v>
      </c>
      <c r="I20">
        <f>((100-$C$20)/100)*I2</f>
        <v>7.3154020899999965</v>
      </c>
      <c r="J20">
        <f>((100-$D$20)/100)*J2</f>
        <v>2.9663884799999978</v>
      </c>
      <c r="K20">
        <f>((100-$E$20)/100)*K2</f>
        <v>2.3814000000000002</v>
      </c>
      <c r="L20">
        <f>((100-$F$20)/100)*L2</f>
        <v>9960.0400000000045</v>
      </c>
      <c r="M20">
        <f>H20-H2</f>
        <v>0</v>
      </c>
      <c r="R20" s="49" t="s">
        <v>612</v>
      </c>
      <c r="S20" s="49"/>
      <c r="T20" s="57" t="s">
        <v>23</v>
      </c>
      <c r="U20">
        <f t="shared" ref="U20:U27" si="26">$U$2+Z2</f>
        <v>0.24000000000000002</v>
      </c>
      <c r="V20">
        <f t="shared" ref="V20:V25" si="27">$V$2+AA2</f>
        <v>322.5</v>
      </c>
      <c r="W20">
        <f t="shared" ref="W20:W25" si="28">$W$2+AB2</f>
        <v>11.372543089628564</v>
      </c>
      <c r="X20">
        <f t="shared" ref="X20:X25" si="29">$X$2+AC2</f>
        <v>1</v>
      </c>
      <c r="Z20" s="58" t="s">
        <v>657</v>
      </c>
      <c r="AD20" t="b">
        <f t="shared" si="0"/>
        <v>0</v>
      </c>
      <c r="AE20" s="15" t="s">
        <v>23</v>
      </c>
      <c r="AF20">
        <f t="shared" si="1"/>
        <v>103219200</v>
      </c>
      <c r="AG20">
        <f t="shared" si="2"/>
        <v>652174335</v>
      </c>
      <c r="AH20">
        <f t="shared" si="3"/>
        <v>174682261.85669476</v>
      </c>
      <c r="AI20">
        <f t="shared" si="4"/>
        <v>185399999.99999997</v>
      </c>
      <c r="AJ20" s="20">
        <f t="shared" si="5"/>
        <v>1115475796.8566947</v>
      </c>
      <c r="AK20">
        <f t="shared" si="6"/>
        <v>28.8</v>
      </c>
      <c r="AL20">
        <f t="shared" si="9"/>
        <v>38700</v>
      </c>
      <c r="AM20" s="21">
        <f t="shared" si="7"/>
        <v>483.92001707554283</v>
      </c>
    </row>
    <row r="21" spans="1:39" ht="15" thickBot="1" x14ac:dyDescent="0.35">
      <c r="A21" s="2" t="s">
        <v>21</v>
      </c>
      <c r="B21" s="6">
        <v>0</v>
      </c>
      <c r="C21" s="7">
        <v>0</v>
      </c>
      <c r="D21" s="7">
        <v>0</v>
      </c>
      <c r="E21" s="6">
        <v>81.25</v>
      </c>
      <c r="F21" s="8">
        <v>90</v>
      </c>
      <c r="G21" s="2" t="s">
        <v>24</v>
      </c>
      <c r="H21">
        <f>((100-$B$21)/100)*H2</f>
        <v>4.7253546899999987</v>
      </c>
      <c r="I21">
        <f>((100-$C$21)/100)*I2</f>
        <v>7.3154020899999965</v>
      </c>
      <c r="J21">
        <f>((100-$D$21)/100)*J2</f>
        <v>2.9663884799999978</v>
      </c>
      <c r="K21">
        <f>((100-$E$21)/100)*K2</f>
        <v>1.8225000000000002</v>
      </c>
      <c r="L21">
        <f>((100-$F$21)/100)*L2</f>
        <v>9960.0400000000045</v>
      </c>
      <c r="M21">
        <f>H21-H2</f>
        <v>0</v>
      </c>
      <c r="R21" s="49" t="s">
        <v>615</v>
      </c>
      <c r="S21" s="49"/>
      <c r="T21" s="57" t="s">
        <v>24</v>
      </c>
      <c r="U21">
        <f t="shared" si="26"/>
        <v>0.24000000000000002</v>
      </c>
      <c r="V21">
        <f t="shared" si="27"/>
        <v>337.5</v>
      </c>
      <c r="W21">
        <f t="shared" si="28"/>
        <v>13.372543089628564</v>
      </c>
      <c r="X21">
        <f t="shared" si="29"/>
        <v>0.60000000000000009</v>
      </c>
      <c r="AD21" t="b">
        <f t="shared" si="0"/>
        <v>0</v>
      </c>
      <c r="AE21" s="15" t="s">
        <v>24</v>
      </c>
      <c r="AF21">
        <f t="shared" si="1"/>
        <v>103219200</v>
      </c>
      <c r="AG21">
        <f t="shared" si="2"/>
        <v>682508025</v>
      </c>
      <c r="AH21">
        <f t="shared" si="3"/>
        <v>205402261.85669476</v>
      </c>
      <c r="AI21">
        <f t="shared" si="4"/>
        <v>111240000.00000003</v>
      </c>
      <c r="AJ21" s="20">
        <f t="shared" si="5"/>
        <v>1102369486.8566947</v>
      </c>
      <c r="AK21">
        <f t="shared" si="6"/>
        <v>28.8</v>
      </c>
      <c r="AL21">
        <f t="shared" si="9"/>
        <v>40500</v>
      </c>
      <c r="AM21" s="21">
        <f t="shared" si="7"/>
        <v>441.83301707554284</v>
      </c>
    </row>
    <row r="22" spans="1:39" ht="15" thickBot="1" x14ac:dyDescent="0.35">
      <c r="A22" s="2" t="s">
        <v>19</v>
      </c>
      <c r="B22" s="6">
        <v>0</v>
      </c>
      <c r="C22" s="7">
        <v>0</v>
      </c>
      <c r="D22" s="7">
        <v>0</v>
      </c>
      <c r="E22" s="6">
        <v>62.5</v>
      </c>
      <c r="F22" s="8">
        <v>90</v>
      </c>
      <c r="G22" s="2" t="s">
        <v>25</v>
      </c>
      <c r="H22">
        <f>((100-$B$22)/100)*H2</f>
        <v>4.7253546899999987</v>
      </c>
      <c r="I22">
        <f>((100-$C$22)/100)*I2</f>
        <v>7.3154020899999965</v>
      </c>
      <c r="J22">
        <f>((100-$D$22)/100)*J2</f>
        <v>2.9663884799999978</v>
      </c>
      <c r="K22">
        <f>((100-$E$22)/100)*K2</f>
        <v>3.6450000000000005</v>
      </c>
      <c r="L22">
        <f>((100-$F$22)/100)*L2</f>
        <v>9960.0400000000045</v>
      </c>
      <c r="M22">
        <f>H22-H2</f>
        <v>0</v>
      </c>
      <c r="R22" s="49" t="s">
        <v>613</v>
      </c>
      <c r="T22" s="57" t="s">
        <v>25</v>
      </c>
      <c r="U22">
        <f t="shared" si="26"/>
        <v>0.29900000000000004</v>
      </c>
      <c r="V22">
        <f t="shared" si="27"/>
        <v>352.5</v>
      </c>
      <c r="W22">
        <f t="shared" si="28"/>
        <v>13.372543089628564</v>
      </c>
      <c r="X22">
        <f t="shared" si="29"/>
        <v>0.60000000000000009</v>
      </c>
      <c r="Z22" s="59" t="s">
        <v>653</v>
      </c>
      <c r="AD22" t="b">
        <f t="shared" si="0"/>
        <v>0</v>
      </c>
      <c r="AE22" s="15" t="s">
        <v>25</v>
      </c>
      <c r="AF22">
        <f t="shared" si="1"/>
        <v>128593920.00000001</v>
      </c>
      <c r="AG22">
        <f t="shared" si="2"/>
        <v>712841715.00000012</v>
      </c>
      <c r="AH22">
        <f t="shared" si="3"/>
        <v>205402261.85669476</v>
      </c>
      <c r="AI22">
        <f t="shared" si="4"/>
        <v>111240000.00000003</v>
      </c>
      <c r="AJ22" s="20">
        <f t="shared" si="5"/>
        <v>1158077896.8566949</v>
      </c>
      <c r="AK22">
        <f t="shared" si="6"/>
        <v>35.880000000000003</v>
      </c>
      <c r="AL22">
        <f t="shared" si="9"/>
        <v>42300</v>
      </c>
      <c r="AM22" s="21">
        <f t="shared" si="7"/>
        <v>457.65801707554283</v>
      </c>
    </row>
    <row r="23" spans="1:39" ht="15" thickBot="1" x14ac:dyDescent="0.35">
      <c r="A23" s="2" t="s">
        <v>20</v>
      </c>
      <c r="B23" s="6">
        <v>97.3</v>
      </c>
      <c r="C23" s="7">
        <v>0</v>
      </c>
      <c r="D23" s="7">
        <v>99.4</v>
      </c>
      <c r="E23" s="6">
        <v>88.9</v>
      </c>
      <c r="F23" s="8">
        <v>90</v>
      </c>
      <c r="G23" s="2" t="s">
        <v>26</v>
      </c>
      <c r="H23">
        <f>((100-$B$23)/100)*H2</f>
        <v>0.12758457663000008</v>
      </c>
      <c r="I23">
        <f>((100-$C$23)/100)*I2</f>
        <v>7.3154020899999965</v>
      </c>
      <c r="J23">
        <f>((100-$D$23)/100)*J2</f>
        <v>1.7798330879999817E-2</v>
      </c>
      <c r="K23">
        <f>((100-$E$23)/100)*K2</f>
        <v>1.0789199999999994</v>
      </c>
      <c r="L23">
        <f>((100-$F$23)/100)*L2</f>
        <v>9960.0400000000045</v>
      </c>
      <c r="R23" s="49" t="s">
        <v>614</v>
      </c>
      <c r="T23" s="57" t="s">
        <v>26</v>
      </c>
      <c r="U23">
        <f t="shared" si="26"/>
        <v>0.24000000000000002</v>
      </c>
      <c r="V23">
        <f t="shared" si="27"/>
        <v>322.5</v>
      </c>
      <c r="W23">
        <f t="shared" si="28"/>
        <v>12.372543089628564</v>
      </c>
      <c r="X23">
        <f t="shared" si="29"/>
        <v>1</v>
      </c>
      <c r="Z23" s="62" t="s">
        <v>644</v>
      </c>
      <c r="AD23" t="b">
        <f t="shared" si="0"/>
        <v>0</v>
      </c>
      <c r="AE23" s="15" t="s">
        <v>26</v>
      </c>
      <c r="AF23">
        <f t="shared" si="1"/>
        <v>103219200</v>
      </c>
      <c r="AG23">
        <f t="shared" si="2"/>
        <v>652174335</v>
      </c>
      <c r="AH23">
        <f t="shared" si="3"/>
        <v>190042261.85669479</v>
      </c>
      <c r="AI23">
        <f t="shared" si="4"/>
        <v>185399999.99999997</v>
      </c>
      <c r="AJ23" s="20">
        <f t="shared" si="5"/>
        <v>1130835796.8566947</v>
      </c>
      <c r="AK23">
        <f t="shared" si="6"/>
        <v>28.8</v>
      </c>
      <c r="AL23">
        <f t="shared" si="9"/>
        <v>38700</v>
      </c>
      <c r="AM23" s="21">
        <f t="shared" si="7"/>
        <v>495.92001707554283</v>
      </c>
    </row>
    <row r="24" spans="1:39" ht="15" thickBot="1" x14ac:dyDescent="0.35">
      <c r="A24" s="2"/>
      <c r="B24" s="3"/>
      <c r="C24" s="4"/>
      <c r="D24" s="4"/>
      <c r="E24" s="4"/>
      <c r="F24" s="5"/>
      <c r="G24" s="2"/>
      <c r="H24">
        <f>((100-$B$24)/100)*H2</f>
        <v>4.7253546899999987</v>
      </c>
      <c r="I24">
        <f>((100-$C$24)/100)*I2</f>
        <v>7.3154020899999965</v>
      </c>
      <c r="J24">
        <f>((100-$D$24)/100)*J2</f>
        <v>2.9663884799999978</v>
      </c>
      <c r="K24">
        <f>((100-$E$24)/100)*K2</f>
        <v>9.7200000000000006</v>
      </c>
      <c r="L24">
        <f>((100-$F$24)/100)*L2</f>
        <v>99600.400000000038</v>
      </c>
      <c r="T24" s="57"/>
      <c r="U24">
        <f t="shared" si="26"/>
        <v>0.2</v>
      </c>
      <c r="V24">
        <f t="shared" si="27"/>
        <v>202.5</v>
      </c>
      <c r="W24">
        <f t="shared" si="28"/>
        <v>5.3725430896285635</v>
      </c>
      <c r="X24">
        <f t="shared" si="29"/>
        <v>0.4</v>
      </c>
      <c r="Z24" s="62" t="s">
        <v>654</v>
      </c>
      <c r="AD24" t="b">
        <f t="shared" si="0"/>
        <v>0</v>
      </c>
      <c r="AE24" s="15" t="s">
        <v>27</v>
      </c>
      <c r="AF24">
        <f t="shared" si="1"/>
        <v>86016000</v>
      </c>
      <c r="AG24">
        <f t="shared" si="2"/>
        <v>409504815.00000006</v>
      </c>
      <c r="AH24">
        <f t="shared" si="3"/>
        <v>82522261.856694743</v>
      </c>
      <c r="AI24">
        <f t="shared" si="4"/>
        <v>74160000</v>
      </c>
      <c r="AJ24" s="20">
        <f t="shared" si="5"/>
        <v>652203076.85669482</v>
      </c>
      <c r="AK24">
        <f t="shared" si="6"/>
        <v>24</v>
      </c>
      <c r="AL24">
        <f t="shared" si="9"/>
        <v>24300</v>
      </c>
      <c r="AM24" s="21">
        <f t="shared" si="7"/>
        <v>249.89601707554274</v>
      </c>
    </row>
    <row r="25" spans="1:39" ht="15" thickBot="1" x14ac:dyDescent="0.35">
      <c r="A25" s="2" t="s">
        <v>22</v>
      </c>
      <c r="B25" s="6">
        <v>65</v>
      </c>
      <c r="C25" s="7">
        <v>53</v>
      </c>
      <c r="D25" s="7">
        <v>52.14</v>
      </c>
      <c r="E25" s="7">
        <v>0</v>
      </c>
      <c r="F25" s="8">
        <v>80</v>
      </c>
      <c r="G25" s="10" t="s">
        <v>28</v>
      </c>
      <c r="H25" s="9">
        <f>((100-$B$25)/100)*H2</f>
        <v>1.6538741414999996</v>
      </c>
      <c r="I25" s="9">
        <f>((100-$C$25)/100)*I2</f>
        <v>3.4382389822999984</v>
      </c>
      <c r="J25" s="9">
        <f>((100-$D$25)/100)*J2</f>
        <v>1.4197135265279988</v>
      </c>
      <c r="K25" s="9">
        <f>((100-$E$25)/100)*K2</f>
        <v>9.7200000000000006</v>
      </c>
      <c r="L25" s="9">
        <f>((100-$F$25)/100)*L2</f>
        <v>19920.080000000009</v>
      </c>
      <c r="T25" s="57" t="s">
        <v>28</v>
      </c>
      <c r="U25">
        <f t="shared" si="26"/>
        <v>0.30000000000000004</v>
      </c>
      <c r="V25">
        <f t="shared" si="27"/>
        <v>342.5</v>
      </c>
      <c r="W25">
        <f t="shared" si="28"/>
        <v>8.9542384827142723</v>
      </c>
      <c r="X25">
        <f t="shared" si="29"/>
        <v>1.2954238482714273</v>
      </c>
      <c r="Z25" s="62" t="s">
        <v>655</v>
      </c>
      <c r="AD25" t="b">
        <f t="shared" si="0"/>
        <v>0</v>
      </c>
      <c r="AE25" s="15" t="s">
        <v>28</v>
      </c>
      <c r="AF25">
        <f t="shared" si="1"/>
        <v>129024000.00000003</v>
      </c>
      <c r="AG25">
        <f t="shared" si="2"/>
        <v>692619255</v>
      </c>
      <c r="AH25">
        <f t="shared" si="3"/>
        <v>137537103.09449124</v>
      </c>
      <c r="AI25">
        <f t="shared" si="4"/>
        <v>240171581.46952263</v>
      </c>
      <c r="AJ25" s="20">
        <f t="shared" si="5"/>
        <v>1199351939.564014</v>
      </c>
      <c r="AK25">
        <f t="shared" si="6"/>
        <v>36.000000000000007</v>
      </c>
      <c r="AL25">
        <f t="shared" si="9"/>
        <v>41100</v>
      </c>
      <c r="AM25" s="21">
        <f t="shared" si="7"/>
        <v>526.04065448142819</v>
      </c>
    </row>
    <row r="26" spans="1:39" ht="15" thickBot="1" x14ac:dyDescent="0.35">
      <c r="A26" s="2" t="s">
        <v>658</v>
      </c>
      <c r="B26" s="6">
        <v>72.790000000000006</v>
      </c>
      <c r="C26" s="7">
        <v>60.97</v>
      </c>
      <c r="D26" s="7">
        <v>85</v>
      </c>
      <c r="E26" s="7">
        <v>30</v>
      </c>
      <c r="F26" s="8">
        <v>99.99</v>
      </c>
      <c r="G26" s="2" t="s">
        <v>29</v>
      </c>
      <c r="H26">
        <f>((100-$B$26)/100)*H2</f>
        <v>1.2857690111489994</v>
      </c>
      <c r="I26">
        <f>((100-$C$26)/100)*I2</f>
        <v>2.855201435726999</v>
      </c>
      <c r="J26">
        <f>((100-$D$26)/100)*J2</f>
        <v>0.44495827199999965</v>
      </c>
      <c r="K26">
        <f>((100-$E$26)/100)*K2</f>
        <v>6.8040000000000003</v>
      </c>
      <c r="L26">
        <f>((100-$F$26)/100)*L2</f>
        <v>9.9600400000050993</v>
      </c>
      <c r="T26" s="57" t="s">
        <v>29</v>
      </c>
      <c r="U26">
        <f t="shared" si="26"/>
        <v>0.25</v>
      </c>
      <c r="V26">
        <f>$V$2+AA8</f>
        <v>382.5</v>
      </c>
      <c r="W26">
        <f>$W$2+AB8</f>
        <v>23.281020055057109</v>
      </c>
      <c r="X26">
        <f>$X$2+AC8</f>
        <v>1.4745086179257125</v>
      </c>
      <c r="Z26" s="62" t="s">
        <v>656</v>
      </c>
      <c r="AD26" t="b">
        <f t="shared" si="0"/>
        <v>0</v>
      </c>
      <c r="AE26" s="15" t="s">
        <v>29</v>
      </c>
      <c r="AF26">
        <f t="shared" si="1"/>
        <v>107520000</v>
      </c>
      <c r="AG26">
        <f t="shared" si="2"/>
        <v>773509095</v>
      </c>
      <c r="AH26">
        <f t="shared" si="3"/>
        <v>357596468.04567719</v>
      </c>
      <c r="AI26">
        <f t="shared" si="4"/>
        <v>273373897.76342708</v>
      </c>
      <c r="AJ26" s="20">
        <f t="shared" si="5"/>
        <v>1511999460.8091042</v>
      </c>
      <c r="AK26">
        <f t="shared" si="6"/>
        <v>30</v>
      </c>
      <c r="AL26">
        <f t="shared" si="9"/>
        <v>45900</v>
      </c>
      <c r="AM26" s="21">
        <f t="shared" si="7"/>
        <v>737.56529188731361</v>
      </c>
    </row>
    <row r="27" spans="1:39" ht="15" thickBot="1" x14ac:dyDescent="0.35">
      <c r="A27" s="2" t="s">
        <v>659</v>
      </c>
      <c r="B27" s="6">
        <v>55.76</v>
      </c>
      <c r="C27" s="7">
        <v>41.67</v>
      </c>
      <c r="D27" s="7">
        <v>75.98</v>
      </c>
      <c r="E27" s="7">
        <v>25</v>
      </c>
      <c r="F27" s="8">
        <v>99.99</v>
      </c>
      <c r="G27" s="2" t="s">
        <v>30</v>
      </c>
      <c r="H27">
        <f>((100-$B$27)/100)*H2</f>
        <v>2.0904969148559993</v>
      </c>
      <c r="I27">
        <f>((100-$C$27)/100)*I2</f>
        <v>4.2670740390969977</v>
      </c>
      <c r="J27">
        <f>((100-$D$27)/100)*J2</f>
        <v>0.71252651289599933</v>
      </c>
      <c r="K27">
        <f>((100-$E$27)/100)*K2</f>
        <v>7.2900000000000009</v>
      </c>
      <c r="L27">
        <f>((100-$F$27)/100)*L2</f>
        <v>9.9600400000050993</v>
      </c>
      <c r="T27" s="57" t="s">
        <v>30</v>
      </c>
      <c r="U27">
        <f t="shared" si="26"/>
        <v>0.28000000000000003</v>
      </c>
      <c r="V27">
        <f>$V$2+AA9</f>
        <v>352.5</v>
      </c>
      <c r="W27">
        <f>$W$2+AB9</f>
        <v>21.490172358514254</v>
      </c>
      <c r="X27">
        <f>$X$2+AC9</f>
        <v>1.4745086179257125</v>
      </c>
      <c r="AD27" t="b">
        <f t="shared" si="0"/>
        <v>0</v>
      </c>
      <c r="AE27" s="15" t="s">
        <v>30</v>
      </c>
      <c r="AF27">
        <f t="shared" si="1"/>
        <v>120422400</v>
      </c>
      <c r="AG27">
        <f t="shared" si="2"/>
        <v>712841715.00000012</v>
      </c>
      <c r="AH27">
        <f t="shared" si="3"/>
        <v>330089047.42677897</v>
      </c>
      <c r="AI27">
        <f t="shared" si="4"/>
        <v>273373897.76342708</v>
      </c>
      <c r="AJ27" s="20">
        <f t="shared" si="5"/>
        <v>1436727060.1902061</v>
      </c>
      <c r="AK27">
        <f t="shared" si="6"/>
        <v>33.6</v>
      </c>
      <c r="AL27">
        <f t="shared" si="9"/>
        <v>42300</v>
      </c>
      <c r="AM27" s="21">
        <f t="shared" si="7"/>
        <v>709.28911952879923</v>
      </c>
    </row>
    <row r="28" spans="1:39" ht="15" thickBot="1" x14ac:dyDescent="0.35">
      <c r="A28" s="2"/>
      <c r="B28" s="6"/>
      <c r="C28" s="7"/>
      <c r="D28" s="7"/>
      <c r="E28" s="7"/>
      <c r="F28" s="8"/>
      <c r="G28" s="2"/>
      <c r="T28" s="57"/>
      <c r="AE28" s="15"/>
      <c r="AJ28" s="20"/>
      <c r="AM28" s="21"/>
    </row>
    <row r="29" spans="1:39" ht="15" thickBot="1" x14ac:dyDescent="0.35">
      <c r="G29" s="2"/>
      <c r="H29">
        <f>((100-$B$28)/100)*H2</f>
        <v>4.7253546899999987</v>
      </c>
      <c r="I29">
        <f>((100-$C$28)/100)*I2</f>
        <v>7.3154020899999965</v>
      </c>
      <c r="J29">
        <f>((100-$D$28)/100)*J2</f>
        <v>2.9663884799999978</v>
      </c>
      <c r="K29">
        <f>((100-$E$28)/100)*K2</f>
        <v>9.7200000000000006</v>
      </c>
      <c r="L29">
        <f>((100-$F$28)/100)*L2</f>
        <v>99600.400000000038</v>
      </c>
      <c r="T29" s="57"/>
      <c r="U29">
        <f>$U$2+Z10</f>
        <v>0.2</v>
      </c>
      <c r="V29">
        <f>$V$2+AA10</f>
        <v>202.5</v>
      </c>
      <c r="W29">
        <f>$W$2+AB10</f>
        <v>5.3725430896285635</v>
      </c>
      <c r="X29">
        <f>$X$2+AC10</f>
        <v>0.4</v>
      </c>
      <c r="AD29" t="b">
        <f t="shared" si="0"/>
        <v>0</v>
      </c>
      <c r="AE29" s="15" t="s">
        <v>31</v>
      </c>
      <c r="AF29">
        <f t="shared" si="1"/>
        <v>86016000</v>
      </c>
      <c r="AG29">
        <f t="shared" si="2"/>
        <v>409504815.00000006</v>
      </c>
      <c r="AH29">
        <f t="shared" si="3"/>
        <v>82522261.856694743</v>
      </c>
      <c r="AI29">
        <f t="shared" si="4"/>
        <v>74160000</v>
      </c>
      <c r="AJ29" s="20">
        <f t="shared" si="5"/>
        <v>652203076.85669482</v>
      </c>
      <c r="AK29">
        <f t="shared" si="6"/>
        <v>24</v>
      </c>
      <c r="AL29">
        <f t="shared" si="9"/>
        <v>24300</v>
      </c>
      <c r="AM29" s="21">
        <f t="shared" si="7"/>
        <v>249.89601707554274</v>
      </c>
    </row>
    <row r="30" spans="1:39" ht="15" thickBot="1" x14ac:dyDescent="0.35">
      <c r="G30" s="2"/>
      <c r="T30" s="57"/>
      <c r="U30">
        <f>U20+$Z$6</f>
        <v>0.24000000000000002</v>
      </c>
      <c r="V30">
        <f>V20+$AA$6</f>
        <v>322.5</v>
      </c>
      <c r="W30">
        <f>W20+$AB$6</f>
        <v>11.372543089628564</v>
      </c>
      <c r="X30">
        <f>X20+$AC$6</f>
        <v>1</v>
      </c>
      <c r="AD30" t="b">
        <f t="shared" si="0"/>
        <v>0</v>
      </c>
      <c r="AE30" s="15" t="s">
        <v>32</v>
      </c>
      <c r="AF30">
        <f t="shared" si="1"/>
        <v>103219200</v>
      </c>
      <c r="AG30">
        <f t="shared" si="2"/>
        <v>652174335</v>
      </c>
      <c r="AH30">
        <f t="shared" si="3"/>
        <v>174682261.85669476</v>
      </c>
      <c r="AI30">
        <f t="shared" si="4"/>
        <v>185399999.99999997</v>
      </c>
      <c r="AJ30" s="20">
        <f t="shared" si="5"/>
        <v>1115475796.8566947</v>
      </c>
      <c r="AK30">
        <f t="shared" si="6"/>
        <v>28.8</v>
      </c>
      <c r="AL30">
        <f t="shared" si="9"/>
        <v>38700</v>
      </c>
      <c r="AM30" s="21">
        <f t="shared" si="7"/>
        <v>483.92001707554283</v>
      </c>
    </row>
    <row r="31" spans="1:39" ht="15" thickBot="1" x14ac:dyDescent="0.35">
      <c r="G31" s="2"/>
      <c r="H31">
        <f>((100-$B$25)/100)*H20</f>
        <v>1.6538741414999996</v>
      </c>
      <c r="I31">
        <f>((100-$C$25)/100)*I20</f>
        <v>3.4382389822999984</v>
      </c>
      <c r="J31">
        <f>((100-$D$25)/100)*J20</f>
        <v>1.4197135265279988</v>
      </c>
      <c r="K31">
        <f>((100-$E$25)/100)*K20</f>
        <v>2.3814000000000002</v>
      </c>
      <c r="L31">
        <f>((100-$F$25)/100)*L20</f>
        <v>1992.0080000000009</v>
      </c>
      <c r="T31" s="57" t="s">
        <v>33</v>
      </c>
      <c r="U31">
        <f>$U$20+Z7</f>
        <v>0.34</v>
      </c>
      <c r="V31">
        <f>$V$20+AA7</f>
        <v>462.5</v>
      </c>
      <c r="W31">
        <f>$W$20+AB7</f>
        <v>14.954238482714274</v>
      </c>
      <c r="X31">
        <f>$X$20+AC7</f>
        <v>1.8954238482714274</v>
      </c>
      <c r="AD31" t="b">
        <f t="shared" si="0"/>
        <v>0</v>
      </c>
      <c r="AE31" s="15" t="s">
        <v>33</v>
      </c>
      <c r="AF31">
        <f t="shared" si="1"/>
        <v>146227200.00000003</v>
      </c>
      <c r="AG31">
        <f t="shared" si="2"/>
        <v>935288775</v>
      </c>
      <c r="AH31">
        <f t="shared" si="3"/>
        <v>229697103.09449124</v>
      </c>
      <c r="AI31">
        <f t="shared" si="4"/>
        <v>351411581.4695226</v>
      </c>
      <c r="AJ31" s="20">
        <f t="shared" si="5"/>
        <v>1662624659.564014</v>
      </c>
      <c r="AK31">
        <f t="shared" si="6"/>
        <v>40.800000000000004</v>
      </c>
      <c r="AL31">
        <f t="shared" si="9"/>
        <v>55500</v>
      </c>
      <c r="AM31" s="21">
        <f t="shared" si="7"/>
        <v>760.06465448142819</v>
      </c>
    </row>
    <row r="32" spans="1:39" ht="15" thickBot="1" x14ac:dyDescent="0.35">
      <c r="G32" s="10" t="s">
        <v>33</v>
      </c>
      <c r="H32">
        <f>((100-$B$26)/100)*H20</f>
        <v>1.2857690111489994</v>
      </c>
      <c r="I32">
        <f>((100-$C$26)/100)*I20</f>
        <v>2.855201435726999</v>
      </c>
      <c r="J32">
        <f>((100-$D$26)/100)*J20</f>
        <v>0.44495827199999965</v>
      </c>
      <c r="K32">
        <f>((100-$E$26)/100)*K20</f>
        <v>1.6669800000000001</v>
      </c>
      <c r="L32">
        <f>((100-$F$26)/100)*L20</f>
        <v>0.99600400000051004</v>
      </c>
      <c r="T32" s="57" t="s">
        <v>34</v>
      </c>
      <c r="U32">
        <f>$U$20+Z8</f>
        <v>0.29000000000000004</v>
      </c>
      <c r="V32">
        <f>$V$20+AA8</f>
        <v>502.5</v>
      </c>
      <c r="W32">
        <f>$W$20+AB8</f>
        <v>29.281020055057109</v>
      </c>
      <c r="X32">
        <f>$X$20+AC8</f>
        <v>2.0745086179257126</v>
      </c>
      <c r="AD32" t="b">
        <f>IF(AK32&lt;$P$17,(IF(AL32&lt;$Q$17,(IF(H32&lt;$N$13,(IF(I32&lt;$O$13,(IF(J32&lt;$P$13,(IF(K32&lt;$Q$13,(IF(L32&lt;$R$13,"yes")))))))))))))</f>
        <v>0</v>
      </c>
      <c r="AE32" s="15" t="s">
        <v>34</v>
      </c>
      <c r="AF32">
        <f t="shared" si="1"/>
        <v>124723200.00000001</v>
      </c>
      <c r="AG32">
        <f t="shared" si="2"/>
        <v>1016178615</v>
      </c>
      <c r="AH32">
        <f t="shared" si="3"/>
        <v>449756468.04567719</v>
      </c>
      <c r="AI32">
        <f t="shared" si="4"/>
        <v>384613897.76342708</v>
      </c>
      <c r="AJ32" s="20">
        <f t="shared" si="5"/>
        <v>1975272180.8091042</v>
      </c>
      <c r="AK32">
        <f t="shared" si="6"/>
        <v>34.800000000000004</v>
      </c>
      <c r="AL32">
        <f t="shared" si="9"/>
        <v>60300</v>
      </c>
      <c r="AM32" s="21">
        <f t="shared" si="7"/>
        <v>971.58929188731361</v>
      </c>
    </row>
    <row r="33" spans="7:39" ht="15" thickBot="1" x14ac:dyDescent="0.35">
      <c r="G33" s="2" t="s">
        <v>34</v>
      </c>
      <c r="H33">
        <f>((100-$B$27)/100)*H20</f>
        <v>2.0904969148559993</v>
      </c>
      <c r="I33">
        <f>((100-$C$27)/100)*I20</f>
        <v>4.2670740390969977</v>
      </c>
      <c r="J33">
        <f>((100-$D$27)/100)*J20</f>
        <v>0.71252651289599933</v>
      </c>
      <c r="K33">
        <f>((100-$E$27)/100)*K20</f>
        <v>1.7860500000000001</v>
      </c>
      <c r="L33">
        <f>((100-$F$27)/100)*L20</f>
        <v>0.99600400000051004</v>
      </c>
      <c r="T33" s="57" t="s">
        <v>35</v>
      </c>
      <c r="U33">
        <f>$U$20+Z9</f>
        <v>0.32</v>
      </c>
      <c r="V33">
        <f>$V$20+AA9</f>
        <v>472.5</v>
      </c>
      <c r="W33">
        <f>$W$20+AB9</f>
        <v>27.490172358514254</v>
      </c>
      <c r="X33">
        <f>$X$20+AC9</f>
        <v>2.0745086179257126</v>
      </c>
      <c r="AD33" t="b">
        <f t="shared" si="0"/>
        <v>0</v>
      </c>
      <c r="AE33" s="15" t="s">
        <v>35</v>
      </c>
      <c r="AF33">
        <f t="shared" si="1"/>
        <v>137625600</v>
      </c>
      <c r="AG33">
        <f t="shared" si="2"/>
        <v>955511235</v>
      </c>
      <c r="AH33">
        <f t="shared" si="3"/>
        <v>422249047.42677891</v>
      </c>
      <c r="AI33">
        <f t="shared" si="4"/>
        <v>384613897.76342708</v>
      </c>
      <c r="AJ33" s="20">
        <f t="shared" si="5"/>
        <v>1899999780.1902058</v>
      </c>
      <c r="AK33">
        <f t="shared" si="6"/>
        <v>38.4</v>
      </c>
      <c r="AL33">
        <f t="shared" si="9"/>
        <v>56700</v>
      </c>
      <c r="AM33" s="21">
        <f t="shared" si="7"/>
        <v>943.31311952879923</v>
      </c>
    </row>
    <row r="34" spans="7:39" ht="15" thickBot="1" x14ac:dyDescent="0.35">
      <c r="G34" s="2" t="s">
        <v>35</v>
      </c>
      <c r="H34">
        <f>((100-$B$28)/100)*H20</f>
        <v>4.7253546899999987</v>
      </c>
      <c r="I34">
        <f>((100-$C$28)/100)*I20</f>
        <v>7.3154020899999965</v>
      </c>
      <c r="J34">
        <f>((100-$D$28)/100)*J20</f>
        <v>2.9663884799999978</v>
      </c>
      <c r="K34">
        <f>((100-$E$28)/100)*K20</f>
        <v>2.3814000000000002</v>
      </c>
      <c r="L34">
        <f>((100-$F$28)/100)*L20</f>
        <v>9960.0400000000045</v>
      </c>
      <c r="T34" s="57"/>
      <c r="U34">
        <f>$U$20+Z10</f>
        <v>0.24000000000000002</v>
      </c>
      <c r="V34">
        <f>$V$20+AA10</f>
        <v>322.5</v>
      </c>
      <c r="W34">
        <f>$W$20+AB10</f>
        <v>11.372543089628564</v>
      </c>
      <c r="X34">
        <f>$X$20+AC10</f>
        <v>1</v>
      </c>
      <c r="AD34" t="b">
        <f t="shared" si="0"/>
        <v>0</v>
      </c>
      <c r="AE34" s="15" t="s">
        <v>36</v>
      </c>
      <c r="AF34">
        <f t="shared" si="1"/>
        <v>103219200</v>
      </c>
      <c r="AG34">
        <f t="shared" si="2"/>
        <v>652174335</v>
      </c>
      <c r="AH34">
        <f t="shared" si="3"/>
        <v>174682261.85669476</v>
      </c>
      <c r="AI34">
        <f t="shared" si="4"/>
        <v>185399999.99999997</v>
      </c>
      <c r="AJ34" s="20">
        <f t="shared" si="5"/>
        <v>1115475796.8566947</v>
      </c>
      <c r="AK34">
        <f t="shared" si="6"/>
        <v>28.8</v>
      </c>
      <c r="AL34">
        <f t="shared" si="9"/>
        <v>38700</v>
      </c>
      <c r="AM34" s="21">
        <f t="shared" si="7"/>
        <v>483.92001707554283</v>
      </c>
    </row>
    <row r="35" spans="7:39" ht="15" thickBot="1" x14ac:dyDescent="0.35">
      <c r="G35" s="2"/>
      <c r="T35" s="57"/>
      <c r="AE35" s="15"/>
      <c r="AJ35" s="20"/>
      <c r="AM35" s="21"/>
    </row>
    <row r="36" spans="7:39" ht="15" thickBot="1" x14ac:dyDescent="0.35">
      <c r="G36" s="2"/>
      <c r="T36" s="57"/>
      <c r="AE36" s="15"/>
      <c r="AJ36" s="20"/>
      <c r="AM36" s="21"/>
    </row>
    <row r="37" spans="7:39" ht="15" thickBot="1" x14ac:dyDescent="0.35">
      <c r="G37" s="2"/>
      <c r="T37" s="57"/>
      <c r="U37">
        <f>$U$21+Z6</f>
        <v>0.24000000000000002</v>
      </c>
      <c r="V37">
        <f>$V$21+AA6</f>
        <v>337.5</v>
      </c>
      <c r="W37">
        <f>$W$21+AB6</f>
        <v>13.372543089628564</v>
      </c>
      <c r="X37">
        <f>$X$21+AC6</f>
        <v>0.60000000000000009</v>
      </c>
      <c r="AD37" t="b">
        <f t="shared" si="0"/>
        <v>0</v>
      </c>
      <c r="AE37" s="15" t="s">
        <v>37</v>
      </c>
      <c r="AF37">
        <f t="shared" si="1"/>
        <v>103219200</v>
      </c>
      <c r="AG37">
        <f t="shared" si="2"/>
        <v>682508025</v>
      </c>
      <c r="AH37">
        <f t="shared" si="3"/>
        <v>205402261.85669476</v>
      </c>
      <c r="AI37">
        <f t="shared" si="4"/>
        <v>111240000.00000003</v>
      </c>
      <c r="AJ37" s="20">
        <f t="shared" si="5"/>
        <v>1102369486.8566947</v>
      </c>
      <c r="AK37">
        <f t="shared" si="6"/>
        <v>28.8</v>
      </c>
      <c r="AL37">
        <f t="shared" si="9"/>
        <v>40500</v>
      </c>
      <c r="AM37" s="21">
        <f t="shared" si="7"/>
        <v>441.83301707554284</v>
      </c>
    </row>
    <row r="38" spans="7:39" ht="15" thickBot="1" x14ac:dyDescent="0.35">
      <c r="G38" s="2"/>
      <c r="H38">
        <f>((100-$B$25)/100)*H21</f>
        <v>1.6538741414999996</v>
      </c>
      <c r="I38">
        <f>((100-$C$25)/100)*I21</f>
        <v>3.4382389822999984</v>
      </c>
      <c r="J38">
        <f>((100-$D$25)/100)*J21</f>
        <v>1.4197135265279988</v>
      </c>
      <c r="K38">
        <f>((100-$E$25)/100)*K21</f>
        <v>1.8225000000000002</v>
      </c>
      <c r="L38">
        <f>((100-$F$25)/100)*L21</f>
        <v>1992.0080000000009</v>
      </c>
      <c r="T38" s="57" t="s">
        <v>38</v>
      </c>
      <c r="U38">
        <f>$U$21+Z7</f>
        <v>0.34</v>
      </c>
      <c r="V38">
        <f>$V$21+AA7</f>
        <v>477.5</v>
      </c>
      <c r="W38">
        <f>$W$21+AB7</f>
        <v>16.954238482714274</v>
      </c>
      <c r="X38">
        <f>$X$21+AC7</f>
        <v>1.4954238482714275</v>
      </c>
      <c r="AD38" t="b">
        <f t="shared" si="0"/>
        <v>0</v>
      </c>
      <c r="AE38" s="15" t="s">
        <v>38</v>
      </c>
      <c r="AF38">
        <f t="shared" si="1"/>
        <v>146227200.00000003</v>
      </c>
      <c r="AG38">
        <f t="shared" si="2"/>
        <v>965622465</v>
      </c>
      <c r="AH38">
        <f t="shared" si="3"/>
        <v>260417103.09449127</v>
      </c>
      <c r="AI38">
        <f t="shared" si="4"/>
        <v>277251581.46952266</v>
      </c>
      <c r="AJ38" s="20">
        <f t="shared" si="5"/>
        <v>1649518349.564014</v>
      </c>
      <c r="AK38">
        <f t="shared" si="6"/>
        <v>40.800000000000004</v>
      </c>
      <c r="AL38">
        <f t="shared" si="9"/>
        <v>57300</v>
      </c>
      <c r="AM38" s="21">
        <f t="shared" si="7"/>
        <v>717.97765448142809</v>
      </c>
    </row>
    <row r="39" spans="7:39" ht="15" thickBot="1" x14ac:dyDescent="0.35">
      <c r="G39" s="10" t="s">
        <v>38</v>
      </c>
      <c r="H39">
        <f>((100-$B$26)/100)*H21</f>
        <v>1.2857690111489994</v>
      </c>
      <c r="I39">
        <f>((100-$C$26)/100)*I21</f>
        <v>2.855201435726999</v>
      </c>
      <c r="J39">
        <f>((100-$D$26)/100)*J21</f>
        <v>0.44495827199999965</v>
      </c>
      <c r="K39">
        <f>((100-$E$26)/100)*K21</f>
        <v>1.2757500000000002</v>
      </c>
      <c r="L39">
        <f>((100-$F$26)/100)*L21</f>
        <v>0.99600400000051004</v>
      </c>
      <c r="T39" s="57" t="s">
        <v>39</v>
      </c>
      <c r="U39">
        <f>$U$21+Z8</f>
        <v>0.29000000000000004</v>
      </c>
      <c r="V39">
        <f>$V$21+AA8</f>
        <v>517.5</v>
      </c>
      <c r="W39">
        <f>$W$21+AB8</f>
        <v>31.281020055057109</v>
      </c>
      <c r="X39">
        <f>$X$21+AC8</f>
        <v>1.6745086179257127</v>
      </c>
      <c r="AD39" t="b">
        <f t="shared" si="0"/>
        <v>0</v>
      </c>
      <c r="AE39" s="15" t="s">
        <v>39</v>
      </c>
      <c r="AF39">
        <f t="shared" si="1"/>
        <v>124723200.00000001</v>
      </c>
      <c r="AG39">
        <f t="shared" si="2"/>
        <v>1046512305.0000001</v>
      </c>
      <c r="AH39">
        <f t="shared" si="3"/>
        <v>480476468.04567719</v>
      </c>
      <c r="AI39">
        <f t="shared" si="4"/>
        <v>310453897.76342708</v>
      </c>
      <c r="AJ39" s="20">
        <f t="shared" si="5"/>
        <v>1962165870.8091044</v>
      </c>
      <c r="AK39">
        <f t="shared" si="6"/>
        <v>34.800000000000004</v>
      </c>
      <c r="AL39">
        <f t="shared" si="9"/>
        <v>62100</v>
      </c>
      <c r="AM39" s="21">
        <f t="shared" si="7"/>
        <v>929.50229188731362</v>
      </c>
    </row>
    <row r="40" spans="7:39" ht="15" thickBot="1" x14ac:dyDescent="0.35">
      <c r="G40" s="2" t="s">
        <v>39</v>
      </c>
      <c r="H40">
        <f>((100-$B$27)/100)*H21</f>
        <v>2.0904969148559993</v>
      </c>
      <c r="I40">
        <f>((100-$C$27)/100)*I21</f>
        <v>4.2670740390969977</v>
      </c>
      <c r="J40">
        <f>((100-$D$27)/100)*J21</f>
        <v>0.71252651289599933</v>
      </c>
      <c r="K40">
        <f>((100-$E$27)/100)*K21</f>
        <v>1.3668750000000003</v>
      </c>
      <c r="L40">
        <f>((100-$F$27)/100)*L21</f>
        <v>0.99600400000051004</v>
      </c>
      <c r="T40" s="57" t="s">
        <v>40</v>
      </c>
      <c r="U40">
        <f>$U$21+Z9</f>
        <v>0.32</v>
      </c>
      <c r="V40">
        <f>$V$21+AA9</f>
        <v>487.5</v>
      </c>
      <c r="W40">
        <f>$W$21+AB9</f>
        <v>29.490172358514254</v>
      </c>
      <c r="X40">
        <f>$X$21+AC9</f>
        <v>1.6745086179257127</v>
      </c>
      <c r="AD40" t="b">
        <f t="shared" si="0"/>
        <v>0</v>
      </c>
      <c r="AE40" s="15" t="s">
        <v>40</v>
      </c>
      <c r="AF40">
        <f t="shared" si="1"/>
        <v>137625600</v>
      </c>
      <c r="AG40">
        <f t="shared" si="2"/>
        <v>985844925</v>
      </c>
      <c r="AH40">
        <f t="shared" si="3"/>
        <v>452969047.42677897</v>
      </c>
      <c r="AI40">
        <f t="shared" si="4"/>
        <v>310453897.76342708</v>
      </c>
      <c r="AJ40" s="20">
        <f t="shared" si="5"/>
        <v>1886893470.1902061</v>
      </c>
      <c r="AK40">
        <f t="shared" si="6"/>
        <v>38.4</v>
      </c>
      <c r="AL40">
        <f t="shared" si="9"/>
        <v>58500</v>
      </c>
      <c r="AM40" s="21">
        <f t="shared" si="7"/>
        <v>901.22611952879925</v>
      </c>
    </row>
    <row r="41" spans="7:39" ht="15" thickBot="1" x14ac:dyDescent="0.35">
      <c r="G41" s="2" t="s">
        <v>40</v>
      </c>
      <c r="H41">
        <f>((100-$B$28)/100)*H21</f>
        <v>4.7253546899999987</v>
      </c>
      <c r="I41">
        <f>((100-$C$28)/100)*I21</f>
        <v>7.3154020899999965</v>
      </c>
      <c r="J41">
        <f>((100-$D$28)/100)*J21</f>
        <v>2.9663884799999978</v>
      </c>
      <c r="K41">
        <f>((100-$E$28)/100)*K21</f>
        <v>1.8225000000000002</v>
      </c>
      <c r="L41">
        <f>((100-$F$28)/100)*L21</f>
        <v>9960.0400000000045</v>
      </c>
      <c r="T41" s="57"/>
      <c r="U41">
        <f>$U$21+Z10</f>
        <v>0.24000000000000002</v>
      </c>
      <c r="V41">
        <f>$V$21+AA10</f>
        <v>337.5</v>
      </c>
      <c r="W41">
        <f>$W$21+AB10</f>
        <v>13.372543089628564</v>
      </c>
      <c r="X41">
        <f>$X$21+AC10</f>
        <v>0.60000000000000009</v>
      </c>
      <c r="AD41" t="b">
        <f t="shared" si="0"/>
        <v>0</v>
      </c>
      <c r="AE41" s="15" t="s">
        <v>41</v>
      </c>
      <c r="AF41">
        <f t="shared" si="1"/>
        <v>103219200</v>
      </c>
      <c r="AG41">
        <f t="shared" si="2"/>
        <v>682508025</v>
      </c>
      <c r="AH41">
        <f t="shared" si="3"/>
        <v>205402261.85669476</v>
      </c>
      <c r="AI41">
        <f t="shared" si="4"/>
        <v>111240000.00000003</v>
      </c>
      <c r="AJ41" s="20">
        <f t="shared" si="5"/>
        <v>1102369486.8566947</v>
      </c>
      <c r="AK41">
        <f t="shared" si="6"/>
        <v>28.8</v>
      </c>
      <c r="AL41">
        <f t="shared" si="9"/>
        <v>40500</v>
      </c>
      <c r="AM41" s="21">
        <f t="shared" si="7"/>
        <v>441.83301707554284</v>
      </c>
    </row>
    <row r="42" spans="7:39" ht="15" thickBot="1" x14ac:dyDescent="0.35">
      <c r="G42" s="2"/>
      <c r="T42" s="57"/>
      <c r="AE42" s="15"/>
      <c r="AJ42" s="20"/>
      <c r="AM42" s="21"/>
    </row>
    <row r="43" spans="7:39" ht="15" thickBot="1" x14ac:dyDescent="0.35">
      <c r="G43" s="2"/>
      <c r="H43">
        <f>((100-$B$24)/100)*H22</f>
        <v>4.7253546899999987</v>
      </c>
      <c r="I43">
        <f>((100-$C$24)/100)*I22</f>
        <v>7.3154020899999965</v>
      </c>
      <c r="J43">
        <f>((100-$D$24)/100)*J22</f>
        <v>2.9663884799999978</v>
      </c>
      <c r="K43">
        <f>((100-$E$24)/100)*K22</f>
        <v>3.6450000000000005</v>
      </c>
      <c r="L43">
        <f>((100-$F$24)/100)*L22</f>
        <v>9960.0400000000045</v>
      </c>
      <c r="T43" s="57"/>
      <c r="U43">
        <f>$U$22+Z6</f>
        <v>0.29900000000000004</v>
      </c>
      <c r="V43">
        <f>$V$22+AA6</f>
        <v>352.5</v>
      </c>
      <c r="W43">
        <f>$W$22+AB6</f>
        <v>13.372543089628564</v>
      </c>
      <c r="X43">
        <f>$X$22+AC6</f>
        <v>0.60000000000000009</v>
      </c>
      <c r="AD43" t="b">
        <f t="shared" si="0"/>
        <v>0</v>
      </c>
      <c r="AE43" s="15" t="s">
        <v>42</v>
      </c>
      <c r="AF43">
        <f t="shared" si="1"/>
        <v>128593920.00000001</v>
      </c>
      <c r="AG43">
        <f t="shared" si="2"/>
        <v>712841715.00000012</v>
      </c>
      <c r="AH43">
        <f t="shared" si="3"/>
        <v>205402261.85669476</v>
      </c>
      <c r="AI43">
        <f t="shared" si="4"/>
        <v>111240000.00000003</v>
      </c>
      <c r="AJ43" s="20">
        <f t="shared" si="5"/>
        <v>1158077896.8566949</v>
      </c>
      <c r="AK43">
        <f t="shared" si="6"/>
        <v>35.880000000000003</v>
      </c>
      <c r="AL43">
        <f t="shared" si="9"/>
        <v>42300</v>
      </c>
      <c r="AM43" s="21">
        <f t="shared" si="7"/>
        <v>457.65801707554283</v>
      </c>
    </row>
    <row r="44" spans="7:39" ht="15" thickBot="1" x14ac:dyDescent="0.35">
      <c r="G44" s="2"/>
      <c r="H44">
        <f>((100-$B$25)/100)*H22</f>
        <v>1.6538741414999996</v>
      </c>
      <c r="I44">
        <f>((100-$C$25)/100)*I22</f>
        <v>3.4382389822999984</v>
      </c>
      <c r="J44">
        <f>((100-$D$25)/100)*J22</f>
        <v>1.4197135265279988</v>
      </c>
      <c r="K44">
        <f>((100-$E$25)/100)*K22</f>
        <v>3.6450000000000005</v>
      </c>
      <c r="L44">
        <f>((100-$F$25)/100)*L22</f>
        <v>1992.0080000000009</v>
      </c>
      <c r="T44" s="57" t="s">
        <v>43</v>
      </c>
      <c r="U44">
        <f>$U$22+Z7</f>
        <v>0.39900000000000002</v>
      </c>
      <c r="V44">
        <f>$V$22+AA7</f>
        <v>492.5</v>
      </c>
      <c r="W44">
        <f>$W$22+AB7</f>
        <v>16.954238482714274</v>
      </c>
      <c r="X44">
        <f>$X$22+AC7</f>
        <v>1.4954238482714275</v>
      </c>
      <c r="AD44" t="b">
        <f t="shared" si="0"/>
        <v>0</v>
      </c>
      <c r="AE44" s="15" t="s">
        <v>43</v>
      </c>
      <c r="AF44">
        <f t="shared" si="1"/>
        <v>171601920</v>
      </c>
      <c r="AG44">
        <f t="shared" si="2"/>
        <v>995956155.00000012</v>
      </c>
      <c r="AH44">
        <f t="shared" si="3"/>
        <v>260417103.09449127</v>
      </c>
      <c r="AI44">
        <f t="shared" si="4"/>
        <v>277251581.46952266</v>
      </c>
      <c r="AJ44" s="20">
        <f t="shared" si="5"/>
        <v>1705226759.564014</v>
      </c>
      <c r="AK44">
        <f t="shared" si="6"/>
        <v>47.88</v>
      </c>
      <c r="AL44">
        <f t="shared" si="9"/>
        <v>59100</v>
      </c>
      <c r="AM44" s="21">
        <f t="shared" si="7"/>
        <v>733.80265448142814</v>
      </c>
    </row>
    <row r="45" spans="7:39" ht="15" thickBot="1" x14ac:dyDescent="0.35">
      <c r="G45" s="10" t="s">
        <v>43</v>
      </c>
      <c r="H45">
        <f>((100-$B$26)/100)*H22</f>
        <v>1.2857690111489994</v>
      </c>
      <c r="I45">
        <f>((100-$C$26)/100)*I22</f>
        <v>2.855201435726999</v>
      </c>
      <c r="J45">
        <f>((100-$D$26)/100)*J22</f>
        <v>0.44495827199999965</v>
      </c>
      <c r="K45">
        <f>((100-$E$26)/100)*K22</f>
        <v>2.5515000000000003</v>
      </c>
      <c r="L45">
        <f>((100-$F$26)/100)*L22</f>
        <v>0.99600400000051004</v>
      </c>
      <c r="T45" s="57" t="s">
        <v>44</v>
      </c>
      <c r="U45">
        <f>$U$22+Z8</f>
        <v>0.34900000000000003</v>
      </c>
      <c r="V45">
        <f>$V$22+AA8</f>
        <v>532.5</v>
      </c>
      <c r="W45">
        <f>$W$22+AB8</f>
        <v>31.281020055057109</v>
      </c>
      <c r="X45">
        <f>$X$22+AC8</f>
        <v>1.6745086179257127</v>
      </c>
      <c r="AD45" t="b">
        <f t="shared" si="0"/>
        <v>0</v>
      </c>
      <c r="AE45" s="15" t="s">
        <v>44</v>
      </c>
      <c r="AF45">
        <f t="shared" si="1"/>
        <v>150097920</v>
      </c>
      <c r="AG45">
        <f t="shared" si="2"/>
        <v>1076845995</v>
      </c>
      <c r="AH45">
        <f t="shared" si="3"/>
        <v>480476468.04567719</v>
      </c>
      <c r="AI45">
        <f t="shared" si="4"/>
        <v>310453897.76342708</v>
      </c>
      <c r="AJ45" s="20">
        <f t="shared" si="5"/>
        <v>2017874280.8091042</v>
      </c>
      <c r="AK45">
        <f t="shared" si="6"/>
        <v>41.88</v>
      </c>
      <c r="AL45">
        <f t="shared" si="9"/>
        <v>63900</v>
      </c>
      <c r="AM45" s="21">
        <f t="shared" si="7"/>
        <v>945.32729188731366</v>
      </c>
    </row>
    <row r="46" spans="7:39" ht="15" thickBot="1" x14ac:dyDescent="0.35">
      <c r="G46" s="2" t="s">
        <v>44</v>
      </c>
      <c r="H46">
        <f>((100-$B$27)/100)*H22</f>
        <v>2.0904969148559993</v>
      </c>
      <c r="I46">
        <f>((100-$C$27)/100)*I22</f>
        <v>4.2670740390969977</v>
      </c>
      <c r="J46">
        <f>((100-$D$27)/100)*J22</f>
        <v>0.71252651289599933</v>
      </c>
      <c r="K46">
        <f>((100-$E$27)/100)*K22</f>
        <v>2.7337500000000006</v>
      </c>
      <c r="L46">
        <f>((100-$F$27)/100)*L22</f>
        <v>0.99600400000051004</v>
      </c>
      <c r="T46" s="57" t="s">
        <v>45</v>
      </c>
      <c r="U46">
        <f>$U$22+Z9</f>
        <v>0.37900000000000006</v>
      </c>
      <c r="V46">
        <f>$V$22+AA9</f>
        <v>502.5</v>
      </c>
      <c r="W46">
        <f>$W$22+AB9</f>
        <v>29.490172358514254</v>
      </c>
      <c r="X46">
        <f>$X$22+AC9</f>
        <v>1.6745086179257127</v>
      </c>
      <c r="AD46" t="b">
        <f t="shared" si="0"/>
        <v>0</v>
      </c>
      <c r="AE46" s="15" t="s">
        <v>45</v>
      </c>
      <c r="AF46">
        <f t="shared" si="1"/>
        <v>163000320</v>
      </c>
      <c r="AG46">
        <f t="shared" si="2"/>
        <v>1016178615</v>
      </c>
      <c r="AH46">
        <f t="shared" si="3"/>
        <v>452969047.42677897</v>
      </c>
      <c r="AI46">
        <f t="shared" si="4"/>
        <v>310453897.76342708</v>
      </c>
      <c r="AJ46" s="20">
        <f t="shared" si="5"/>
        <v>1942601880.1902061</v>
      </c>
      <c r="AK46">
        <f t="shared" si="6"/>
        <v>45.480000000000004</v>
      </c>
      <c r="AL46">
        <f t="shared" si="9"/>
        <v>60300</v>
      </c>
      <c r="AM46" s="21">
        <f t="shared" si="7"/>
        <v>917.05111952879929</v>
      </c>
    </row>
    <row r="47" spans="7:39" ht="15" thickBot="1" x14ac:dyDescent="0.35">
      <c r="G47" s="2" t="s">
        <v>45</v>
      </c>
      <c r="H47">
        <f>((100-$B$28)/100)*H22</f>
        <v>4.7253546899999987</v>
      </c>
      <c r="I47">
        <f>((100-$C$28)/100)*I22</f>
        <v>7.3154020899999965</v>
      </c>
      <c r="J47">
        <f>((100-$D$28)/100)*J22</f>
        <v>2.9663884799999978</v>
      </c>
      <c r="K47">
        <f>((100-$E$28)/100)*K22</f>
        <v>3.6450000000000005</v>
      </c>
      <c r="L47">
        <f>((100-$F$28)/100)*L22</f>
        <v>9960.0400000000045</v>
      </c>
      <c r="T47" s="57"/>
      <c r="U47">
        <f>$U$22+Z10</f>
        <v>0.29900000000000004</v>
      </c>
      <c r="V47">
        <f>$V$22+AA10</f>
        <v>352.5</v>
      </c>
      <c r="W47">
        <f>$W$22+AB10</f>
        <v>13.372543089628564</v>
      </c>
      <c r="X47">
        <f>$X$22+AC10</f>
        <v>0.60000000000000009</v>
      </c>
      <c r="AD47" t="b">
        <f t="shared" si="0"/>
        <v>0</v>
      </c>
      <c r="AE47" s="15" t="s">
        <v>46</v>
      </c>
      <c r="AF47">
        <f t="shared" si="1"/>
        <v>128593920.00000001</v>
      </c>
      <c r="AG47">
        <f t="shared" si="2"/>
        <v>712841715.00000012</v>
      </c>
      <c r="AH47">
        <f t="shared" si="3"/>
        <v>205402261.85669476</v>
      </c>
      <c r="AI47">
        <f t="shared" si="4"/>
        <v>111240000.00000003</v>
      </c>
      <c r="AJ47" s="20">
        <f t="shared" si="5"/>
        <v>1158077896.8566949</v>
      </c>
      <c r="AK47">
        <f t="shared" si="6"/>
        <v>35.880000000000003</v>
      </c>
      <c r="AL47">
        <f t="shared" si="9"/>
        <v>42300</v>
      </c>
      <c r="AM47" s="21">
        <f t="shared" si="7"/>
        <v>457.65801707554283</v>
      </c>
    </row>
    <row r="48" spans="7:39" ht="15" thickBot="1" x14ac:dyDescent="0.35">
      <c r="G48" s="2"/>
      <c r="T48" s="57"/>
      <c r="AE48" s="15"/>
      <c r="AJ48" s="20"/>
      <c r="AM48" s="21"/>
    </row>
    <row r="49" spans="7:39" ht="15" thickBot="1" x14ac:dyDescent="0.35">
      <c r="G49" s="2"/>
      <c r="H49">
        <f>((100-$B$24)/100)*H23</f>
        <v>0.12758457663000008</v>
      </c>
      <c r="I49">
        <f>((100-$C$24)/100)*I23</f>
        <v>7.3154020899999965</v>
      </c>
      <c r="J49">
        <f>((100-$D$24)/100)*J23</f>
        <v>1.7798330879999817E-2</v>
      </c>
      <c r="K49">
        <f>((100-$E$24)/100)*K23</f>
        <v>1.0789199999999994</v>
      </c>
      <c r="L49">
        <f>((100-$F$24)/100)*L23</f>
        <v>9960.0400000000045</v>
      </c>
      <c r="T49" s="57"/>
      <c r="U49">
        <f>$U$23+Z6</f>
        <v>0.24000000000000002</v>
      </c>
      <c r="V49">
        <f>$V$23+AA6</f>
        <v>322.5</v>
      </c>
      <c r="W49">
        <f>$W$23+AB6</f>
        <v>12.372543089628564</v>
      </c>
      <c r="X49">
        <f>$X$23+AC6</f>
        <v>1</v>
      </c>
      <c r="AD49" t="b">
        <f t="shared" si="0"/>
        <v>0</v>
      </c>
      <c r="AE49" s="15" t="s">
        <v>47</v>
      </c>
      <c r="AF49">
        <f t="shared" si="1"/>
        <v>103219200</v>
      </c>
      <c r="AG49">
        <f t="shared" si="2"/>
        <v>652174335</v>
      </c>
      <c r="AH49">
        <f t="shared" si="3"/>
        <v>190042261.85669479</v>
      </c>
      <c r="AI49">
        <f t="shared" si="4"/>
        <v>185399999.99999997</v>
      </c>
      <c r="AJ49" s="20">
        <f t="shared" si="5"/>
        <v>1130835796.8566947</v>
      </c>
      <c r="AK49">
        <f t="shared" si="6"/>
        <v>28.8</v>
      </c>
      <c r="AL49">
        <f t="shared" si="9"/>
        <v>38700</v>
      </c>
      <c r="AM49" s="21">
        <f t="shared" si="7"/>
        <v>495.92001707554283</v>
      </c>
    </row>
    <row r="50" spans="7:39" ht="15" thickBot="1" x14ac:dyDescent="0.35">
      <c r="G50" s="2"/>
      <c r="H50">
        <f>((100-$B$25)/100)*H23</f>
        <v>4.4654601820500024E-2</v>
      </c>
      <c r="I50">
        <f>((100-$C$25)/100)*I23</f>
        <v>3.4382389822999984</v>
      </c>
      <c r="J50">
        <f>((100-$D$25)/100)*J23</f>
        <v>8.5182811591679123E-3</v>
      </c>
      <c r="K50">
        <f>((100-$E$25)/100)*K23</f>
        <v>1.0789199999999994</v>
      </c>
      <c r="L50">
        <f>((100-$F$25)/100)*L23</f>
        <v>1992.0080000000009</v>
      </c>
      <c r="T50" s="57" t="s">
        <v>48</v>
      </c>
      <c r="U50">
        <f>$U$23+Z7</f>
        <v>0.34</v>
      </c>
      <c r="V50">
        <f>$V$23+AA7</f>
        <v>462.5</v>
      </c>
      <c r="W50">
        <f>$W$23+AB7</f>
        <v>15.954238482714274</v>
      </c>
      <c r="X50">
        <f>$X$23+AC7</f>
        <v>1.8954238482714274</v>
      </c>
      <c r="AD50" t="b">
        <f t="shared" si="0"/>
        <v>0</v>
      </c>
      <c r="AE50" s="15" t="s">
        <v>48</v>
      </c>
      <c r="AF50">
        <f t="shared" si="1"/>
        <v>146227200.00000003</v>
      </c>
      <c r="AG50">
        <f t="shared" si="2"/>
        <v>935288775</v>
      </c>
      <c r="AH50">
        <f t="shared" si="3"/>
        <v>245057103.09449124</v>
      </c>
      <c r="AI50">
        <f t="shared" si="4"/>
        <v>351411581.4695226</v>
      </c>
      <c r="AJ50" s="20">
        <f t="shared" si="5"/>
        <v>1677984659.564014</v>
      </c>
      <c r="AK50">
        <f t="shared" si="6"/>
        <v>40.800000000000004</v>
      </c>
      <c r="AL50">
        <f t="shared" si="9"/>
        <v>55500</v>
      </c>
      <c r="AM50" s="21">
        <f t="shared" si="7"/>
        <v>772.06465448142819</v>
      </c>
    </row>
    <row r="51" spans="7:39" ht="15" thickBot="1" x14ac:dyDescent="0.35">
      <c r="G51" s="10" t="s">
        <v>48</v>
      </c>
      <c r="H51">
        <f>((100-$B$26)/100)*H23</f>
        <v>3.4715763301023016E-2</v>
      </c>
      <c r="I51">
        <f>((100-$C$26)/100)*I23</f>
        <v>2.855201435726999</v>
      </c>
      <c r="J51">
        <f>((100-$D$26)/100)*J23</f>
        <v>2.6697496319999727E-3</v>
      </c>
      <c r="K51">
        <f>((100-$E$26)/100)*K23</f>
        <v>0.75524399999999958</v>
      </c>
      <c r="L51">
        <f>((100-$F$26)/100)*L23</f>
        <v>0.99600400000051004</v>
      </c>
      <c r="T51" s="57" t="s">
        <v>49</v>
      </c>
      <c r="U51">
        <f>$U$23+Z8</f>
        <v>0.29000000000000004</v>
      </c>
      <c r="V51">
        <f>$V$23+AA8</f>
        <v>502.5</v>
      </c>
      <c r="W51">
        <f>$W$23+AB8</f>
        <v>30.281020055057109</v>
      </c>
      <c r="X51">
        <f>$X$23+AC8</f>
        <v>2.0745086179257126</v>
      </c>
      <c r="AD51" t="b">
        <f t="shared" si="0"/>
        <v>0</v>
      </c>
      <c r="AE51" s="15" t="s">
        <v>49</v>
      </c>
      <c r="AF51">
        <f t="shared" si="1"/>
        <v>124723200.00000001</v>
      </c>
      <c r="AG51">
        <f t="shared" si="2"/>
        <v>1016178615</v>
      </c>
      <c r="AH51">
        <f t="shared" si="3"/>
        <v>465116468.04567719</v>
      </c>
      <c r="AI51">
        <f t="shared" si="4"/>
        <v>384613897.76342708</v>
      </c>
      <c r="AJ51" s="20">
        <f t="shared" si="5"/>
        <v>1990632180.8091042</v>
      </c>
      <c r="AK51">
        <f t="shared" si="6"/>
        <v>34.800000000000004</v>
      </c>
      <c r="AL51">
        <f t="shared" si="9"/>
        <v>60300</v>
      </c>
      <c r="AM51" s="21">
        <f t="shared" si="7"/>
        <v>983.58929188731361</v>
      </c>
    </row>
    <row r="52" spans="7:39" ht="15" thickBot="1" x14ac:dyDescent="0.35">
      <c r="G52" s="10" t="s">
        <v>49</v>
      </c>
      <c r="H52">
        <f>((100-$B$27)/100)*H23</f>
        <v>5.644341670111204E-2</v>
      </c>
      <c r="I52">
        <f>((100-$C$27)/100)*I23</f>
        <v>4.2670740390969977</v>
      </c>
      <c r="J52">
        <f>((100-$D$27)/100)*J23</f>
        <v>4.2751590773759552E-3</v>
      </c>
      <c r="K52">
        <f>((100-$E$27)/100)*K23</f>
        <v>0.80918999999999963</v>
      </c>
      <c r="L52">
        <f>((100-$F$27)/100)*L23</f>
        <v>0.99600400000051004</v>
      </c>
      <c r="T52" s="57" t="s">
        <v>50</v>
      </c>
      <c r="U52">
        <f>$U$23+Z9</f>
        <v>0.32</v>
      </c>
      <c r="V52">
        <f>$V$23+AA9</f>
        <v>472.5</v>
      </c>
      <c r="W52">
        <f>$W$23+AB9</f>
        <v>28.490172358514254</v>
      </c>
      <c r="X52">
        <f>$X$23+AC9</f>
        <v>2.0745086179257126</v>
      </c>
      <c r="AD52" t="b">
        <f t="shared" si="0"/>
        <v>0</v>
      </c>
      <c r="AE52" s="15" t="s">
        <v>50</v>
      </c>
      <c r="AF52">
        <f t="shared" si="1"/>
        <v>137625600</v>
      </c>
      <c r="AG52">
        <f t="shared" si="2"/>
        <v>955511235</v>
      </c>
      <c r="AH52">
        <f t="shared" si="3"/>
        <v>437609047.42677897</v>
      </c>
      <c r="AI52">
        <f t="shared" si="4"/>
        <v>384613897.76342708</v>
      </c>
      <c r="AJ52" s="20">
        <f t="shared" si="5"/>
        <v>1915359780.1902061</v>
      </c>
      <c r="AK52">
        <f t="shared" si="6"/>
        <v>38.4</v>
      </c>
      <c r="AL52">
        <f t="shared" si="9"/>
        <v>56700</v>
      </c>
      <c r="AM52" s="21">
        <f t="shared" si="7"/>
        <v>955.31311952879923</v>
      </c>
    </row>
    <row r="53" spans="7:39" ht="15" thickBot="1" x14ac:dyDescent="0.35">
      <c r="G53" s="2" t="s">
        <v>50</v>
      </c>
      <c r="H53">
        <f>((100-$B$28)/100)*$H$23</f>
        <v>0.12758457663000008</v>
      </c>
      <c r="I53">
        <f>((100-$C$28)/100)*I23</f>
        <v>7.3154020899999965</v>
      </c>
      <c r="J53">
        <f>((100-$D$28)/100)*J23</f>
        <v>1.7798330879999817E-2</v>
      </c>
      <c r="K53">
        <f>((100-$E$28)/100)*K23</f>
        <v>1.0789199999999994</v>
      </c>
      <c r="L53">
        <f>((100-$F$28)/100)*L23</f>
        <v>9960.0400000000045</v>
      </c>
      <c r="T53" s="57"/>
      <c r="U53">
        <f>$U$23+Z10</f>
        <v>0.24000000000000002</v>
      </c>
      <c r="V53">
        <f>$V$23+AA10</f>
        <v>322.5</v>
      </c>
      <c r="W53">
        <f>$W$23+AB10</f>
        <v>12.372543089628564</v>
      </c>
      <c r="X53">
        <f>$X$23+AC10</f>
        <v>1</v>
      </c>
      <c r="AD53" t="b">
        <f t="shared" si="0"/>
        <v>0</v>
      </c>
      <c r="AE53" s="15" t="s">
        <v>51</v>
      </c>
      <c r="AF53">
        <f t="shared" si="1"/>
        <v>103219200</v>
      </c>
      <c r="AG53">
        <f t="shared" si="2"/>
        <v>652174335</v>
      </c>
      <c r="AH53">
        <f t="shared" si="3"/>
        <v>190042261.85669479</v>
      </c>
      <c r="AI53">
        <f t="shared" si="4"/>
        <v>185399999.99999997</v>
      </c>
      <c r="AJ53" s="20">
        <f t="shared" si="5"/>
        <v>1130835796.8566947</v>
      </c>
      <c r="AK53">
        <f t="shared" si="6"/>
        <v>28.8</v>
      </c>
      <c r="AL53">
        <f t="shared" si="9"/>
        <v>38700</v>
      </c>
      <c r="AM53" s="21">
        <f t="shared" si="7"/>
        <v>495.92001707554283</v>
      </c>
    </row>
    <row r="54" spans="7:39" ht="15" thickBot="1" x14ac:dyDescent="0.35">
      <c r="G54" s="2"/>
      <c r="T54" s="57"/>
      <c r="AE54" s="15"/>
      <c r="AJ54" s="20"/>
      <c r="AM54" s="21"/>
    </row>
    <row r="55" spans="7:39" ht="15" thickBot="1" x14ac:dyDescent="0.35">
      <c r="G55" s="2"/>
      <c r="H55">
        <f>((100-B20)/100)*H3</f>
        <v>7.2398638200000001</v>
      </c>
      <c r="I55">
        <f>((100-C20)/100)*I3</f>
        <v>19.969070569999996</v>
      </c>
      <c r="J55">
        <f>((100-D20)/100)*J3</f>
        <v>6.9239966399999968</v>
      </c>
      <c r="K55">
        <f>((100-E20)/100)*K3</f>
        <v>2.3814000000000002</v>
      </c>
      <c r="L55">
        <f>((100-F20)/100)*L3</f>
        <v>878.23999999999546</v>
      </c>
      <c r="T55" s="57" t="s">
        <v>52</v>
      </c>
      <c r="U55">
        <f t="shared" ref="U55:U63" si="30">$U$3+Z2</f>
        <v>0.1</v>
      </c>
      <c r="V55">
        <f t="shared" ref="V55:V63" si="31">$V$3+AA2</f>
        <v>254.5</v>
      </c>
      <c r="W55">
        <f t="shared" ref="W55:W63" si="32">$W$3+AB2</f>
        <v>13.163390786171419</v>
      </c>
      <c r="X55">
        <f t="shared" ref="X55:X63" si="33">$X$3+AC2</f>
        <v>0.94</v>
      </c>
      <c r="AD55" t="b">
        <f t="shared" si="0"/>
        <v>0</v>
      </c>
      <c r="AE55" s="15" t="s">
        <v>52</v>
      </c>
      <c r="AF55">
        <f t="shared" si="1"/>
        <v>43008000</v>
      </c>
      <c r="AG55">
        <f t="shared" si="2"/>
        <v>514661606.99999994</v>
      </c>
      <c r="AH55">
        <f t="shared" si="3"/>
        <v>202189682.475593</v>
      </c>
      <c r="AI55">
        <f t="shared" si="4"/>
        <v>174275999.99999997</v>
      </c>
      <c r="AJ55" s="20">
        <f t="shared" si="5"/>
        <v>934135289.47559297</v>
      </c>
      <c r="AK55">
        <f t="shared" si="6"/>
        <v>12</v>
      </c>
      <c r="AL55">
        <f t="shared" si="9"/>
        <v>30540</v>
      </c>
      <c r="AM55" s="21">
        <f t="shared" si="7"/>
        <v>444.28458943405707</v>
      </c>
    </row>
    <row r="56" spans="7:39" ht="15" thickBot="1" x14ac:dyDescent="0.35">
      <c r="G56" s="2" t="s">
        <v>52</v>
      </c>
      <c r="H56">
        <f>((100-B21)/100)*H3</f>
        <v>7.2398638200000001</v>
      </c>
      <c r="I56">
        <f>((100-C21)/100)*I3</f>
        <v>19.969070569999996</v>
      </c>
      <c r="J56">
        <f>((100-D21)/100)*J3</f>
        <v>6.9239966399999968</v>
      </c>
      <c r="K56">
        <f>((100-E21)/100)*K3</f>
        <v>1.8225000000000002</v>
      </c>
      <c r="L56">
        <f>((100-F21)/100)*L3</f>
        <v>878.23999999999546</v>
      </c>
      <c r="T56" s="57" t="s">
        <v>53</v>
      </c>
      <c r="U56">
        <f t="shared" si="30"/>
        <v>0.1</v>
      </c>
      <c r="V56">
        <f t="shared" si="31"/>
        <v>269.5</v>
      </c>
      <c r="W56">
        <f t="shared" si="32"/>
        <v>15.163390786171419</v>
      </c>
      <c r="X56">
        <f t="shared" si="33"/>
        <v>0.54</v>
      </c>
      <c r="AD56" t="b">
        <f t="shared" si="0"/>
        <v>0</v>
      </c>
      <c r="AE56" s="15" t="s">
        <v>53</v>
      </c>
      <c r="AF56">
        <f t="shared" si="1"/>
        <v>43008000</v>
      </c>
      <c r="AG56">
        <f t="shared" si="2"/>
        <v>544995297</v>
      </c>
      <c r="AH56">
        <f t="shared" si="3"/>
        <v>232909682.475593</v>
      </c>
      <c r="AI56">
        <f t="shared" si="4"/>
        <v>100116000.00000001</v>
      </c>
      <c r="AJ56" s="20">
        <f t="shared" si="5"/>
        <v>921028979.47559297</v>
      </c>
      <c r="AK56">
        <f t="shared" si="6"/>
        <v>12</v>
      </c>
      <c r="AL56">
        <f t="shared" si="9"/>
        <v>32340</v>
      </c>
      <c r="AM56" s="21">
        <f t="shared" si="7"/>
        <v>402.19758943405702</v>
      </c>
    </row>
    <row r="57" spans="7:39" ht="15" thickBot="1" x14ac:dyDescent="0.35">
      <c r="G57" s="2" t="s">
        <v>53</v>
      </c>
      <c r="H57">
        <f>((100-B22)/100)*H3</f>
        <v>7.2398638200000001</v>
      </c>
      <c r="I57">
        <f>((100-C22)/100)*I3</f>
        <v>19.969070569999996</v>
      </c>
      <c r="J57">
        <f>((100-D22)/100)*J3</f>
        <v>6.9239966399999968</v>
      </c>
      <c r="K57">
        <f>((100-E22)/100)*K3</f>
        <v>3.6450000000000005</v>
      </c>
      <c r="L57">
        <f>((100-F22)/100)*L3</f>
        <v>878.23999999999546</v>
      </c>
      <c r="T57" s="57" t="s">
        <v>54</v>
      </c>
      <c r="U57">
        <f t="shared" si="30"/>
        <v>0.159</v>
      </c>
      <c r="V57">
        <f t="shared" si="31"/>
        <v>284.5</v>
      </c>
      <c r="W57">
        <f t="shared" si="32"/>
        <v>15.163390786171419</v>
      </c>
      <c r="X57">
        <f t="shared" si="33"/>
        <v>0.54</v>
      </c>
      <c r="AD57" t="b">
        <f t="shared" si="0"/>
        <v>0</v>
      </c>
      <c r="AE57" s="15" t="s">
        <v>54</v>
      </c>
      <c r="AF57">
        <f t="shared" si="1"/>
        <v>68382720.000000015</v>
      </c>
      <c r="AG57">
        <f t="shared" si="2"/>
        <v>575328987</v>
      </c>
      <c r="AH57">
        <f t="shared" si="3"/>
        <v>232909682.475593</v>
      </c>
      <c r="AI57">
        <f t="shared" si="4"/>
        <v>100116000.00000001</v>
      </c>
      <c r="AJ57" s="20">
        <f t="shared" si="5"/>
        <v>976737389.47559297</v>
      </c>
      <c r="AK57">
        <f t="shared" si="6"/>
        <v>19.080000000000002</v>
      </c>
      <c r="AL57">
        <f t="shared" si="9"/>
        <v>34140</v>
      </c>
      <c r="AM57" s="21">
        <f t="shared" si="7"/>
        <v>418.02258943405707</v>
      </c>
    </row>
    <row r="58" spans="7:39" ht="15" thickBot="1" x14ac:dyDescent="0.35">
      <c r="G58" s="2" t="s">
        <v>54</v>
      </c>
      <c r="H58">
        <f>((100-B23)/100)*H3</f>
        <v>0.19547632314000021</v>
      </c>
      <c r="I58">
        <f>((100-C23)/100)*I3</f>
        <v>19.969070569999996</v>
      </c>
      <c r="J58">
        <f>((100-D23)/100)*J3</f>
        <v>4.1543979839999585E-2</v>
      </c>
      <c r="K58">
        <f>((100-E23)/100)*K3</f>
        <v>1.0789199999999994</v>
      </c>
      <c r="L58">
        <f>((100-F23)/100)*L3</f>
        <v>878.23999999999546</v>
      </c>
      <c r="T58" s="57" t="s">
        <v>55</v>
      </c>
      <c r="U58">
        <f t="shared" si="30"/>
        <v>0.1</v>
      </c>
      <c r="V58">
        <f t="shared" si="31"/>
        <v>254.5</v>
      </c>
      <c r="W58">
        <f t="shared" si="32"/>
        <v>14.163390786171419</v>
      </c>
      <c r="X58">
        <f t="shared" si="33"/>
        <v>0.94</v>
      </c>
      <c r="AD58" t="b">
        <f t="shared" si="0"/>
        <v>0</v>
      </c>
      <c r="AE58" s="15" t="s">
        <v>55</v>
      </c>
      <c r="AF58">
        <f t="shared" si="1"/>
        <v>43008000</v>
      </c>
      <c r="AG58">
        <f t="shared" si="2"/>
        <v>514661606.99999994</v>
      </c>
      <c r="AH58">
        <f t="shared" si="3"/>
        <v>217549682.47559303</v>
      </c>
      <c r="AI58">
        <f t="shared" si="4"/>
        <v>174275999.99999997</v>
      </c>
      <c r="AJ58" s="20">
        <f t="shared" si="5"/>
        <v>949495289.47559309</v>
      </c>
      <c r="AK58">
        <f t="shared" si="6"/>
        <v>12</v>
      </c>
      <c r="AL58">
        <f t="shared" si="9"/>
        <v>30540</v>
      </c>
      <c r="AM58" s="21">
        <f t="shared" si="7"/>
        <v>456.28458943405707</v>
      </c>
    </row>
    <row r="59" spans="7:39" ht="15" thickBot="1" x14ac:dyDescent="0.35">
      <c r="G59" s="2" t="s">
        <v>55</v>
      </c>
      <c r="H59">
        <f>((100-B24)/100)*H3</f>
        <v>7.2398638200000001</v>
      </c>
      <c r="I59">
        <f>((100-C24)/100)*I3</f>
        <v>19.969070569999996</v>
      </c>
      <c r="J59">
        <f>((100-D24)/100)*J3</f>
        <v>6.9239966399999968</v>
      </c>
      <c r="K59">
        <f>((100-E24)/100)*K3</f>
        <v>9.7200000000000006</v>
      </c>
      <c r="L59">
        <f>((100-F24)/100)*L3</f>
        <v>8782.3999999999542</v>
      </c>
      <c r="T59" s="57"/>
      <c r="U59">
        <f t="shared" si="30"/>
        <v>0.06</v>
      </c>
      <c r="V59">
        <f t="shared" si="31"/>
        <v>134.5</v>
      </c>
      <c r="W59">
        <f t="shared" si="32"/>
        <v>7.1633907861714183</v>
      </c>
      <c r="X59">
        <f t="shared" si="33"/>
        <v>0.34</v>
      </c>
      <c r="AD59" t="b">
        <f t="shared" si="0"/>
        <v>0</v>
      </c>
      <c r="AE59" s="15" t="s">
        <v>56</v>
      </c>
      <c r="AF59">
        <f t="shared" si="1"/>
        <v>25804799.999999996</v>
      </c>
      <c r="AG59">
        <f t="shared" si="2"/>
        <v>271992087</v>
      </c>
      <c r="AH59">
        <f t="shared" si="3"/>
        <v>110029682.47559299</v>
      </c>
      <c r="AI59">
        <f t="shared" si="4"/>
        <v>63036000.000000007</v>
      </c>
      <c r="AJ59" s="20">
        <f t="shared" si="5"/>
        <v>470862569.47559297</v>
      </c>
      <c r="AK59">
        <f t="shared" si="6"/>
        <v>7.1999999999999993</v>
      </c>
      <c r="AL59">
        <f t="shared" si="9"/>
        <v>16140</v>
      </c>
      <c r="AM59" s="21">
        <f t="shared" si="7"/>
        <v>210.26058943405704</v>
      </c>
    </row>
    <row r="60" spans="7:39" ht="15" thickBot="1" x14ac:dyDescent="0.35">
      <c r="G60" s="2"/>
      <c r="H60">
        <f>((100-B25)/100)*H3</f>
        <v>2.5339523369999997</v>
      </c>
      <c r="I60">
        <f>((100-C25)/100)*I3</f>
        <v>9.3854631678999976</v>
      </c>
      <c r="J60">
        <f>((100-D25)/100)*J3</f>
        <v>3.3138247919039983</v>
      </c>
      <c r="K60">
        <f>((100-E25)/100)*K3</f>
        <v>9.7200000000000006</v>
      </c>
      <c r="L60">
        <f>((100-F25)/100)*L3</f>
        <v>1756.4799999999909</v>
      </c>
      <c r="T60" s="57" t="s">
        <v>57</v>
      </c>
      <c r="U60">
        <f t="shared" si="30"/>
        <v>0.16</v>
      </c>
      <c r="V60">
        <f t="shared" si="31"/>
        <v>274.5</v>
      </c>
      <c r="W60">
        <f t="shared" si="32"/>
        <v>10.745086179257127</v>
      </c>
      <c r="X60">
        <f t="shared" si="33"/>
        <v>1.2354238482714273</v>
      </c>
      <c r="AD60" t="b">
        <f t="shared" si="0"/>
        <v>0</v>
      </c>
      <c r="AE60" s="15" t="s">
        <v>57</v>
      </c>
      <c r="AF60">
        <f t="shared" si="1"/>
        <v>68812800</v>
      </c>
      <c r="AG60">
        <f t="shared" si="2"/>
        <v>555106527</v>
      </c>
      <c r="AH60">
        <f t="shared" si="3"/>
        <v>165044523.71338949</v>
      </c>
      <c r="AI60">
        <f t="shared" si="4"/>
        <v>229047581.4695226</v>
      </c>
      <c r="AJ60" s="20">
        <f t="shared" si="5"/>
        <v>1018011432.1829121</v>
      </c>
      <c r="AK60">
        <f t="shared" si="6"/>
        <v>19.2</v>
      </c>
      <c r="AL60">
        <f t="shared" si="9"/>
        <v>32940</v>
      </c>
      <c r="AM60" s="21">
        <f t="shared" si="7"/>
        <v>486.40522683994237</v>
      </c>
    </row>
    <row r="61" spans="7:39" ht="15" thickBot="1" x14ac:dyDescent="0.35">
      <c r="G61" s="2" t="s">
        <v>57</v>
      </c>
      <c r="H61">
        <f>((100-B26)/100)*H3</f>
        <v>1.9699669454219997</v>
      </c>
      <c r="I61">
        <f>((100-C26)/100)*I3</f>
        <v>7.7939282434709991</v>
      </c>
      <c r="J61">
        <f>((100-D26)/100)*J3</f>
        <v>1.0385994959999996</v>
      </c>
      <c r="K61">
        <f>((100-E26)/100)*K3</f>
        <v>6.8040000000000003</v>
      </c>
      <c r="L61">
        <f>((100-F26)/100)*L3</f>
        <v>0.87824000000044478</v>
      </c>
      <c r="T61" s="57" t="s">
        <v>58</v>
      </c>
      <c r="U61">
        <f t="shared" si="30"/>
        <v>0.11</v>
      </c>
      <c r="V61">
        <f t="shared" si="31"/>
        <v>314.5</v>
      </c>
      <c r="W61">
        <f t="shared" si="32"/>
        <v>25.071867751599964</v>
      </c>
      <c r="X61">
        <f t="shared" si="33"/>
        <v>1.4145086179257127</v>
      </c>
      <c r="AD61" t="b">
        <f t="shared" si="0"/>
        <v>0</v>
      </c>
      <c r="AE61" s="15" t="s">
        <v>58</v>
      </c>
      <c r="AF61">
        <f t="shared" si="1"/>
        <v>47308800</v>
      </c>
      <c r="AG61">
        <f t="shared" si="2"/>
        <v>635996367</v>
      </c>
      <c r="AH61">
        <f t="shared" si="3"/>
        <v>385103888.66457552</v>
      </c>
      <c r="AI61">
        <f t="shared" si="4"/>
        <v>262249897.76342717</v>
      </c>
      <c r="AJ61" s="20">
        <f t="shared" si="5"/>
        <v>1330658953.4280028</v>
      </c>
      <c r="AK61">
        <f t="shared" si="6"/>
        <v>13.2</v>
      </c>
      <c r="AL61">
        <f t="shared" si="9"/>
        <v>37740</v>
      </c>
      <c r="AM61" s="21">
        <f t="shared" si="7"/>
        <v>697.92986424582784</v>
      </c>
    </row>
    <row r="62" spans="7:39" ht="15" thickBot="1" x14ac:dyDescent="0.35">
      <c r="G62" s="2" t="s">
        <v>58</v>
      </c>
      <c r="H62">
        <f>((100-B27)/100)*H3</f>
        <v>3.202915753968</v>
      </c>
      <c r="I62">
        <f>((100-C27)/100)*I3</f>
        <v>11.647958863480996</v>
      </c>
      <c r="J62">
        <f>((100-D27)/100)*J3</f>
        <v>1.663143992927999</v>
      </c>
      <c r="K62">
        <f>((100-E27)/100)*K3</f>
        <v>7.2900000000000009</v>
      </c>
      <c r="L62">
        <f>((100-F27)/100)*L3</f>
        <v>0.87824000000044478</v>
      </c>
      <c r="T62" s="57" t="s">
        <v>59</v>
      </c>
      <c r="U62">
        <f t="shared" si="30"/>
        <v>0.14000000000000001</v>
      </c>
      <c r="V62">
        <f t="shared" si="31"/>
        <v>284.5</v>
      </c>
      <c r="W62">
        <f t="shared" si="32"/>
        <v>23.281020055057109</v>
      </c>
      <c r="X62">
        <f t="shared" si="33"/>
        <v>1.4145086179257127</v>
      </c>
      <c r="AD62" t="b">
        <f t="shared" si="0"/>
        <v>0</v>
      </c>
      <c r="AE62" s="15" t="s">
        <v>59</v>
      </c>
      <c r="AF62">
        <f t="shared" si="1"/>
        <v>60211200</v>
      </c>
      <c r="AG62">
        <f t="shared" si="2"/>
        <v>575328987</v>
      </c>
      <c r="AH62">
        <f t="shared" si="3"/>
        <v>357596468.04567719</v>
      </c>
      <c r="AI62">
        <f t="shared" si="4"/>
        <v>262249897.76342717</v>
      </c>
      <c r="AJ62" s="20">
        <f t="shared" si="5"/>
        <v>1255386552.8091044</v>
      </c>
      <c r="AK62">
        <f t="shared" si="6"/>
        <v>16.8</v>
      </c>
      <c r="AL62">
        <f t="shared" si="9"/>
        <v>34140</v>
      </c>
      <c r="AM62" s="21">
        <f t="shared" si="7"/>
        <v>669.6536918873137</v>
      </c>
    </row>
    <row r="63" spans="7:39" ht="15" thickBot="1" x14ac:dyDescent="0.35">
      <c r="G63" s="2" t="s">
        <v>59</v>
      </c>
      <c r="H63">
        <f>((100-B28)/100)*H3</f>
        <v>7.2398638200000001</v>
      </c>
      <c r="I63">
        <f>((100-C28)/100)*I3</f>
        <v>19.969070569999996</v>
      </c>
      <c r="J63">
        <f>((100-D28)/100)*J3</f>
        <v>6.9239966399999968</v>
      </c>
      <c r="K63">
        <f>((100-E28)/100)*K3</f>
        <v>9.7200000000000006</v>
      </c>
      <c r="L63">
        <f>((100-F28)/100)*L3</f>
        <v>8782.3999999999542</v>
      </c>
      <c r="T63" s="57"/>
      <c r="U63">
        <f t="shared" si="30"/>
        <v>0.06</v>
      </c>
      <c r="V63">
        <f t="shared" si="31"/>
        <v>134.5</v>
      </c>
      <c r="W63">
        <f t="shared" si="32"/>
        <v>7.1633907861714183</v>
      </c>
      <c r="X63">
        <f t="shared" si="33"/>
        <v>0.34</v>
      </c>
      <c r="AD63" t="b">
        <f t="shared" si="0"/>
        <v>0</v>
      </c>
      <c r="AE63" s="15" t="s">
        <v>60</v>
      </c>
      <c r="AF63">
        <f t="shared" si="1"/>
        <v>25804799.999999996</v>
      </c>
      <c r="AG63">
        <f t="shared" si="2"/>
        <v>271992087</v>
      </c>
      <c r="AH63">
        <f t="shared" si="3"/>
        <v>110029682.47559299</v>
      </c>
      <c r="AI63">
        <f t="shared" si="4"/>
        <v>63036000.000000007</v>
      </c>
      <c r="AJ63" s="20">
        <f t="shared" si="5"/>
        <v>470862569.47559297</v>
      </c>
      <c r="AK63">
        <f t="shared" si="6"/>
        <v>7.1999999999999993</v>
      </c>
      <c r="AL63">
        <f t="shared" si="9"/>
        <v>16140</v>
      </c>
      <c r="AM63" s="21">
        <f t="shared" si="7"/>
        <v>210.26058943405704</v>
      </c>
    </row>
    <row r="64" spans="7:39" ht="15" thickBot="1" x14ac:dyDescent="0.35">
      <c r="G64" s="2"/>
      <c r="T64" s="57"/>
      <c r="AE64" s="15"/>
      <c r="AJ64" s="20"/>
      <c r="AM64" s="21"/>
    </row>
    <row r="65" spans="7:39" ht="15" thickBot="1" x14ac:dyDescent="0.35">
      <c r="G65" s="2"/>
      <c r="H65">
        <f>((100-B24)/100)*H55</f>
        <v>7.2398638200000001</v>
      </c>
      <c r="I65">
        <f>((100-C24)/100)*I55</f>
        <v>19.969070569999996</v>
      </c>
      <c r="J65">
        <f>((100-D24)/100)*J55</f>
        <v>6.9239966399999968</v>
      </c>
      <c r="K65">
        <f>((100-E24)/100)*K55</f>
        <v>2.3814000000000002</v>
      </c>
      <c r="L65">
        <f>((100-F24)/100)*L55</f>
        <v>878.23999999999546</v>
      </c>
      <c r="T65" s="57"/>
      <c r="U65">
        <f>$U$55+Z6</f>
        <v>0.1</v>
      </c>
      <c r="V65">
        <f>$V$55+AA6</f>
        <v>254.5</v>
      </c>
      <c r="W65">
        <f>$W$55+AB6</f>
        <v>13.163390786171419</v>
      </c>
      <c r="X65">
        <f>$X$55+AC6</f>
        <v>0.94</v>
      </c>
      <c r="AD65" t="b">
        <f t="shared" si="0"/>
        <v>0</v>
      </c>
      <c r="AE65" s="15" t="s">
        <v>61</v>
      </c>
      <c r="AF65">
        <f t="shared" si="1"/>
        <v>43008000</v>
      </c>
      <c r="AG65">
        <f t="shared" si="2"/>
        <v>514661606.99999994</v>
      </c>
      <c r="AH65">
        <f t="shared" si="3"/>
        <v>202189682.475593</v>
      </c>
      <c r="AI65">
        <f t="shared" si="4"/>
        <v>174275999.99999997</v>
      </c>
      <c r="AJ65" s="20">
        <f t="shared" si="5"/>
        <v>934135289.47559297</v>
      </c>
      <c r="AK65">
        <f t="shared" si="6"/>
        <v>12</v>
      </c>
      <c r="AL65">
        <f t="shared" si="9"/>
        <v>30540</v>
      </c>
      <c r="AM65" s="21">
        <f t="shared" si="7"/>
        <v>444.28458943405707</v>
      </c>
    </row>
    <row r="66" spans="7:39" ht="15" thickBot="1" x14ac:dyDescent="0.35">
      <c r="G66" s="2" t="s">
        <v>61</v>
      </c>
      <c r="H66">
        <f>((100-B25)/100)*H55</f>
        <v>2.5339523369999997</v>
      </c>
      <c r="I66">
        <f>((100-C25)/100)*I55</f>
        <v>9.3854631678999976</v>
      </c>
      <c r="J66">
        <f>((100-D25)/100)*J55</f>
        <v>3.3138247919039983</v>
      </c>
      <c r="K66">
        <f>((100-E25)/100)*K55</f>
        <v>2.3814000000000002</v>
      </c>
      <c r="L66">
        <f>((100-F25)/100)*L55</f>
        <v>175.64799999999912</v>
      </c>
      <c r="T66" s="57" t="s">
        <v>62</v>
      </c>
      <c r="U66">
        <f>$U$55+Z7</f>
        <v>0.2</v>
      </c>
      <c r="V66">
        <f>$V$55+AA7</f>
        <v>394.5</v>
      </c>
      <c r="W66">
        <f>$W$55+AB7</f>
        <v>16.745086179257129</v>
      </c>
      <c r="X66">
        <f>$X$55+AC7</f>
        <v>1.8354238482714273</v>
      </c>
      <c r="AD66" t="b">
        <f t="shared" si="0"/>
        <v>0</v>
      </c>
      <c r="AE66" s="15" t="s">
        <v>62</v>
      </c>
      <c r="AF66">
        <f t="shared" si="1"/>
        <v>86016000</v>
      </c>
      <c r="AG66">
        <f t="shared" si="2"/>
        <v>797776046.99999988</v>
      </c>
      <c r="AH66">
        <f t="shared" si="3"/>
        <v>257204523.71338952</v>
      </c>
      <c r="AI66">
        <f t="shared" si="4"/>
        <v>340287581.4695226</v>
      </c>
      <c r="AJ66" s="20">
        <f t="shared" si="5"/>
        <v>1481284152.1829119</v>
      </c>
      <c r="AK66">
        <f t="shared" si="6"/>
        <v>24</v>
      </c>
      <c r="AL66">
        <f t="shared" si="9"/>
        <v>47340</v>
      </c>
      <c r="AM66" s="21">
        <f t="shared" si="7"/>
        <v>720.42922683994243</v>
      </c>
    </row>
    <row r="67" spans="7:39" ht="15" thickBot="1" x14ac:dyDescent="0.35">
      <c r="G67" s="2" t="s">
        <v>62</v>
      </c>
      <c r="H67">
        <f>((100-B26)/100)*H55</f>
        <v>1.9699669454219997</v>
      </c>
      <c r="I67">
        <f t="shared" ref="I67:L67" si="34">((100-C26)/100)*I55</f>
        <v>7.7939282434709991</v>
      </c>
      <c r="J67">
        <f t="shared" si="34"/>
        <v>1.0385994959999996</v>
      </c>
      <c r="K67">
        <f t="shared" si="34"/>
        <v>1.6669800000000001</v>
      </c>
      <c r="L67">
        <f t="shared" si="34"/>
        <v>8.7824000000044478E-2</v>
      </c>
      <c r="T67" s="57" t="s">
        <v>63</v>
      </c>
      <c r="U67">
        <f>$U$55+Z8</f>
        <v>0.15000000000000002</v>
      </c>
      <c r="V67">
        <f>$V$55+AA8</f>
        <v>434.5</v>
      </c>
      <c r="W67">
        <f>$W$55+AB8</f>
        <v>31.071867751599964</v>
      </c>
      <c r="X67">
        <f>$X$55+AC8</f>
        <v>2.0145086179257126</v>
      </c>
      <c r="AD67" t="b">
        <f t="shared" si="0"/>
        <v>0</v>
      </c>
      <c r="AE67" s="15" t="s">
        <v>63</v>
      </c>
      <c r="AF67">
        <f t="shared" si="1"/>
        <v>64512000.000000015</v>
      </c>
      <c r="AG67">
        <f t="shared" si="2"/>
        <v>878665887.00000012</v>
      </c>
      <c r="AH67">
        <f t="shared" si="3"/>
        <v>477263888.66457546</v>
      </c>
      <c r="AI67">
        <f t="shared" si="4"/>
        <v>373489897.76342714</v>
      </c>
      <c r="AJ67" s="20">
        <f t="shared" si="5"/>
        <v>1793931673.4280028</v>
      </c>
      <c r="AK67">
        <f t="shared" si="6"/>
        <v>18.000000000000004</v>
      </c>
      <c r="AL67">
        <f t="shared" si="9"/>
        <v>52140</v>
      </c>
      <c r="AM67" s="21">
        <f t="shared" si="7"/>
        <v>931.95386424582784</v>
      </c>
    </row>
    <row r="68" spans="7:39" ht="15" thickBot="1" x14ac:dyDescent="0.35">
      <c r="G68" s="2" t="s">
        <v>63</v>
      </c>
      <c r="H68">
        <f>((100-B27)/100)*H55</f>
        <v>3.202915753968</v>
      </c>
      <c r="I68">
        <f t="shared" ref="I68:L68" si="35">((100-C27)/100)*I55</f>
        <v>11.647958863480996</v>
      </c>
      <c r="J68">
        <f t="shared" si="35"/>
        <v>1.663143992927999</v>
      </c>
      <c r="K68">
        <f t="shared" si="35"/>
        <v>1.7860500000000001</v>
      </c>
      <c r="L68">
        <f t="shared" si="35"/>
        <v>8.7824000000044478E-2</v>
      </c>
      <c r="T68" s="57" t="s">
        <v>64</v>
      </c>
      <c r="U68">
        <f>$U$55+Z9</f>
        <v>0.18</v>
      </c>
      <c r="V68">
        <f>$V$55+AA9</f>
        <v>404.5</v>
      </c>
      <c r="W68">
        <f>$W$55+AB9</f>
        <v>29.281020055057109</v>
      </c>
      <c r="X68">
        <f>$X$55+AC9</f>
        <v>2.0145086179257126</v>
      </c>
      <c r="AD68" t="b">
        <f t="shared" si="0"/>
        <v>0</v>
      </c>
      <c r="AE68" s="15" t="s">
        <v>64</v>
      </c>
      <c r="AF68">
        <f t="shared" si="1"/>
        <v>77414399.999999985</v>
      </c>
      <c r="AG68">
        <f t="shared" si="2"/>
        <v>817998506.99999988</v>
      </c>
      <c r="AH68">
        <f t="shared" si="3"/>
        <v>449756468.04567719</v>
      </c>
      <c r="AI68">
        <f t="shared" si="4"/>
        <v>373489897.76342714</v>
      </c>
      <c r="AJ68" s="20">
        <f t="shared" si="5"/>
        <v>1718659272.8091044</v>
      </c>
      <c r="AK68">
        <f t="shared" si="6"/>
        <v>21.599999999999998</v>
      </c>
      <c r="AL68">
        <f t="shared" si="9"/>
        <v>48540</v>
      </c>
      <c r="AM68" s="21">
        <f t="shared" si="7"/>
        <v>903.6776918873137</v>
      </c>
    </row>
    <row r="69" spans="7:39" ht="15" thickBot="1" x14ac:dyDescent="0.35">
      <c r="G69" s="2" t="s">
        <v>64</v>
      </c>
      <c r="H69">
        <f>((100-B28)/100)*H55</f>
        <v>7.2398638200000001</v>
      </c>
      <c r="I69">
        <f>((100-C28)/100)*I55</f>
        <v>19.969070569999996</v>
      </c>
      <c r="J69">
        <f>((100-D28)/100)*J55</f>
        <v>6.9239966399999968</v>
      </c>
      <c r="K69">
        <f>((100-E28)/100)*K55</f>
        <v>2.3814000000000002</v>
      </c>
      <c r="L69">
        <f>((100-F28)/100)*L55</f>
        <v>878.23999999999546</v>
      </c>
      <c r="T69" s="57"/>
      <c r="U69">
        <f>$U$55+Z10</f>
        <v>0.1</v>
      </c>
      <c r="V69">
        <f>$V$55+AA10</f>
        <v>254.5</v>
      </c>
      <c r="W69">
        <f>$W$55+AB10</f>
        <v>13.163390786171419</v>
      </c>
      <c r="X69">
        <f>$X$55+AC10</f>
        <v>0.94</v>
      </c>
      <c r="AD69" t="b">
        <f t="shared" si="0"/>
        <v>0</v>
      </c>
      <c r="AE69" s="15" t="s">
        <v>65</v>
      </c>
      <c r="AF69">
        <f t="shared" si="1"/>
        <v>43008000</v>
      </c>
      <c r="AG69">
        <f t="shared" si="2"/>
        <v>514661606.99999994</v>
      </c>
      <c r="AH69">
        <f t="shared" si="3"/>
        <v>202189682.475593</v>
      </c>
      <c r="AI69">
        <f t="shared" si="4"/>
        <v>174275999.99999997</v>
      </c>
      <c r="AJ69" s="20">
        <f t="shared" si="5"/>
        <v>934135289.47559297</v>
      </c>
      <c r="AK69">
        <f t="shared" si="6"/>
        <v>12</v>
      </c>
      <c r="AL69">
        <f t="shared" si="9"/>
        <v>30540</v>
      </c>
      <c r="AM69" s="21">
        <f t="shared" si="7"/>
        <v>444.28458943405707</v>
      </c>
    </row>
    <row r="70" spans="7:39" ht="15" thickBot="1" x14ac:dyDescent="0.35">
      <c r="G70" s="2"/>
      <c r="T70" s="57"/>
      <c r="AE70" s="15"/>
      <c r="AJ70" s="20"/>
      <c r="AM70" s="21"/>
    </row>
    <row r="71" spans="7:39" ht="15" thickBot="1" x14ac:dyDescent="0.35">
      <c r="G71" s="2"/>
      <c r="H71">
        <f>((100-B24)/100)*H56</f>
        <v>7.2398638200000001</v>
      </c>
      <c r="I71">
        <f>((100-C24)/100)*I56</f>
        <v>19.969070569999996</v>
      </c>
      <c r="J71">
        <f>((100-D24)/100)*J56</f>
        <v>6.9239966399999968</v>
      </c>
      <c r="K71">
        <f>((100-E24)/100)*K56</f>
        <v>1.8225000000000002</v>
      </c>
      <c r="L71">
        <f>((100-F24)/100)*L56</f>
        <v>878.23999999999546</v>
      </c>
      <c r="T71" s="57"/>
      <c r="U71">
        <f>$U$56+Z6</f>
        <v>0.1</v>
      </c>
      <c r="V71">
        <f>$V$56+AA6</f>
        <v>269.5</v>
      </c>
      <c r="W71">
        <f>$W$56+AB6</f>
        <v>15.163390786171419</v>
      </c>
      <c r="X71">
        <f>$X$56+AC6</f>
        <v>0.54</v>
      </c>
      <c r="AD71" t="b">
        <f t="shared" si="0"/>
        <v>0</v>
      </c>
      <c r="AE71" s="15" t="s">
        <v>66</v>
      </c>
      <c r="AF71">
        <f t="shared" si="1"/>
        <v>43008000</v>
      </c>
      <c r="AG71">
        <f t="shared" si="2"/>
        <v>544995297</v>
      </c>
      <c r="AH71">
        <f t="shared" si="3"/>
        <v>232909682.475593</v>
      </c>
      <c r="AI71">
        <f t="shared" si="4"/>
        <v>100116000.00000001</v>
      </c>
      <c r="AJ71" s="20">
        <f t="shared" si="5"/>
        <v>921028979.47559297</v>
      </c>
      <c r="AK71">
        <f t="shared" si="6"/>
        <v>12</v>
      </c>
      <c r="AL71">
        <f t="shared" si="9"/>
        <v>32340</v>
      </c>
      <c r="AM71" s="21">
        <f t="shared" si="7"/>
        <v>402.19758943405702</v>
      </c>
    </row>
    <row r="72" spans="7:39" ht="15" thickBot="1" x14ac:dyDescent="0.35">
      <c r="G72" s="2" t="s">
        <v>66</v>
      </c>
      <c r="H72">
        <f>((100-B25)/100)*H56</f>
        <v>2.5339523369999997</v>
      </c>
      <c r="I72">
        <f>((100-C25)/100)*I56</f>
        <v>9.3854631678999976</v>
      </c>
      <c r="J72">
        <f>((100-D25)/100)*J56</f>
        <v>3.3138247919039983</v>
      </c>
      <c r="K72">
        <f>((100-E25)/100)*K56</f>
        <v>1.8225000000000002</v>
      </c>
      <c r="L72">
        <f>((100-F25)/100)*L56</f>
        <v>175.64799999999912</v>
      </c>
      <c r="T72" s="57" t="s">
        <v>67</v>
      </c>
      <c r="U72">
        <f>$U$56+Z7</f>
        <v>0.2</v>
      </c>
      <c r="V72">
        <f>$V$56+AA7</f>
        <v>409.5</v>
      </c>
      <c r="W72">
        <f>$W$56+AB7</f>
        <v>18.745086179257129</v>
      </c>
      <c r="X72">
        <f>$X$56+AC7</f>
        <v>1.4354238482714274</v>
      </c>
      <c r="AD72" t="b">
        <f t="shared" si="0"/>
        <v>0</v>
      </c>
      <c r="AE72" s="15" t="s">
        <v>67</v>
      </c>
      <c r="AF72">
        <f t="shared" si="1"/>
        <v>86016000</v>
      </c>
      <c r="AG72">
        <f t="shared" si="2"/>
        <v>828109737.00000012</v>
      </c>
      <c r="AH72">
        <f t="shared" si="3"/>
        <v>287924523.71338952</v>
      </c>
      <c r="AI72">
        <f t="shared" si="4"/>
        <v>266127581.46952263</v>
      </c>
      <c r="AJ72" s="20">
        <f t="shared" si="5"/>
        <v>1468177842.1829123</v>
      </c>
      <c r="AK72">
        <f t="shared" si="6"/>
        <v>24</v>
      </c>
      <c r="AL72">
        <f t="shared" si="9"/>
        <v>49140</v>
      </c>
      <c r="AM72" s="21">
        <f t="shared" si="7"/>
        <v>678.34222683994255</v>
      </c>
    </row>
    <row r="73" spans="7:39" ht="15" thickBot="1" x14ac:dyDescent="0.35">
      <c r="G73" s="2" t="s">
        <v>67</v>
      </c>
      <c r="H73">
        <f>((100-B26)/100)*H56</f>
        <v>1.9699669454219997</v>
      </c>
      <c r="I73">
        <f t="shared" ref="I73:L73" si="36">((100-C26)/100)*I56</f>
        <v>7.7939282434709991</v>
      </c>
      <c r="J73">
        <f t="shared" si="36"/>
        <v>1.0385994959999996</v>
      </c>
      <c r="K73">
        <f t="shared" si="36"/>
        <v>1.2757500000000002</v>
      </c>
      <c r="L73">
        <f t="shared" si="36"/>
        <v>8.7824000000044478E-2</v>
      </c>
      <c r="T73" s="57" t="s">
        <v>68</v>
      </c>
      <c r="U73">
        <f>$U$56+Z8</f>
        <v>0.15000000000000002</v>
      </c>
      <c r="V73">
        <f>$V$56+AA8</f>
        <v>449.5</v>
      </c>
      <c r="W73">
        <f>$W$56+AB8</f>
        <v>33.071867751599967</v>
      </c>
      <c r="X73">
        <f>$X$56+AC8</f>
        <v>1.6145086179257127</v>
      </c>
      <c r="AD73" t="b">
        <f t="shared" si="0"/>
        <v>0</v>
      </c>
      <c r="AE73" s="15" t="s">
        <v>68</v>
      </c>
      <c r="AF73">
        <f t="shared" si="1"/>
        <v>64512000.000000015</v>
      </c>
      <c r="AG73">
        <f t="shared" si="2"/>
        <v>908999577.00000012</v>
      </c>
      <c r="AH73">
        <f t="shared" si="3"/>
        <v>507983888.66457552</v>
      </c>
      <c r="AI73">
        <f t="shared" si="4"/>
        <v>299329897.76342714</v>
      </c>
      <c r="AJ73" s="20">
        <f t="shared" si="5"/>
        <v>1780825363.4280028</v>
      </c>
      <c r="AK73">
        <f t="shared" si="6"/>
        <v>18.000000000000004</v>
      </c>
      <c r="AL73">
        <f t="shared" si="9"/>
        <v>53940</v>
      </c>
      <c r="AM73" s="21">
        <f t="shared" si="7"/>
        <v>889.86686424582786</v>
      </c>
    </row>
    <row r="74" spans="7:39" ht="15" thickBot="1" x14ac:dyDescent="0.35">
      <c r="G74" s="2" t="s">
        <v>68</v>
      </c>
      <c r="H74">
        <f>((100-B27)/100)*H56</f>
        <v>3.202915753968</v>
      </c>
      <c r="I74">
        <f t="shared" ref="I74:L74" si="37">((100-C27)/100)*I56</f>
        <v>11.647958863480996</v>
      </c>
      <c r="J74">
        <f t="shared" si="37"/>
        <v>1.663143992927999</v>
      </c>
      <c r="K74">
        <f t="shared" si="37"/>
        <v>1.3668750000000003</v>
      </c>
      <c r="L74">
        <f t="shared" si="37"/>
        <v>8.7824000000044478E-2</v>
      </c>
      <c r="T74" s="57" t="s">
        <v>69</v>
      </c>
      <c r="U74">
        <f>$U$56+Z9</f>
        <v>0.18</v>
      </c>
      <c r="V74">
        <f>$V$56+AA9</f>
        <v>419.5</v>
      </c>
      <c r="W74">
        <f>$W$56+AB9</f>
        <v>31.281020055057109</v>
      </c>
      <c r="X74">
        <f>$X$56+AC9</f>
        <v>1.6145086179257127</v>
      </c>
      <c r="AD74" t="b">
        <f t="shared" ref="AD74:AD137" si="38">IF(AK74&lt;$P$17,(IF(AL74&lt;$Q$17,(IF(H74&lt;$N$13,(IF(I74&lt;$O$13,(IF(J74&lt;$P$13,(IF(K74&lt;$Q$13,(IF(L74&lt;$R$13,"yes")))))))))))))</f>
        <v>0</v>
      </c>
      <c r="AE74" s="15" t="s">
        <v>69</v>
      </c>
      <c r="AF74">
        <f t="shared" ref="AF74:AF137" si="39">U74*$N$17*$O$10*$N$7</f>
        <v>77414399.999999985</v>
      </c>
      <c r="AG74">
        <f t="shared" ref="AG74:AG137" si="40">V74*$N$17*$P$10*$O$7*15*365</f>
        <v>848332196.99999988</v>
      </c>
      <c r="AH74">
        <f t="shared" ref="AH74:AH137" si="41">W74*$N$17*$P$7*1000000</f>
        <v>480476468.04567719</v>
      </c>
      <c r="AI74">
        <f t="shared" ref="AI74:AI137" si="42">X74*$N$10*$N$17*$Q$7*1000000</f>
        <v>299329897.76342714</v>
      </c>
      <c r="AJ74" s="20">
        <f t="shared" ref="AJ74:AJ137" si="43">(SUM(AF74:AI74))</f>
        <v>1705552962.8091044</v>
      </c>
      <c r="AK74">
        <f t="shared" ref="AK74:AK137" si="44">U74*$N$17</f>
        <v>21.599999999999998</v>
      </c>
      <c r="AL74">
        <f t="shared" si="9"/>
        <v>50340</v>
      </c>
      <c r="AM74" s="21">
        <f t="shared" ref="AM74:AM137" si="45">(U74*$N$17*$O$10+V74*$P$10*$N$17*15*365+W74*$N$17*1000000+X74*$N$17*$N$10*1000000)/10000000</f>
        <v>861.5906918873136</v>
      </c>
    </row>
    <row r="75" spans="7:39" ht="15" thickBot="1" x14ac:dyDescent="0.35">
      <c r="G75" s="2" t="s">
        <v>69</v>
      </c>
      <c r="H75">
        <f>((100-B28)/100)*H56</f>
        <v>7.2398638200000001</v>
      </c>
      <c r="I75">
        <f>((100-C28)/100)*I56</f>
        <v>19.969070569999996</v>
      </c>
      <c r="J75">
        <f>((100-D28)/100)*J56</f>
        <v>6.9239966399999968</v>
      </c>
      <c r="K75">
        <f>((100-E28)/100)*K56</f>
        <v>1.8225000000000002</v>
      </c>
      <c r="L75">
        <f>((100-F28)/100)*L56</f>
        <v>878.23999999999546</v>
      </c>
      <c r="T75" s="57"/>
      <c r="U75">
        <f>$U$56+Z10</f>
        <v>0.1</v>
      </c>
      <c r="V75">
        <f>$V$56+AA10</f>
        <v>269.5</v>
      </c>
      <c r="W75">
        <f>$W$56+AB10</f>
        <v>15.163390786171419</v>
      </c>
      <c r="X75">
        <f>$X$56+AC10</f>
        <v>0.54</v>
      </c>
      <c r="AD75" t="b">
        <f t="shared" si="38"/>
        <v>0</v>
      </c>
      <c r="AE75" s="15" t="s">
        <v>70</v>
      </c>
      <c r="AF75">
        <f t="shared" si="39"/>
        <v>43008000</v>
      </c>
      <c r="AG75">
        <f t="shared" si="40"/>
        <v>544995297</v>
      </c>
      <c r="AH75">
        <f t="shared" si="41"/>
        <v>232909682.475593</v>
      </c>
      <c r="AI75">
        <f t="shared" si="42"/>
        <v>100116000.00000001</v>
      </c>
      <c r="AJ75" s="20">
        <f t="shared" si="43"/>
        <v>921028979.47559297</v>
      </c>
      <c r="AK75">
        <f t="shared" si="44"/>
        <v>12</v>
      </c>
      <c r="AL75">
        <f t="shared" ref="AL75:AL138" si="46">(V75*$N$17)</f>
        <v>32340</v>
      </c>
      <c r="AM75" s="21">
        <f t="shared" si="45"/>
        <v>402.19758943405702</v>
      </c>
    </row>
    <row r="76" spans="7:39" ht="15" thickBot="1" x14ac:dyDescent="0.35">
      <c r="G76" s="2"/>
      <c r="H76">
        <f>((100-B24)/100)*H57</f>
        <v>7.2398638200000001</v>
      </c>
      <c r="I76">
        <f>((100-C24)/100)*I57</f>
        <v>19.969070569999996</v>
      </c>
      <c r="J76">
        <f>((100-D24)/100)*J57</f>
        <v>6.9239966399999968</v>
      </c>
      <c r="K76">
        <f>((100-E24)/100)*K57</f>
        <v>3.6450000000000005</v>
      </c>
      <c r="L76">
        <f>((100-F24)/100)*L57</f>
        <v>878.23999999999546</v>
      </c>
      <c r="T76" s="57"/>
      <c r="U76">
        <f>$U$57+Z6</f>
        <v>0.159</v>
      </c>
      <c r="V76">
        <f>$V$57+AA6</f>
        <v>284.5</v>
      </c>
      <c r="W76">
        <f>$W$57+AB6</f>
        <v>15.163390786171419</v>
      </c>
      <c r="X76">
        <f>$X$57+AC6</f>
        <v>0.54</v>
      </c>
      <c r="AD76" t="b">
        <f t="shared" si="38"/>
        <v>0</v>
      </c>
      <c r="AE76" s="15" t="s">
        <v>71</v>
      </c>
      <c r="AF76">
        <f t="shared" si="39"/>
        <v>68382720.000000015</v>
      </c>
      <c r="AG76">
        <f t="shared" si="40"/>
        <v>575328987</v>
      </c>
      <c r="AH76">
        <f t="shared" si="41"/>
        <v>232909682.475593</v>
      </c>
      <c r="AI76">
        <f t="shared" si="42"/>
        <v>100116000.00000001</v>
      </c>
      <c r="AJ76" s="20">
        <f t="shared" si="43"/>
        <v>976737389.47559297</v>
      </c>
      <c r="AK76">
        <f t="shared" si="44"/>
        <v>19.080000000000002</v>
      </c>
      <c r="AL76">
        <f t="shared" si="46"/>
        <v>34140</v>
      </c>
      <c r="AM76" s="21">
        <f t="shared" si="45"/>
        <v>418.02258943405707</v>
      </c>
    </row>
    <row r="77" spans="7:39" ht="15" thickBot="1" x14ac:dyDescent="0.35">
      <c r="G77" s="2" t="s">
        <v>71</v>
      </c>
      <c r="H77">
        <f>((100-B25)/100)*H57</f>
        <v>2.5339523369999997</v>
      </c>
      <c r="I77">
        <f>((100-C25)/100)*I57</f>
        <v>9.3854631678999976</v>
      </c>
      <c r="J77">
        <f>((100-D25)/100)*J57</f>
        <v>3.3138247919039983</v>
      </c>
      <c r="K77">
        <f>((100-E25)/100)*K57</f>
        <v>3.6450000000000005</v>
      </c>
      <c r="L77">
        <f>((100-F25)/100)*L57</f>
        <v>175.64799999999912</v>
      </c>
      <c r="T77" s="57" t="s">
        <v>72</v>
      </c>
      <c r="U77">
        <f>$U$57+Z7</f>
        <v>0.25900000000000001</v>
      </c>
      <c r="V77">
        <f>$V$57+AA7</f>
        <v>424.5</v>
      </c>
      <c r="W77">
        <f>$W$57+AB7</f>
        <v>18.745086179257129</v>
      </c>
      <c r="X77">
        <f>$X$57+AC7</f>
        <v>1.4354238482714274</v>
      </c>
      <c r="AD77" t="b">
        <f t="shared" si="38"/>
        <v>0</v>
      </c>
      <c r="AE77" s="15" t="s">
        <v>72</v>
      </c>
      <c r="AF77">
        <f t="shared" si="39"/>
        <v>111390720</v>
      </c>
      <c r="AG77">
        <f t="shared" si="40"/>
        <v>858443427.00000012</v>
      </c>
      <c r="AH77">
        <f t="shared" si="41"/>
        <v>287924523.71338952</v>
      </c>
      <c r="AI77">
        <f t="shared" si="42"/>
        <v>266127581.46952263</v>
      </c>
      <c r="AJ77" s="20">
        <f t="shared" si="43"/>
        <v>1523886252.1829123</v>
      </c>
      <c r="AK77">
        <f t="shared" si="44"/>
        <v>31.080000000000002</v>
      </c>
      <c r="AL77">
        <f t="shared" si="46"/>
        <v>50940</v>
      </c>
      <c r="AM77" s="21">
        <f t="shared" si="45"/>
        <v>694.1672268399426</v>
      </c>
    </row>
    <row r="78" spans="7:39" ht="15" thickBot="1" x14ac:dyDescent="0.35">
      <c r="G78" s="2" t="s">
        <v>72</v>
      </c>
      <c r="H78">
        <f>((100-B26)/100)*H57</f>
        <v>1.9699669454219997</v>
      </c>
      <c r="I78">
        <f t="shared" ref="I78:L78" si="47">((100-C26)/100)*I57</f>
        <v>7.7939282434709991</v>
      </c>
      <c r="J78">
        <f t="shared" si="47"/>
        <v>1.0385994959999996</v>
      </c>
      <c r="K78">
        <f t="shared" si="47"/>
        <v>2.5515000000000003</v>
      </c>
      <c r="L78">
        <f t="shared" si="47"/>
        <v>8.7824000000044478E-2</v>
      </c>
      <c r="T78" s="57" t="s">
        <v>73</v>
      </c>
      <c r="U78">
        <f>$U$57+Z8</f>
        <v>0.20900000000000002</v>
      </c>
      <c r="V78">
        <f>$V$57+AA8</f>
        <v>464.5</v>
      </c>
      <c r="W78">
        <f>$W$57+AB8</f>
        <v>33.071867751599967</v>
      </c>
      <c r="X78">
        <f>$X$57+AC8</f>
        <v>1.6145086179257127</v>
      </c>
      <c r="AD78" t="b">
        <f t="shared" si="38"/>
        <v>0</v>
      </c>
      <c r="AE78" s="15" t="s">
        <v>73</v>
      </c>
      <c r="AF78">
        <f t="shared" si="39"/>
        <v>89886720</v>
      </c>
      <c r="AG78">
        <f t="shared" si="40"/>
        <v>939333266.99999988</v>
      </c>
      <c r="AH78">
        <f t="shared" si="41"/>
        <v>507983888.66457552</v>
      </c>
      <c r="AI78">
        <f t="shared" si="42"/>
        <v>299329897.76342714</v>
      </c>
      <c r="AJ78" s="20">
        <f t="shared" si="43"/>
        <v>1836533773.4280024</v>
      </c>
      <c r="AK78">
        <f t="shared" si="44"/>
        <v>25.080000000000002</v>
      </c>
      <c r="AL78">
        <f t="shared" si="46"/>
        <v>55740</v>
      </c>
      <c r="AM78" s="21">
        <f t="shared" si="45"/>
        <v>905.6918642458279</v>
      </c>
    </row>
    <row r="79" spans="7:39" ht="15" thickBot="1" x14ac:dyDescent="0.35">
      <c r="G79" s="2" t="s">
        <v>73</v>
      </c>
      <c r="H79">
        <f>((100-B27)/100)*H57</f>
        <v>3.202915753968</v>
      </c>
      <c r="I79">
        <f t="shared" ref="I79:L79" si="48">((100-C27)/100)*I57</f>
        <v>11.647958863480996</v>
      </c>
      <c r="J79">
        <f t="shared" si="48"/>
        <v>1.663143992927999</v>
      </c>
      <c r="K79">
        <f t="shared" si="48"/>
        <v>2.7337500000000006</v>
      </c>
      <c r="L79">
        <f t="shared" si="48"/>
        <v>8.7824000000044478E-2</v>
      </c>
      <c r="T79" s="57" t="s">
        <v>74</v>
      </c>
      <c r="U79">
        <f>$U$57+Z9</f>
        <v>0.23899999999999999</v>
      </c>
      <c r="V79">
        <f>$V$57+AA9</f>
        <v>434.5</v>
      </c>
      <c r="W79">
        <f>$W$57+AB9</f>
        <v>31.281020055057109</v>
      </c>
      <c r="X79">
        <f>$X$57+AC9</f>
        <v>1.6145086179257127</v>
      </c>
      <c r="AD79" t="b">
        <f t="shared" si="38"/>
        <v>0</v>
      </c>
      <c r="AE79" s="15" t="s">
        <v>74</v>
      </c>
      <c r="AF79">
        <f t="shared" si="39"/>
        <v>102789120</v>
      </c>
      <c r="AG79">
        <f t="shared" si="40"/>
        <v>878665887.00000012</v>
      </c>
      <c r="AH79">
        <f t="shared" si="41"/>
        <v>480476468.04567719</v>
      </c>
      <c r="AI79">
        <f t="shared" si="42"/>
        <v>299329897.76342714</v>
      </c>
      <c r="AJ79" s="20">
        <f t="shared" si="43"/>
        <v>1761261372.8091044</v>
      </c>
      <c r="AK79">
        <f t="shared" si="44"/>
        <v>28.68</v>
      </c>
      <c r="AL79">
        <f t="shared" si="46"/>
        <v>52140</v>
      </c>
      <c r="AM79" s="21">
        <f t="shared" si="45"/>
        <v>877.41569188731364</v>
      </c>
    </row>
    <row r="80" spans="7:39" ht="15" thickBot="1" x14ac:dyDescent="0.35">
      <c r="G80" s="2" t="s">
        <v>74</v>
      </c>
      <c r="H80">
        <f>((100-B28)/100)*H57</f>
        <v>7.2398638200000001</v>
      </c>
      <c r="I80">
        <f>((100-C28)/100)*I57</f>
        <v>19.969070569999996</v>
      </c>
      <c r="J80">
        <f>((100-D28)/100)*J57</f>
        <v>6.9239966399999968</v>
      </c>
      <c r="K80">
        <f>((100-E28)/100)*K57</f>
        <v>3.6450000000000005</v>
      </c>
      <c r="L80">
        <f>((100-F28)/100)*L57</f>
        <v>878.23999999999546</v>
      </c>
      <c r="T80" s="57"/>
      <c r="U80">
        <f>$U$57+Z10</f>
        <v>0.159</v>
      </c>
      <c r="V80">
        <f>$V$57+AA10</f>
        <v>284.5</v>
      </c>
      <c r="W80">
        <f>$W$57+AB10</f>
        <v>15.163390786171419</v>
      </c>
      <c r="X80">
        <f>$X$57+AC10</f>
        <v>0.54</v>
      </c>
      <c r="AD80" t="b">
        <f t="shared" si="38"/>
        <v>0</v>
      </c>
      <c r="AE80" s="15" t="s">
        <v>75</v>
      </c>
      <c r="AF80">
        <f t="shared" si="39"/>
        <v>68382720.000000015</v>
      </c>
      <c r="AG80">
        <f t="shared" si="40"/>
        <v>575328987</v>
      </c>
      <c r="AH80">
        <f t="shared" si="41"/>
        <v>232909682.475593</v>
      </c>
      <c r="AI80">
        <f t="shared" si="42"/>
        <v>100116000.00000001</v>
      </c>
      <c r="AJ80" s="20">
        <f t="shared" si="43"/>
        <v>976737389.47559297</v>
      </c>
      <c r="AK80">
        <f t="shared" si="44"/>
        <v>19.080000000000002</v>
      </c>
      <c r="AL80">
        <f t="shared" si="46"/>
        <v>34140</v>
      </c>
      <c r="AM80" s="21">
        <f t="shared" si="45"/>
        <v>418.02258943405707</v>
      </c>
    </row>
    <row r="81" spans="7:42" ht="15" thickBot="1" x14ac:dyDescent="0.35">
      <c r="G81" s="2"/>
      <c r="H81">
        <f>((100-B24)/100)*H58</f>
        <v>0.19547632314000021</v>
      </c>
      <c r="I81">
        <f>((100-C24)/100)*I58</f>
        <v>19.969070569999996</v>
      </c>
      <c r="J81">
        <f>((100-D24)/100)*J58</f>
        <v>4.1543979839999585E-2</v>
      </c>
      <c r="K81">
        <f>((100-E24)/100)*K58</f>
        <v>1.0789199999999994</v>
      </c>
      <c r="L81">
        <f>((100-F24)/100)*L58</f>
        <v>878.23999999999546</v>
      </c>
      <c r="T81" s="57"/>
      <c r="U81">
        <f>$U$58+Z6</f>
        <v>0.1</v>
      </c>
      <c r="V81">
        <f>$V$58+AA6</f>
        <v>254.5</v>
      </c>
      <c r="W81">
        <f>$W$58+AB6</f>
        <v>14.163390786171419</v>
      </c>
      <c r="X81">
        <f>$X$58+AC6</f>
        <v>0.94</v>
      </c>
      <c r="AD81" t="b">
        <f t="shared" si="38"/>
        <v>0</v>
      </c>
      <c r="AE81" s="15" t="s">
        <v>76</v>
      </c>
      <c r="AF81">
        <f t="shared" si="39"/>
        <v>43008000</v>
      </c>
      <c r="AG81">
        <f t="shared" si="40"/>
        <v>514661606.99999994</v>
      </c>
      <c r="AH81">
        <f t="shared" si="41"/>
        <v>217549682.47559303</v>
      </c>
      <c r="AI81">
        <f t="shared" si="42"/>
        <v>174275999.99999997</v>
      </c>
      <c r="AJ81" s="20">
        <f t="shared" si="43"/>
        <v>949495289.47559309</v>
      </c>
      <c r="AK81">
        <f t="shared" si="44"/>
        <v>12</v>
      </c>
      <c r="AL81">
        <f t="shared" si="46"/>
        <v>30540</v>
      </c>
      <c r="AM81" s="21">
        <f t="shared" si="45"/>
        <v>456.28458943405707</v>
      </c>
    </row>
    <row r="82" spans="7:42" ht="15" thickBot="1" x14ac:dyDescent="0.35">
      <c r="G82" s="2" t="s">
        <v>76</v>
      </c>
      <c r="H82">
        <f>((100-B25)/100)*H58</f>
        <v>6.8416713099000076E-2</v>
      </c>
      <c r="I82">
        <f>((100-C25)/100)*I58</f>
        <v>9.3854631678999976</v>
      </c>
      <c r="J82">
        <f>((100-D25)/100)*J58</f>
        <v>1.9882948751423799E-2</v>
      </c>
      <c r="K82">
        <f>((100-E25)/100)*K58</f>
        <v>1.0789199999999994</v>
      </c>
      <c r="L82">
        <f>((100-F25)/100)*L58</f>
        <v>175.64799999999912</v>
      </c>
      <c r="T82" s="57" t="s">
        <v>77</v>
      </c>
      <c r="U82">
        <f>$U$58+Z7</f>
        <v>0.2</v>
      </c>
      <c r="V82">
        <f>$V$58+AA7</f>
        <v>394.5</v>
      </c>
      <c r="W82">
        <f>$W$58+AB7</f>
        <v>17.745086179257129</v>
      </c>
      <c r="X82">
        <f>$X$58+AC7</f>
        <v>1.8354238482714273</v>
      </c>
      <c r="AD82" t="b">
        <f t="shared" si="38"/>
        <v>0</v>
      </c>
      <c r="AE82" s="15" t="s">
        <v>77</v>
      </c>
      <c r="AF82">
        <f t="shared" si="39"/>
        <v>86016000</v>
      </c>
      <c r="AG82">
        <f t="shared" si="40"/>
        <v>797776046.99999988</v>
      </c>
      <c r="AH82">
        <f t="shared" si="41"/>
        <v>272564523.71338952</v>
      </c>
      <c r="AI82">
        <f t="shared" si="42"/>
        <v>340287581.4695226</v>
      </c>
      <c r="AJ82" s="20">
        <f t="shared" si="43"/>
        <v>1496644152.1829119</v>
      </c>
      <c r="AK82">
        <f t="shared" si="44"/>
        <v>24</v>
      </c>
      <c r="AL82">
        <f t="shared" si="46"/>
        <v>47340</v>
      </c>
      <c r="AM82" s="21">
        <f t="shared" si="45"/>
        <v>732.42922683994243</v>
      </c>
    </row>
    <row r="83" spans="7:42" ht="15" thickBot="1" x14ac:dyDescent="0.35">
      <c r="G83" s="10" t="s">
        <v>77</v>
      </c>
      <c r="H83">
        <f>((100-B26)/100)*H58</f>
        <v>5.3189107526394046E-2</v>
      </c>
      <c r="I83">
        <f t="shared" ref="I83:L83" si="49">((100-C26)/100)*I58</f>
        <v>7.7939282434709991</v>
      </c>
      <c r="J83">
        <f t="shared" si="49"/>
        <v>6.2315969759999378E-3</v>
      </c>
      <c r="K83">
        <f t="shared" si="49"/>
        <v>0.75524399999999958</v>
      </c>
      <c r="L83">
        <f t="shared" si="49"/>
        <v>8.7824000000044478E-2</v>
      </c>
      <c r="T83" s="57" t="s">
        <v>78</v>
      </c>
      <c r="U83">
        <f>$U$58+Z8</f>
        <v>0.15000000000000002</v>
      </c>
      <c r="V83">
        <f>$V$58+AA8</f>
        <v>434.5</v>
      </c>
      <c r="W83">
        <f>$W$58+AB8</f>
        <v>32.071867751599967</v>
      </c>
      <c r="X83">
        <f>$X$58+AC8</f>
        <v>2.0145086179257126</v>
      </c>
      <c r="AD83" t="b">
        <f t="shared" si="38"/>
        <v>0</v>
      </c>
      <c r="AE83" s="15" t="s">
        <v>78</v>
      </c>
      <c r="AF83">
        <f t="shared" si="39"/>
        <v>64512000.000000015</v>
      </c>
      <c r="AG83">
        <f t="shared" si="40"/>
        <v>878665887.00000012</v>
      </c>
      <c r="AH83">
        <f t="shared" si="41"/>
        <v>492623888.66457552</v>
      </c>
      <c r="AI83">
        <f t="shared" si="42"/>
        <v>373489897.76342714</v>
      </c>
      <c r="AJ83" s="20">
        <f t="shared" si="43"/>
        <v>1809291673.4280028</v>
      </c>
      <c r="AK83">
        <f t="shared" si="44"/>
        <v>18.000000000000004</v>
      </c>
      <c r="AL83">
        <f t="shared" si="46"/>
        <v>52140</v>
      </c>
      <c r="AM83" s="21">
        <f t="shared" si="45"/>
        <v>943.95386424582784</v>
      </c>
    </row>
    <row r="84" spans="7:42" ht="15" thickBot="1" x14ac:dyDescent="0.35">
      <c r="G84" s="2" t="s">
        <v>78</v>
      </c>
      <c r="H84">
        <f>((100-B27)/100)*H58</f>
        <v>8.6478725357136091E-2</v>
      </c>
      <c r="I84">
        <f t="shared" ref="I84:L84" si="50">((100-C27)/100)*I58</f>
        <v>11.647958863480996</v>
      </c>
      <c r="J84">
        <f t="shared" si="50"/>
        <v>9.9788639575678992E-3</v>
      </c>
      <c r="K84">
        <f t="shared" si="50"/>
        <v>0.80918999999999963</v>
      </c>
      <c r="L84">
        <f t="shared" si="50"/>
        <v>8.7824000000044478E-2</v>
      </c>
      <c r="T84" s="57" t="s">
        <v>79</v>
      </c>
      <c r="U84">
        <f>$U$58+Z9</f>
        <v>0.18</v>
      </c>
      <c r="V84">
        <f>$V$58+AA9</f>
        <v>404.5</v>
      </c>
      <c r="W84">
        <f>$W$58+AB9</f>
        <v>30.281020055057109</v>
      </c>
      <c r="X84">
        <f>$X$58+AC9</f>
        <v>2.0145086179257126</v>
      </c>
      <c r="AD84" t="b">
        <f t="shared" si="38"/>
        <v>0</v>
      </c>
      <c r="AE84" s="15" t="s">
        <v>79</v>
      </c>
      <c r="AF84">
        <f t="shared" si="39"/>
        <v>77414399.999999985</v>
      </c>
      <c r="AG84">
        <f t="shared" si="40"/>
        <v>817998506.99999988</v>
      </c>
      <c r="AH84">
        <f t="shared" si="41"/>
        <v>465116468.04567719</v>
      </c>
      <c r="AI84">
        <f t="shared" si="42"/>
        <v>373489897.76342714</v>
      </c>
      <c r="AJ84" s="20">
        <f t="shared" si="43"/>
        <v>1734019272.8091044</v>
      </c>
      <c r="AK84">
        <f t="shared" si="44"/>
        <v>21.599999999999998</v>
      </c>
      <c r="AL84">
        <f t="shared" si="46"/>
        <v>48540</v>
      </c>
      <c r="AM84" s="21">
        <f t="shared" si="45"/>
        <v>915.6776918873137</v>
      </c>
    </row>
    <row r="85" spans="7:42" ht="15" thickBot="1" x14ac:dyDescent="0.35">
      <c r="G85" s="2" t="s">
        <v>79</v>
      </c>
      <c r="H85">
        <f>((100-B28)/100)*H58</f>
        <v>0.19547632314000021</v>
      </c>
      <c r="I85">
        <f>((100-C28)/100)*I58</f>
        <v>19.969070569999996</v>
      </c>
      <c r="J85">
        <f>((100-D28)/100)*J58</f>
        <v>4.1543979839999585E-2</v>
      </c>
      <c r="K85">
        <f>((100-E28)/100)*K58</f>
        <v>1.0789199999999994</v>
      </c>
      <c r="L85">
        <f>((100-F28)/100)*L58</f>
        <v>878.23999999999546</v>
      </c>
      <c r="T85" s="57"/>
      <c r="U85">
        <f>$U$58+Z10</f>
        <v>0.1</v>
      </c>
      <c r="V85">
        <f>$V$58+AA10</f>
        <v>254.5</v>
      </c>
      <c r="W85">
        <f>$W$58+AB10</f>
        <v>14.163390786171419</v>
      </c>
      <c r="X85">
        <f>$X$58+AC10</f>
        <v>0.94</v>
      </c>
      <c r="AD85" t="b">
        <f t="shared" si="38"/>
        <v>0</v>
      </c>
      <c r="AE85" s="15" t="s">
        <v>80</v>
      </c>
      <c r="AF85">
        <f t="shared" si="39"/>
        <v>43008000</v>
      </c>
      <c r="AG85">
        <f t="shared" si="40"/>
        <v>514661606.99999994</v>
      </c>
      <c r="AH85">
        <f t="shared" si="41"/>
        <v>217549682.47559303</v>
      </c>
      <c r="AI85">
        <f t="shared" si="42"/>
        <v>174275999.99999997</v>
      </c>
      <c r="AJ85" s="20">
        <f t="shared" si="43"/>
        <v>949495289.47559309</v>
      </c>
      <c r="AK85">
        <f t="shared" si="44"/>
        <v>12</v>
      </c>
      <c r="AL85">
        <f t="shared" si="46"/>
        <v>30540</v>
      </c>
      <c r="AM85" s="21">
        <f t="shared" si="45"/>
        <v>456.28458943405707</v>
      </c>
    </row>
    <row r="86" spans="7:42" ht="15" thickBot="1" x14ac:dyDescent="0.35">
      <c r="G86" s="2"/>
      <c r="H86">
        <f>((100-B20)/100)*H4</f>
        <v>0.98308349999999989</v>
      </c>
      <c r="I86">
        <f>((100-C20)/100)*I4</f>
        <v>4.5979899999999985</v>
      </c>
      <c r="J86">
        <f>((100-D20)/100)*J4</f>
        <v>1.0493841599999993</v>
      </c>
      <c r="K86">
        <f>((100-E20)/100)*K4</f>
        <v>0.66149999999999998</v>
      </c>
      <c r="L86">
        <f>((100-F20)/100)*L4</f>
        <v>9.9800000000051057</v>
      </c>
      <c r="T86" s="57" t="s">
        <v>81</v>
      </c>
      <c r="U86">
        <f t="shared" ref="U86:U94" si="51">$U$4+Z2</f>
        <v>9.5000000000000001E-2</v>
      </c>
      <c r="V86">
        <f t="shared" ref="V86:V94" si="52">$V$4+AA2</f>
        <v>270</v>
      </c>
      <c r="W86">
        <f>$W$4+AB2</f>
        <v>19.431357724071411</v>
      </c>
      <c r="X86">
        <f t="shared" ref="X86:X94" si="53">$X$4+AC2</f>
        <v>0.91999999999999993</v>
      </c>
      <c r="AD86" t="b">
        <f t="shared" si="38"/>
        <v>0</v>
      </c>
      <c r="AE86" s="15" t="s">
        <v>81</v>
      </c>
      <c r="AF86">
        <f t="shared" si="39"/>
        <v>40857600</v>
      </c>
      <c r="AG86">
        <f t="shared" si="40"/>
        <v>546006420</v>
      </c>
      <c r="AH86">
        <f t="shared" si="41"/>
        <v>298465654.64173687</v>
      </c>
      <c r="AI86">
        <f t="shared" si="42"/>
        <v>170567999.99999994</v>
      </c>
      <c r="AJ86" s="20">
        <f t="shared" si="43"/>
        <v>1055897674.6417367</v>
      </c>
      <c r="AK86">
        <f t="shared" si="44"/>
        <v>11.4</v>
      </c>
      <c r="AL86">
        <f t="shared" si="46"/>
        <v>32400</v>
      </c>
      <c r="AM86" s="21">
        <f t="shared" si="45"/>
        <v>521.17029268885688</v>
      </c>
    </row>
    <row r="87" spans="7:42" ht="15" thickBot="1" x14ac:dyDescent="0.35">
      <c r="G87" s="2" t="s">
        <v>81</v>
      </c>
      <c r="H87">
        <f>((100-B21)/100)*H4</f>
        <v>0.98308349999999989</v>
      </c>
      <c r="I87">
        <f>((100-C21)/100)*I4</f>
        <v>4.5979899999999985</v>
      </c>
      <c r="J87">
        <f>((100-D21)/100)*J4</f>
        <v>1.0493841599999993</v>
      </c>
      <c r="K87">
        <f>((100-E21)/100)*K4</f>
        <v>0.50625000000000009</v>
      </c>
      <c r="L87">
        <f>((100-F21)/100)*L4</f>
        <v>9.9800000000051057</v>
      </c>
      <c r="T87" s="57" t="s">
        <v>82</v>
      </c>
      <c r="U87">
        <f t="shared" si="51"/>
        <v>9.5000000000000001E-2</v>
      </c>
      <c r="V87">
        <f t="shared" si="52"/>
        <v>285</v>
      </c>
      <c r="W87">
        <f>$W$3+AB3</f>
        <v>15.163390786171419</v>
      </c>
      <c r="X87">
        <f t="shared" si="53"/>
        <v>0.52</v>
      </c>
      <c r="AD87" t="b">
        <f t="shared" si="38"/>
        <v>0</v>
      </c>
      <c r="AE87" s="15" t="s">
        <v>82</v>
      </c>
      <c r="AF87">
        <f t="shared" si="39"/>
        <v>40857600</v>
      </c>
      <c r="AG87">
        <f t="shared" si="40"/>
        <v>576340110</v>
      </c>
      <c r="AH87">
        <f t="shared" si="41"/>
        <v>232909682.475593</v>
      </c>
      <c r="AI87">
        <f t="shared" si="42"/>
        <v>96408000</v>
      </c>
      <c r="AJ87" s="20">
        <f t="shared" si="43"/>
        <v>946515392.47559297</v>
      </c>
      <c r="AK87">
        <f t="shared" si="44"/>
        <v>11.4</v>
      </c>
      <c r="AL87">
        <f t="shared" si="46"/>
        <v>34200</v>
      </c>
      <c r="AM87" s="21">
        <f t="shared" si="45"/>
        <v>403.86768943405707</v>
      </c>
    </row>
    <row r="88" spans="7:42" ht="15" thickBot="1" x14ac:dyDescent="0.35">
      <c r="G88" s="2" t="s">
        <v>82</v>
      </c>
      <c r="H88">
        <f>((100-B22)/100)*H4</f>
        <v>0.98308349999999989</v>
      </c>
      <c r="I88">
        <f>((100-C22)/100)*I4</f>
        <v>4.5979899999999985</v>
      </c>
      <c r="J88">
        <f>((100-D22)/100)*J4</f>
        <v>1.0493841599999993</v>
      </c>
      <c r="K88">
        <f>((100-E22)/100)*K4</f>
        <v>1.0125000000000002</v>
      </c>
      <c r="L88">
        <f>((100-F22)/100)*L4</f>
        <v>9.9800000000051057</v>
      </c>
      <c r="T88" s="57" t="s">
        <v>83</v>
      </c>
      <c r="U88">
        <f t="shared" si="51"/>
        <v>0.154</v>
      </c>
      <c r="V88">
        <f t="shared" si="52"/>
        <v>300</v>
      </c>
      <c r="W88">
        <f t="shared" ref="W88:W94" si="54">$W$4+AB4</f>
        <v>21.431357724071411</v>
      </c>
      <c r="X88">
        <f t="shared" si="53"/>
        <v>0.52</v>
      </c>
      <c r="AD88" t="b">
        <f t="shared" si="38"/>
        <v>0</v>
      </c>
      <c r="AE88" s="15" t="s">
        <v>83</v>
      </c>
      <c r="AF88">
        <f t="shared" si="39"/>
        <v>66232320</v>
      </c>
      <c r="AG88">
        <f t="shared" si="40"/>
        <v>606673800</v>
      </c>
      <c r="AH88">
        <f t="shared" si="41"/>
        <v>329185654.64173692</v>
      </c>
      <c r="AI88">
        <f t="shared" si="42"/>
        <v>96408000</v>
      </c>
      <c r="AJ88" s="20">
        <f t="shared" si="43"/>
        <v>1098499774.641737</v>
      </c>
      <c r="AK88">
        <f t="shared" si="44"/>
        <v>18.48</v>
      </c>
      <c r="AL88">
        <f t="shared" si="46"/>
        <v>36000</v>
      </c>
      <c r="AM88" s="21">
        <f t="shared" si="45"/>
        <v>494.90829268885699</v>
      </c>
    </row>
    <row r="89" spans="7:42" ht="15" thickBot="1" x14ac:dyDescent="0.35">
      <c r="G89" s="2" t="s">
        <v>83</v>
      </c>
      <c r="H89">
        <f>((100-B23)/100)*H4</f>
        <v>2.6543254500000023E-2</v>
      </c>
      <c r="I89">
        <f>((100-C23)/100)*I4</f>
        <v>4.5979899999999985</v>
      </c>
      <c r="J89">
        <f>((100-D23)/100)*J4</f>
        <v>6.2963049599999363E-3</v>
      </c>
      <c r="K89">
        <f>((100-E23)/100)*K4</f>
        <v>0.29969999999999986</v>
      </c>
      <c r="L89">
        <f>((100-F23)/100)*L4</f>
        <v>9.9800000000051057</v>
      </c>
      <c r="T89" s="57" t="s">
        <v>84</v>
      </c>
      <c r="U89">
        <f t="shared" si="51"/>
        <v>9.5000000000000001E-2</v>
      </c>
      <c r="V89">
        <f t="shared" si="52"/>
        <v>270</v>
      </c>
      <c r="W89">
        <f t="shared" si="54"/>
        <v>20.431357724071411</v>
      </c>
      <c r="X89">
        <f t="shared" si="53"/>
        <v>0.91999999999999993</v>
      </c>
      <c r="AD89" t="b">
        <f t="shared" si="38"/>
        <v>0</v>
      </c>
      <c r="AE89" s="15" t="s">
        <v>84</v>
      </c>
      <c r="AF89">
        <f t="shared" si="39"/>
        <v>40857600</v>
      </c>
      <c r="AG89">
        <f t="shared" si="40"/>
        <v>546006420</v>
      </c>
      <c r="AH89">
        <f t="shared" si="41"/>
        <v>313825654.64173687</v>
      </c>
      <c r="AI89">
        <f t="shared" si="42"/>
        <v>170567999.99999994</v>
      </c>
      <c r="AJ89" s="20">
        <f t="shared" si="43"/>
        <v>1071257674.6417367</v>
      </c>
      <c r="AK89">
        <f t="shared" si="44"/>
        <v>11.4</v>
      </c>
      <c r="AL89">
        <f t="shared" si="46"/>
        <v>32400</v>
      </c>
      <c r="AM89" s="21">
        <f t="shared" si="45"/>
        <v>533.17029268885688</v>
      </c>
    </row>
    <row r="90" spans="7:42" ht="15" thickBot="1" x14ac:dyDescent="0.35">
      <c r="G90" s="2" t="s">
        <v>84</v>
      </c>
      <c r="H90">
        <f>((100-B24)/100)*H4</f>
        <v>0.98308349999999989</v>
      </c>
      <c r="I90">
        <f>((100-C24)/100)*I4</f>
        <v>4.5979899999999985</v>
      </c>
      <c r="J90">
        <f>((100-D24)/100)*J4</f>
        <v>1.0493841599999993</v>
      </c>
      <c r="K90">
        <f>((100-E24)/100)*K4</f>
        <v>2.7</v>
      </c>
      <c r="L90">
        <f>((100-F24)/100)*L4</f>
        <v>99.800000000051057</v>
      </c>
      <c r="T90" s="57"/>
      <c r="U90">
        <f t="shared" si="51"/>
        <v>5.5E-2</v>
      </c>
      <c r="V90">
        <f t="shared" si="52"/>
        <v>150</v>
      </c>
      <c r="W90">
        <f t="shared" si="54"/>
        <v>13.431357724071409</v>
      </c>
      <c r="X90">
        <f t="shared" si="53"/>
        <v>0.32</v>
      </c>
      <c r="AD90" t="str">
        <f t="shared" si="38"/>
        <v>yes</v>
      </c>
      <c r="AE90" s="15" t="s">
        <v>85</v>
      </c>
      <c r="AF90">
        <f t="shared" si="39"/>
        <v>23654400</v>
      </c>
      <c r="AG90">
        <f t="shared" si="40"/>
        <v>303336900</v>
      </c>
      <c r="AH90">
        <f t="shared" si="41"/>
        <v>206305654.64173687</v>
      </c>
      <c r="AI90">
        <f t="shared" si="42"/>
        <v>59327999.999999993</v>
      </c>
      <c r="AJ90" s="20">
        <f t="shared" si="43"/>
        <v>592624954.64173687</v>
      </c>
      <c r="AK90">
        <f t="shared" si="44"/>
        <v>6.6</v>
      </c>
      <c r="AL90">
        <f t="shared" si="46"/>
        <v>18000</v>
      </c>
      <c r="AM90" s="21">
        <f t="shared" si="45"/>
        <v>287.14629268885687</v>
      </c>
    </row>
    <row r="91" spans="7:42" ht="15" thickBot="1" x14ac:dyDescent="0.35">
      <c r="G91" s="2" t="s">
        <v>85</v>
      </c>
      <c r="H91">
        <f>((100-B25)/100)*H4</f>
        <v>0.34407922499999993</v>
      </c>
      <c r="I91">
        <f>((100-C25)/100)*I4</f>
        <v>2.1610552999999992</v>
      </c>
      <c r="J91">
        <f>((100-D25)/100)*J4</f>
        <v>0.50223525897599963</v>
      </c>
      <c r="K91">
        <f>((100-E25)/100)*K4</f>
        <v>2.7</v>
      </c>
      <c r="L91">
        <f>((100-F25)/100)*L4</f>
        <v>19.960000000010211</v>
      </c>
      <c r="T91" s="57" t="s">
        <v>86</v>
      </c>
      <c r="U91">
        <f t="shared" si="51"/>
        <v>0.155</v>
      </c>
      <c r="V91">
        <f t="shared" si="52"/>
        <v>290</v>
      </c>
      <c r="W91">
        <f t="shared" si="54"/>
        <v>17.013053117157117</v>
      </c>
      <c r="X91">
        <f t="shared" si="53"/>
        <v>1.2154238482714272</v>
      </c>
      <c r="AD91" t="b">
        <f t="shared" si="38"/>
        <v>0</v>
      </c>
      <c r="AE91" s="15" t="s">
        <v>86</v>
      </c>
      <c r="AF91">
        <f t="shared" si="39"/>
        <v>66662400.000000007</v>
      </c>
      <c r="AG91">
        <f t="shared" si="40"/>
        <v>586451340.00000012</v>
      </c>
      <c r="AH91">
        <f t="shared" si="41"/>
        <v>261320495.87953332</v>
      </c>
      <c r="AI91">
        <f t="shared" si="42"/>
        <v>225339581.4695226</v>
      </c>
      <c r="AJ91" s="20">
        <f t="shared" si="43"/>
        <v>1139773817.349056</v>
      </c>
      <c r="AK91">
        <f t="shared" si="44"/>
        <v>18.600000000000001</v>
      </c>
      <c r="AL91">
        <f t="shared" si="46"/>
        <v>34800</v>
      </c>
      <c r="AM91" s="21">
        <f t="shared" si="45"/>
        <v>563.29093009474229</v>
      </c>
    </row>
    <row r="92" spans="7:42" ht="15" thickBot="1" x14ac:dyDescent="0.35">
      <c r="G92" s="10" t="s">
        <v>86</v>
      </c>
      <c r="H92">
        <f>((100-B26)/100)*H4</f>
        <v>0.26749702034999995</v>
      </c>
      <c r="I92">
        <f>((100-C26)/100)*I4</f>
        <v>1.7945954969999995</v>
      </c>
      <c r="J92">
        <f>((100-D26)/100)*J4</f>
        <v>0.15740762399999988</v>
      </c>
      <c r="K92">
        <f>((100-E26)/100)*K4</f>
        <v>1.89</v>
      </c>
      <c r="L92">
        <f>((100-F26)/100)*L4</f>
        <v>9.9800000000102116E-3</v>
      </c>
      <c r="T92" s="57" t="s">
        <v>87</v>
      </c>
      <c r="U92">
        <f t="shared" si="51"/>
        <v>0.10500000000000001</v>
      </c>
      <c r="V92">
        <f t="shared" si="52"/>
        <v>330</v>
      </c>
      <c r="W92">
        <f t="shared" si="54"/>
        <v>31.339834689499952</v>
      </c>
      <c r="X92">
        <f t="shared" si="53"/>
        <v>1.3945086179257127</v>
      </c>
      <c r="AA92">
        <f>AH92/10000000</f>
        <v>48.137986083071922</v>
      </c>
      <c r="AD92" t="b">
        <f t="shared" si="38"/>
        <v>0</v>
      </c>
      <c r="AE92" s="15" t="s">
        <v>87</v>
      </c>
      <c r="AF92">
        <f t="shared" si="39"/>
        <v>45158400.000000007</v>
      </c>
      <c r="AG92">
        <f t="shared" si="40"/>
        <v>667341180</v>
      </c>
      <c r="AH92">
        <f t="shared" si="41"/>
        <v>481379860.83071923</v>
      </c>
      <c r="AI92">
        <f t="shared" si="42"/>
        <v>258541897.76342714</v>
      </c>
      <c r="AJ92" s="20">
        <f t="shared" si="43"/>
        <v>1452421338.5941463</v>
      </c>
      <c r="AK92">
        <f t="shared" si="44"/>
        <v>12.600000000000001</v>
      </c>
      <c r="AL92">
        <f t="shared" si="46"/>
        <v>39600</v>
      </c>
      <c r="AM92" s="21">
        <f t="shared" si="45"/>
        <v>774.81556750062771</v>
      </c>
      <c r="AO92">
        <f>AH92/0.17</f>
        <v>2831646240.1807013</v>
      </c>
      <c r="AP92">
        <f>AO92/10000000</f>
        <v>283.16462401807013</v>
      </c>
    </row>
    <row r="93" spans="7:42" ht="15" thickBot="1" x14ac:dyDescent="0.35">
      <c r="G93" s="10" t="s">
        <v>87</v>
      </c>
      <c r="H93">
        <f>((100-B27)/100)*H4</f>
        <v>0.43491614039999998</v>
      </c>
      <c r="I93">
        <f>((100-C27)/100)*I4</f>
        <v>2.682007566999999</v>
      </c>
      <c r="J93">
        <f>((100-D27)/100)*J4</f>
        <v>0.2520620752319998</v>
      </c>
      <c r="K93">
        <f>((100-E27)/100)*K4</f>
        <v>2.0250000000000004</v>
      </c>
      <c r="L93">
        <f>((100-F27)/100)*L4</f>
        <v>9.9800000000102116E-3</v>
      </c>
      <c r="T93" s="57" t="s">
        <v>88</v>
      </c>
      <c r="U93">
        <f t="shared" si="51"/>
        <v>0.13500000000000001</v>
      </c>
      <c r="V93">
        <f t="shared" si="52"/>
        <v>300</v>
      </c>
      <c r="W93">
        <f t="shared" si="54"/>
        <v>29.548986992957097</v>
      </c>
      <c r="X93">
        <f t="shared" si="53"/>
        <v>1.3945086179257127</v>
      </c>
      <c r="AD93" t="b">
        <f t="shared" si="38"/>
        <v>0</v>
      </c>
      <c r="AE93" s="15" t="s">
        <v>88</v>
      </c>
      <c r="AF93">
        <f t="shared" si="39"/>
        <v>58060800.000000007</v>
      </c>
      <c r="AG93">
        <f t="shared" si="40"/>
        <v>606673800</v>
      </c>
      <c r="AH93">
        <f t="shared" si="41"/>
        <v>453872440.21182102</v>
      </c>
      <c r="AI93">
        <f t="shared" si="42"/>
        <v>258541897.76342714</v>
      </c>
      <c r="AJ93" s="20">
        <f t="shared" si="43"/>
        <v>1377148937.9752483</v>
      </c>
      <c r="AK93">
        <f t="shared" si="44"/>
        <v>16.200000000000003</v>
      </c>
      <c r="AL93">
        <f t="shared" si="46"/>
        <v>36000</v>
      </c>
      <c r="AM93" s="21">
        <f t="shared" si="45"/>
        <v>746.53939514211345</v>
      </c>
    </row>
    <row r="94" spans="7:42" ht="15" thickBot="1" x14ac:dyDescent="0.35">
      <c r="G94" s="2" t="s">
        <v>88</v>
      </c>
      <c r="H94">
        <f>((100-B28)/100)*H4</f>
        <v>0.98308349999999989</v>
      </c>
      <c r="I94">
        <f>((100-C28)/100)*I4</f>
        <v>4.5979899999999985</v>
      </c>
      <c r="J94">
        <f>((100-D28)/100)*J4</f>
        <v>1.0493841599999993</v>
      </c>
      <c r="K94">
        <f>((100-E28)/100)*K4</f>
        <v>2.7</v>
      </c>
      <c r="L94">
        <f>((100-F28)/100)*L4</f>
        <v>99.800000000051057</v>
      </c>
      <c r="T94" s="57"/>
      <c r="U94">
        <f t="shared" si="51"/>
        <v>5.5E-2</v>
      </c>
      <c r="V94">
        <f t="shared" si="52"/>
        <v>150</v>
      </c>
      <c r="W94">
        <f t="shared" si="54"/>
        <v>13.431357724071409</v>
      </c>
      <c r="X94">
        <f t="shared" si="53"/>
        <v>0.32</v>
      </c>
      <c r="AD94" t="str">
        <f t="shared" si="38"/>
        <v>yes</v>
      </c>
      <c r="AE94" s="15" t="s">
        <v>89</v>
      </c>
      <c r="AF94">
        <f t="shared" si="39"/>
        <v>23654400</v>
      </c>
      <c r="AG94">
        <f t="shared" si="40"/>
        <v>303336900</v>
      </c>
      <c r="AH94">
        <f t="shared" si="41"/>
        <v>206305654.64173687</v>
      </c>
      <c r="AI94">
        <f t="shared" si="42"/>
        <v>59327999.999999993</v>
      </c>
      <c r="AJ94" s="20">
        <f t="shared" si="43"/>
        <v>592624954.64173687</v>
      </c>
      <c r="AK94">
        <f t="shared" si="44"/>
        <v>6.6</v>
      </c>
      <c r="AL94">
        <f t="shared" si="46"/>
        <v>18000</v>
      </c>
      <c r="AM94" s="21">
        <f t="shared" si="45"/>
        <v>287.14629268885687</v>
      </c>
    </row>
    <row r="95" spans="7:42" ht="15" thickBot="1" x14ac:dyDescent="0.35">
      <c r="G95" s="2"/>
      <c r="H95">
        <f>((100-B24)/100)*H86</f>
        <v>0.98308349999999989</v>
      </c>
      <c r="I95">
        <f>((100-C24)/100)*I86</f>
        <v>4.5979899999999985</v>
      </c>
      <c r="J95">
        <f>((100-D24)/100)*J86</f>
        <v>1.0493841599999993</v>
      </c>
      <c r="K95">
        <f>((100-E24)/100)*K86</f>
        <v>0.66149999999999998</v>
      </c>
      <c r="L95">
        <f>((100-F24)/100)*L86</f>
        <v>9.9800000000051057</v>
      </c>
      <c r="T95" s="57"/>
      <c r="U95">
        <f>$U$86+Z6</f>
        <v>9.5000000000000001E-2</v>
      </c>
      <c r="V95">
        <f>$V$86+AA6</f>
        <v>270</v>
      </c>
      <c r="W95">
        <f>$W$86+AB6</f>
        <v>19.431357724071411</v>
      </c>
      <c r="X95">
        <f>$X$86+AC6</f>
        <v>0.91999999999999993</v>
      </c>
      <c r="AD95" t="b">
        <f t="shared" si="38"/>
        <v>0</v>
      </c>
      <c r="AE95" s="15" t="s">
        <v>90</v>
      </c>
      <c r="AF95">
        <f t="shared" si="39"/>
        <v>40857600</v>
      </c>
      <c r="AG95">
        <f t="shared" si="40"/>
        <v>546006420</v>
      </c>
      <c r="AH95">
        <f t="shared" si="41"/>
        <v>298465654.64173687</v>
      </c>
      <c r="AI95">
        <f t="shared" si="42"/>
        <v>170567999.99999994</v>
      </c>
      <c r="AJ95" s="20">
        <f t="shared" si="43"/>
        <v>1055897674.6417367</v>
      </c>
      <c r="AK95">
        <f t="shared" si="44"/>
        <v>11.4</v>
      </c>
      <c r="AL95">
        <f t="shared" si="46"/>
        <v>32400</v>
      </c>
      <c r="AM95" s="21">
        <f t="shared" si="45"/>
        <v>521.17029268885688</v>
      </c>
    </row>
    <row r="96" spans="7:42" ht="15" thickBot="1" x14ac:dyDescent="0.35">
      <c r="G96" s="2" t="s">
        <v>90</v>
      </c>
      <c r="H96">
        <f>((100-B25)/100)*H86</f>
        <v>0.34407922499999993</v>
      </c>
      <c r="I96">
        <f>((100-C25)/100)*I86</f>
        <v>2.1610552999999992</v>
      </c>
      <c r="J96">
        <f>((100-D25)/100)*J86</f>
        <v>0.50223525897599963</v>
      </c>
      <c r="K96">
        <f>((100-E25)/100)*K86</f>
        <v>0.66149999999999998</v>
      </c>
      <c r="L96">
        <f>((100-F25)/100)*L86</f>
        <v>1.9960000000010212</v>
      </c>
      <c r="T96" s="57" t="s">
        <v>91</v>
      </c>
      <c r="U96">
        <f>$U$86+Z7</f>
        <v>0.19500000000000001</v>
      </c>
      <c r="V96">
        <f>$V$86+AA7</f>
        <v>410</v>
      </c>
      <c r="W96">
        <f>$W$86+AB7</f>
        <v>23.013053117157121</v>
      </c>
      <c r="X96">
        <f>$X$86+AC7</f>
        <v>1.8154238482714273</v>
      </c>
      <c r="AD96" t="b">
        <f t="shared" si="38"/>
        <v>0</v>
      </c>
      <c r="AE96" s="15" t="s">
        <v>91</v>
      </c>
      <c r="AF96">
        <f t="shared" si="39"/>
        <v>83865600.000000015</v>
      </c>
      <c r="AG96">
        <f t="shared" si="40"/>
        <v>829120860</v>
      </c>
      <c r="AH96">
        <f t="shared" si="41"/>
        <v>353480495.87953335</v>
      </c>
      <c r="AI96">
        <f t="shared" si="42"/>
        <v>336579581.4695226</v>
      </c>
      <c r="AJ96" s="20">
        <f t="shared" si="43"/>
        <v>1603046537.3490558</v>
      </c>
      <c r="AK96">
        <f t="shared" si="44"/>
        <v>23.400000000000002</v>
      </c>
      <c r="AL96">
        <f t="shared" si="46"/>
        <v>49200</v>
      </c>
      <c r="AM96" s="21">
        <f t="shared" si="45"/>
        <v>797.31493009474229</v>
      </c>
    </row>
    <row r="97" spans="7:39" ht="15" thickBot="1" x14ac:dyDescent="0.35">
      <c r="G97" s="10" t="s">
        <v>91</v>
      </c>
      <c r="H97">
        <f>((100-B26)/100)*H86</f>
        <v>0.26749702034999995</v>
      </c>
      <c r="I97">
        <f t="shared" ref="I97:L97" si="55">((100-C26)/100)*I86</f>
        <v>1.7945954969999995</v>
      </c>
      <c r="J97">
        <f t="shared" si="55"/>
        <v>0.15740762399999988</v>
      </c>
      <c r="K97">
        <f t="shared" si="55"/>
        <v>0.46304999999999996</v>
      </c>
      <c r="L97">
        <f t="shared" si="55"/>
        <v>9.9800000000102129E-4</v>
      </c>
      <c r="T97" s="57" t="s">
        <v>92</v>
      </c>
      <c r="U97">
        <f>$U$86+Z8</f>
        <v>0.14500000000000002</v>
      </c>
      <c r="V97">
        <f>$V$86+AA8</f>
        <v>450</v>
      </c>
      <c r="W97">
        <f>$W$86+AB8</f>
        <v>37.339834689499952</v>
      </c>
      <c r="X97">
        <f>$X$86+AC8</f>
        <v>1.9945086179257125</v>
      </c>
      <c r="AD97" t="b">
        <f t="shared" si="38"/>
        <v>0</v>
      </c>
      <c r="AE97" s="15" t="s">
        <v>92</v>
      </c>
      <c r="AF97">
        <f t="shared" si="39"/>
        <v>62361600.000000007</v>
      </c>
      <c r="AG97">
        <f t="shared" si="40"/>
        <v>910010700</v>
      </c>
      <c r="AH97">
        <f t="shared" si="41"/>
        <v>573539860.83071923</v>
      </c>
      <c r="AI97">
        <f t="shared" si="42"/>
        <v>369781897.76342708</v>
      </c>
      <c r="AJ97" s="20">
        <f t="shared" si="43"/>
        <v>1915694058.5941463</v>
      </c>
      <c r="AK97">
        <f t="shared" si="44"/>
        <v>17.400000000000002</v>
      </c>
      <c r="AL97">
        <f t="shared" si="46"/>
        <v>54000</v>
      </c>
      <c r="AM97" s="21">
        <f t="shared" si="45"/>
        <v>1008.8395675006277</v>
      </c>
    </row>
    <row r="98" spans="7:39" ht="15" thickBot="1" x14ac:dyDescent="0.35">
      <c r="G98" s="10" t="s">
        <v>92</v>
      </c>
      <c r="H98">
        <f>((100-B27)/100)*H86</f>
        <v>0.43491614039999998</v>
      </c>
      <c r="I98">
        <f t="shared" ref="I98:L98" si="56">((100-C27)/100)*I86</f>
        <v>2.682007566999999</v>
      </c>
      <c r="J98">
        <f t="shared" si="56"/>
        <v>0.2520620752319998</v>
      </c>
      <c r="K98">
        <f t="shared" si="56"/>
        <v>0.49612499999999998</v>
      </c>
      <c r="L98">
        <f t="shared" si="56"/>
        <v>9.9800000000102129E-4</v>
      </c>
      <c r="T98" s="57" t="s">
        <v>93</v>
      </c>
      <c r="U98">
        <f>$U$86+Z9</f>
        <v>0.17499999999999999</v>
      </c>
      <c r="V98">
        <f>$V$86+AA9</f>
        <v>420</v>
      </c>
      <c r="W98">
        <f>$W$86+AB9</f>
        <v>35.548986992957097</v>
      </c>
      <c r="X98">
        <f>$X$86+AC9</f>
        <v>1.9945086179257125</v>
      </c>
      <c r="AD98" t="b">
        <f t="shared" si="38"/>
        <v>0</v>
      </c>
      <c r="AE98" s="15" t="s">
        <v>93</v>
      </c>
      <c r="AF98">
        <f t="shared" si="39"/>
        <v>75264000</v>
      </c>
      <c r="AG98">
        <f t="shared" si="40"/>
        <v>849343320</v>
      </c>
      <c r="AH98">
        <f t="shared" si="41"/>
        <v>546032440.21182108</v>
      </c>
      <c r="AI98">
        <f t="shared" si="42"/>
        <v>369781897.76342708</v>
      </c>
      <c r="AJ98" s="20">
        <f t="shared" si="43"/>
        <v>1840421657.9752481</v>
      </c>
      <c r="AK98">
        <f t="shared" si="44"/>
        <v>21</v>
      </c>
      <c r="AL98">
        <f t="shared" si="46"/>
        <v>50400</v>
      </c>
      <c r="AM98" s="21">
        <f t="shared" si="45"/>
        <v>980.56339514211345</v>
      </c>
    </row>
    <row r="99" spans="7:39" ht="15" thickBot="1" x14ac:dyDescent="0.35">
      <c r="G99" s="2" t="s">
        <v>93</v>
      </c>
      <c r="H99">
        <f>((100-B28)/100)*H86</f>
        <v>0.98308349999999989</v>
      </c>
      <c r="I99">
        <f>((100-C28)/100)*I86</f>
        <v>4.5979899999999985</v>
      </c>
      <c r="J99">
        <f>((100-D28)/100)*J86</f>
        <v>1.0493841599999993</v>
      </c>
      <c r="K99">
        <f>((100-E28)/100)*K86</f>
        <v>0.66149999999999998</v>
      </c>
      <c r="L99">
        <f>((100-F28)/100)*L86</f>
        <v>9.9800000000051057</v>
      </c>
      <c r="T99" s="57"/>
      <c r="U99">
        <f>$U$86+Z10</f>
        <v>9.5000000000000001E-2</v>
      </c>
      <c r="V99">
        <f>$V$86+AA10</f>
        <v>270</v>
      </c>
      <c r="W99">
        <f>$W$86+AB10</f>
        <v>19.431357724071411</v>
      </c>
      <c r="X99">
        <f>$X$86+AC10</f>
        <v>0.91999999999999993</v>
      </c>
      <c r="AD99" t="b">
        <f t="shared" si="38"/>
        <v>0</v>
      </c>
      <c r="AE99" s="15" t="s">
        <v>94</v>
      </c>
      <c r="AF99">
        <f t="shared" si="39"/>
        <v>40857600</v>
      </c>
      <c r="AG99">
        <f t="shared" si="40"/>
        <v>546006420</v>
      </c>
      <c r="AH99">
        <f t="shared" si="41"/>
        <v>298465654.64173687</v>
      </c>
      <c r="AI99">
        <f t="shared" si="42"/>
        <v>170567999.99999994</v>
      </c>
      <c r="AJ99" s="20">
        <f t="shared" si="43"/>
        <v>1055897674.6417367</v>
      </c>
      <c r="AK99">
        <f t="shared" si="44"/>
        <v>11.4</v>
      </c>
      <c r="AL99">
        <f t="shared" si="46"/>
        <v>32400</v>
      </c>
      <c r="AM99" s="21">
        <f t="shared" si="45"/>
        <v>521.17029268885688</v>
      </c>
    </row>
    <row r="100" spans="7:39" ht="15" thickBot="1" x14ac:dyDescent="0.35">
      <c r="G100" s="2" t="s">
        <v>94</v>
      </c>
      <c r="H100">
        <f>((100-B24)/100)*H87</f>
        <v>0.98308349999999989</v>
      </c>
      <c r="I100">
        <f>((100-C24)/100)*I87</f>
        <v>4.5979899999999985</v>
      </c>
      <c r="J100">
        <f>((100-D24)/100)*J87</f>
        <v>1.0493841599999993</v>
      </c>
      <c r="K100">
        <f>((100-E24)/100)*K87</f>
        <v>0.50625000000000009</v>
      </c>
      <c r="L100">
        <f>((100-F24)/100)*L87</f>
        <v>9.9800000000051057</v>
      </c>
      <c r="T100" s="57"/>
      <c r="U100">
        <f>$U$87+Z6</f>
        <v>9.5000000000000001E-2</v>
      </c>
      <c r="V100">
        <f>$V$87+AA6</f>
        <v>285</v>
      </c>
      <c r="W100">
        <f>$W$87+AB6</f>
        <v>15.163390786171419</v>
      </c>
      <c r="X100">
        <f>$X$87+AC6</f>
        <v>0.52</v>
      </c>
      <c r="AD100" t="b">
        <f t="shared" si="38"/>
        <v>0</v>
      </c>
      <c r="AE100" s="15" t="s">
        <v>95</v>
      </c>
      <c r="AF100">
        <f t="shared" si="39"/>
        <v>40857600</v>
      </c>
      <c r="AG100">
        <f t="shared" si="40"/>
        <v>576340110</v>
      </c>
      <c r="AH100">
        <f t="shared" si="41"/>
        <v>232909682.475593</v>
      </c>
      <c r="AI100">
        <f t="shared" si="42"/>
        <v>96408000</v>
      </c>
      <c r="AJ100" s="20">
        <f t="shared" si="43"/>
        <v>946515392.47559297</v>
      </c>
      <c r="AK100">
        <f t="shared" si="44"/>
        <v>11.4</v>
      </c>
      <c r="AL100">
        <f t="shared" si="46"/>
        <v>34200</v>
      </c>
      <c r="AM100" s="21">
        <f t="shared" si="45"/>
        <v>403.86768943405707</v>
      </c>
    </row>
    <row r="101" spans="7:39" ht="15" thickBot="1" x14ac:dyDescent="0.35">
      <c r="G101" s="2" t="s">
        <v>95</v>
      </c>
      <c r="H101">
        <f>((100-B25)/100)*H87</f>
        <v>0.34407922499999993</v>
      </c>
      <c r="I101">
        <f>((100-C25)/100)*I87</f>
        <v>2.1610552999999992</v>
      </c>
      <c r="J101">
        <f>((100-D25)/100)*J87</f>
        <v>0.50223525897599963</v>
      </c>
      <c r="K101">
        <f>((100-E25)/100)*K87</f>
        <v>0.50625000000000009</v>
      </c>
      <c r="L101">
        <f>((100-F25)/100)*L87</f>
        <v>1.9960000000010212</v>
      </c>
      <c r="T101" s="57" t="s">
        <v>96</v>
      </c>
      <c r="U101">
        <f>$U$87+Z7</f>
        <v>0.19500000000000001</v>
      </c>
      <c r="V101">
        <f>$V$87+AA7</f>
        <v>425</v>
      </c>
      <c r="W101">
        <f>$W$87+AB7</f>
        <v>18.745086179257129</v>
      </c>
      <c r="X101">
        <f>$X$87+AC7</f>
        <v>1.4154238482714274</v>
      </c>
      <c r="AD101" t="b">
        <f t="shared" si="38"/>
        <v>0</v>
      </c>
      <c r="AE101" s="15" t="s">
        <v>96</v>
      </c>
      <c r="AF101">
        <f t="shared" si="39"/>
        <v>83865600.000000015</v>
      </c>
      <c r="AG101">
        <f t="shared" si="40"/>
        <v>859454550</v>
      </c>
      <c r="AH101">
        <f t="shared" si="41"/>
        <v>287924523.71338952</v>
      </c>
      <c r="AI101">
        <f t="shared" si="42"/>
        <v>262419581.46952266</v>
      </c>
      <c r="AJ101" s="20">
        <f t="shared" si="43"/>
        <v>1493664255.1829121</v>
      </c>
      <c r="AK101">
        <f t="shared" si="44"/>
        <v>23.400000000000002</v>
      </c>
      <c r="AL101">
        <f t="shared" si="46"/>
        <v>51000</v>
      </c>
      <c r="AM101" s="21">
        <f t="shared" si="45"/>
        <v>680.0123268399426</v>
      </c>
    </row>
    <row r="102" spans="7:39" ht="15" thickBot="1" x14ac:dyDescent="0.35">
      <c r="G102" s="10" t="s">
        <v>96</v>
      </c>
      <c r="H102">
        <f>((100-B26)/100)*H87</f>
        <v>0.26749702034999995</v>
      </c>
      <c r="I102">
        <f t="shared" ref="I102:L102" si="57">((100-C26)/100)*I87</f>
        <v>1.7945954969999995</v>
      </c>
      <c r="J102">
        <f t="shared" si="57"/>
        <v>0.15740762399999988</v>
      </c>
      <c r="K102">
        <f t="shared" si="57"/>
        <v>0.35437500000000005</v>
      </c>
      <c r="L102">
        <f t="shared" si="57"/>
        <v>9.9800000000102129E-4</v>
      </c>
      <c r="T102" s="57" t="s">
        <v>97</v>
      </c>
      <c r="U102">
        <f>$U$87+Z8</f>
        <v>0.14500000000000002</v>
      </c>
      <c r="V102">
        <f>$V$87+AA8</f>
        <v>465</v>
      </c>
      <c r="W102">
        <f>$W$87+AB8</f>
        <v>33.071867751599967</v>
      </c>
      <c r="X102">
        <f>$X$87+AC8</f>
        <v>1.5945086179257126</v>
      </c>
      <c r="AD102" t="b">
        <f t="shared" si="38"/>
        <v>0</v>
      </c>
      <c r="AE102" s="15" t="s">
        <v>97</v>
      </c>
      <c r="AF102">
        <f t="shared" si="39"/>
        <v>62361600.000000007</v>
      </c>
      <c r="AG102">
        <f t="shared" si="40"/>
        <v>940344390</v>
      </c>
      <c r="AH102">
        <f t="shared" si="41"/>
        <v>507983888.66457552</v>
      </c>
      <c r="AI102">
        <f t="shared" si="42"/>
        <v>295621897.76342714</v>
      </c>
      <c r="AJ102" s="20">
        <f t="shared" si="43"/>
        <v>1806311776.4280028</v>
      </c>
      <c r="AK102">
        <f t="shared" si="44"/>
        <v>17.400000000000002</v>
      </c>
      <c r="AL102">
        <f t="shared" si="46"/>
        <v>55800</v>
      </c>
      <c r="AM102" s="21">
        <f t="shared" si="45"/>
        <v>891.5369642458279</v>
      </c>
    </row>
    <row r="103" spans="7:39" ht="15" thickBot="1" x14ac:dyDescent="0.35">
      <c r="G103" s="10" t="s">
        <v>97</v>
      </c>
      <c r="H103">
        <f>((100-B27)/100)*H87</f>
        <v>0.43491614039999998</v>
      </c>
      <c r="I103">
        <f t="shared" ref="I103:L103" si="58">((100-C27)/100)*I87</f>
        <v>2.682007566999999</v>
      </c>
      <c r="J103">
        <f t="shared" si="58"/>
        <v>0.2520620752319998</v>
      </c>
      <c r="K103">
        <f t="shared" si="58"/>
        <v>0.37968750000000007</v>
      </c>
      <c r="L103">
        <f t="shared" si="58"/>
        <v>9.9800000000102129E-4</v>
      </c>
      <c r="T103" s="57" t="s">
        <v>98</v>
      </c>
      <c r="U103">
        <f>$U$87+Z9</f>
        <v>0.17499999999999999</v>
      </c>
      <c r="V103">
        <f>$V$87+AA9</f>
        <v>435</v>
      </c>
      <c r="W103">
        <f>$W$87+AB9</f>
        <v>31.281020055057109</v>
      </c>
      <c r="X103">
        <f>$X$87+AC9</f>
        <v>1.5945086179257126</v>
      </c>
      <c r="AD103" t="b">
        <f t="shared" si="38"/>
        <v>0</v>
      </c>
      <c r="AE103" s="15" t="s">
        <v>98</v>
      </c>
      <c r="AF103">
        <f t="shared" si="39"/>
        <v>75264000</v>
      </c>
      <c r="AG103">
        <f t="shared" si="40"/>
        <v>879677010</v>
      </c>
      <c r="AH103">
        <f t="shared" si="41"/>
        <v>480476468.04567719</v>
      </c>
      <c r="AI103">
        <f t="shared" si="42"/>
        <v>295621897.76342714</v>
      </c>
      <c r="AJ103" s="20">
        <f t="shared" si="43"/>
        <v>1731039375.8091044</v>
      </c>
      <c r="AK103">
        <f t="shared" si="44"/>
        <v>21</v>
      </c>
      <c r="AL103">
        <f t="shared" si="46"/>
        <v>52200</v>
      </c>
      <c r="AM103" s="21">
        <f t="shared" si="45"/>
        <v>863.26079188731364</v>
      </c>
    </row>
    <row r="104" spans="7:39" ht="15" thickBot="1" x14ac:dyDescent="0.35">
      <c r="G104" s="2" t="s">
        <v>98</v>
      </c>
      <c r="H104">
        <f>((100-B28)/100)*H87</f>
        <v>0.98308349999999989</v>
      </c>
      <c r="I104">
        <f>((100-C28)/100)*I87</f>
        <v>4.5979899999999985</v>
      </c>
      <c r="J104">
        <f>((100-D28)/100)*J87</f>
        <v>1.0493841599999993</v>
      </c>
      <c r="K104">
        <f>((100-E28)/100)*K87</f>
        <v>0.50625000000000009</v>
      </c>
      <c r="L104">
        <f>((100-F28)/100)*L87</f>
        <v>9.9800000000051057</v>
      </c>
      <c r="T104" s="57"/>
      <c r="U104">
        <f>$U$87+Z10</f>
        <v>9.5000000000000001E-2</v>
      </c>
      <c r="V104">
        <f>$V$87+AA10</f>
        <v>285</v>
      </c>
      <c r="W104">
        <f>$W$87+AB10</f>
        <v>15.163390786171419</v>
      </c>
      <c r="X104">
        <f>$X$87+AC10</f>
        <v>0.52</v>
      </c>
      <c r="AD104" t="b">
        <f t="shared" si="38"/>
        <v>0</v>
      </c>
      <c r="AE104" s="15" t="s">
        <v>99</v>
      </c>
      <c r="AF104">
        <f t="shared" si="39"/>
        <v>40857600</v>
      </c>
      <c r="AG104">
        <f t="shared" si="40"/>
        <v>576340110</v>
      </c>
      <c r="AH104">
        <f t="shared" si="41"/>
        <v>232909682.475593</v>
      </c>
      <c r="AI104">
        <f t="shared" si="42"/>
        <v>96408000</v>
      </c>
      <c r="AJ104" s="20">
        <f t="shared" si="43"/>
        <v>946515392.47559297</v>
      </c>
      <c r="AK104">
        <f t="shared" si="44"/>
        <v>11.4</v>
      </c>
      <c r="AL104">
        <f t="shared" si="46"/>
        <v>34200</v>
      </c>
      <c r="AM104" s="21">
        <f t="shared" si="45"/>
        <v>403.86768943405707</v>
      </c>
    </row>
    <row r="105" spans="7:39" ht="15" thickBot="1" x14ac:dyDescent="0.35">
      <c r="G105" s="2"/>
      <c r="H105">
        <f>((100-B24)/100)*H88</f>
        <v>0.98308349999999989</v>
      </c>
      <c r="I105">
        <f>((100-C24)/100)*I88</f>
        <v>4.5979899999999985</v>
      </c>
      <c r="J105">
        <f>((100-D24)/100)*J88</f>
        <v>1.0493841599999993</v>
      </c>
      <c r="K105">
        <f>((100-E24)/100)*K88</f>
        <v>1.0125000000000002</v>
      </c>
      <c r="L105">
        <f>((100-F24)/100)*L88</f>
        <v>9.9800000000051057</v>
      </c>
      <c r="T105" s="57"/>
      <c r="U105">
        <f>$U$88+Z6</f>
        <v>0.154</v>
      </c>
      <c r="V105">
        <f>$V$88+AA6</f>
        <v>300</v>
      </c>
      <c r="W105">
        <f>$W$88+AB6</f>
        <v>21.431357724071411</v>
      </c>
      <c r="X105">
        <f>$X$88+AC6</f>
        <v>0.52</v>
      </c>
      <c r="AD105" t="b">
        <f t="shared" si="38"/>
        <v>0</v>
      </c>
      <c r="AE105" s="15" t="s">
        <v>100</v>
      </c>
      <c r="AF105">
        <f t="shared" si="39"/>
        <v>66232320</v>
      </c>
      <c r="AG105">
        <f t="shared" si="40"/>
        <v>606673800</v>
      </c>
      <c r="AH105">
        <f t="shared" si="41"/>
        <v>329185654.64173692</v>
      </c>
      <c r="AI105">
        <f t="shared" si="42"/>
        <v>96408000</v>
      </c>
      <c r="AJ105" s="20">
        <f t="shared" si="43"/>
        <v>1098499774.641737</v>
      </c>
      <c r="AK105">
        <f t="shared" si="44"/>
        <v>18.48</v>
      </c>
      <c r="AL105">
        <f t="shared" si="46"/>
        <v>36000</v>
      </c>
      <c r="AM105" s="21">
        <f t="shared" si="45"/>
        <v>494.90829268885699</v>
      </c>
    </row>
    <row r="106" spans="7:39" ht="15" thickBot="1" x14ac:dyDescent="0.35">
      <c r="G106" s="2" t="s">
        <v>100</v>
      </c>
      <c r="H106">
        <f>((100-B25)/100)*H88</f>
        <v>0.34407922499999993</v>
      </c>
      <c r="I106">
        <f>((100-C25)/100)*I88</f>
        <v>2.1610552999999992</v>
      </c>
      <c r="J106">
        <f>((100-D25)/100)*J88</f>
        <v>0.50223525897599963</v>
      </c>
      <c r="K106">
        <f>((100-E25)/100)*K88</f>
        <v>1.0125000000000002</v>
      </c>
      <c r="L106">
        <f>((100-F25)/100)*L88</f>
        <v>1.9960000000010212</v>
      </c>
      <c r="T106" s="57" t="s">
        <v>101</v>
      </c>
      <c r="U106">
        <f>$U$88+Z7</f>
        <v>0.254</v>
      </c>
      <c r="V106">
        <f>$V$88+AA7</f>
        <v>440</v>
      </c>
      <c r="W106">
        <f>$W$88+AB7</f>
        <v>25.013053117157121</v>
      </c>
      <c r="X106">
        <f>$X$88+AC7</f>
        <v>1.4154238482714274</v>
      </c>
      <c r="AD106" t="b">
        <f t="shared" si="38"/>
        <v>0</v>
      </c>
      <c r="AE106" s="15" t="s">
        <v>101</v>
      </c>
      <c r="AF106">
        <f t="shared" si="39"/>
        <v>109240320</v>
      </c>
      <c r="AG106">
        <f t="shared" si="40"/>
        <v>889788240</v>
      </c>
      <c r="AH106">
        <f t="shared" si="41"/>
        <v>384200495.87953335</v>
      </c>
      <c r="AI106">
        <f t="shared" si="42"/>
        <v>262419581.46952266</v>
      </c>
      <c r="AJ106" s="20">
        <f t="shared" si="43"/>
        <v>1645648637.349056</v>
      </c>
      <c r="AK106">
        <f t="shared" si="44"/>
        <v>30.48</v>
      </c>
      <c r="AL106">
        <f t="shared" si="46"/>
        <v>52800</v>
      </c>
      <c r="AM106" s="21">
        <f t="shared" si="45"/>
        <v>771.05293009474235</v>
      </c>
    </row>
    <row r="107" spans="7:39" ht="15" thickBot="1" x14ac:dyDescent="0.35">
      <c r="G107" s="10" t="s">
        <v>101</v>
      </c>
      <c r="H107">
        <f>((100-B26)/100)*H88</f>
        <v>0.26749702034999995</v>
      </c>
      <c r="I107">
        <f t="shared" ref="I107:L107" si="59">((100-C26)/100)*I88</f>
        <v>1.7945954969999995</v>
      </c>
      <c r="J107">
        <f t="shared" si="59"/>
        <v>0.15740762399999988</v>
      </c>
      <c r="K107">
        <f t="shared" si="59"/>
        <v>0.7087500000000001</v>
      </c>
      <c r="L107">
        <f t="shared" si="59"/>
        <v>9.9800000000102129E-4</v>
      </c>
      <c r="T107" s="57" t="s">
        <v>102</v>
      </c>
      <c r="U107">
        <f>$U$88+Z8</f>
        <v>0.20400000000000001</v>
      </c>
      <c r="V107">
        <f>$V$88+AA8</f>
        <v>480</v>
      </c>
      <c r="W107">
        <f>$W$88+AB8</f>
        <v>39.339834689499952</v>
      </c>
      <c r="X107">
        <f>$X$88+AC8</f>
        <v>1.5945086179257126</v>
      </c>
      <c r="AD107" t="b">
        <f t="shared" si="38"/>
        <v>0</v>
      </c>
      <c r="AE107" s="15" t="s">
        <v>102</v>
      </c>
      <c r="AF107">
        <f t="shared" si="39"/>
        <v>87736320</v>
      </c>
      <c r="AG107">
        <f t="shared" si="40"/>
        <v>970678080.00000012</v>
      </c>
      <c r="AH107">
        <f t="shared" si="41"/>
        <v>604259860.83071923</v>
      </c>
      <c r="AI107">
        <f t="shared" si="42"/>
        <v>295621897.76342714</v>
      </c>
      <c r="AJ107" s="20">
        <f t="shared" si="43"/>
        <v>1958296158.5941467</v>
      </c>
      <c r="AK107">
        <f t="shared" si="44"/>
        <v>24.48</v>
      </c>
      <c r="AL107">
        <f t="shared" si="46"/>
        <v>57600</v>
      </c>
      <c r="AM107" s="21">
        <f t="shared" si="45"/>
        <v>982.57756750062777</v>
      </c>
    </row>
    <row r="108" spans="7:39" ht="15" thickBot="1" x14ac:dyDescent="0.35">
      <c r="G108" s="10" t="s">
        <v>102</v>
      </c>
      <c r="H108">
        <f>((100-B27)/100)*H88</f>
        <v>0.43491614039999998</v>
      </c>
      <c r="I108">
        <f t="shared" ref="I108:L108" si="60">((100-C27)/100)*I88</f>
        <v>2.682007566999999</v>
      </c>
      <c r="J108">
        <f t="shared" si="60"/>
        <v>0.2520620752319998</v>
      </c>
      <c r="K108">
        <f t="shared" si="60"/>
        <v>0.75937500000000013</v>
      </c>
      <c r="L108">
        <f t="shared" si="60"/>
        <v>9.9800000000102129E-4</v>
      </c>
      <c r="T108" s="57" t="s">
        <v>103</v>
      </c>
      <c r="U108">
        <f>$U$88+Z9</f>
        <v>0.23399999999999999</v>
      </c>
      <c r="V108">
        <f>$V$88+AA9</f>
        <v>450</v>
      </c>
      <c r="W108">
        <f>$W$88+AB9</f>
        <v>37.548986992957097</v>
      </c>
      <c r="X108">
        <f>$X$88+AC9</f>
        <v>1.5945086179257126</v>
      </c>
      <c r="AD108" t="b">
        <f t="shared" si="38"/>
        <v>0</v>
      </c>
      <c r="AE108" s="15" t="s">
        <v>103</v>
      </c>
      <c r="AF108">
        <f t="shared" si="39"/>
        <v>100638720</v>
      </c>
      <c r="AG108">
        <f t="shared" si="40"/>
        <v>910010700</v>
      </c>
      <c r="AH108">
        <f t="shared" si="41"/>
        <v>576752440.21182096</v>
      </c>
      <c r="AI108">
        <f t="shared" si="42"/>
        <v>295621897.76342714</v>
      </c>
      <c r="AJ108" s="20">
        <f t="shared" si="43"/>
        <v>1883023757.9752483</v>
      </c>
      <c r="AK108">
        <f t="shared" si="44"/>
        <v>28.08</v>
      </c>
      <c r="AL108">
        <f t="shared" si="46"/>
        <v>54000</v>
      </c>
      <c r="AM108" s="21">
        <f t="shared" si="45"/>
        <v>954.30139514211351</v>
      </c>
    </row>
    <row r="109" spans="7:39" ht="15" thickBot="1" x14ac:dyDescent="0.35">
      <c r="G109" s="2" t="s">
        <v>103</v>
      </c>
      <c r="H109">
        <f>((100-B28)/100)*H88</f>
        <v>0.98308349999999989</v>
      </c>
      <c r="I109">
        <f>((100-C28)/100)*I88</f>
        <v>4.5979899999999985</v>
      </c>
      <c r="J109">
        <f>((100-D28)/100)*J88</f>
        <v>1.0493841599999993</v>
      </c>
      <c r="K109">
        <f>((100-E28)/100)*K88</f>
        <v>1.0125000000000002</v>
      </c>
      <c r="L109">
        <f>((100-F28)/100)*L88</f>
        <v>9.9800000000051057</v>
      </c>
      <c r="T109" s="57"/>
      <c r="U109">
        <f>$U$88+Z10</f>
        <v>0.154</v>
      </c>
      <c r="V109">
        <f>$V$88+AA10</f>
        <v>300</v>
      </c>
      <c r="W109">
        <f>$W$88+AB10</f>
        <v>21.431357724071411</v>
      </c>
      <c r="X109">
        <f>$X$88+AC10</f>
        <v>0.52</v>
      </c>
      <c r="AD109" t="b">
        <f t="shared" si="38"/>
        <v>0</v>
      </c>
      <c r="AE109" s="15" t="s">
        <v>104</v>
      </c>
      <c r="AF109">
        <f t="shared" si="39"/>
        <v>66232320</v>
      </c>
      <c r="AG109">
        <f t="shared" si="40"/>
        <v>606673800</v>
      </c>
      <c r="AH109">
        <f t="shared" si="41"/>
        <v>329185654.64173692</v>
      </c>
      <c r="AI109">
        <f t="shared" si="42"/>
        <v>96408000</v>
      </c>
      <c r="AJ109" s="20">
        <f t="shared" si="43"/>
        <v>1098499774.641737</v>
      </c>
      <c r="AK109">
        <f t="shared" si="44"/>
        <v>18.48</v>
      </c>
      <c r="AL109">
        <f t="shared" si="46"/>
        <v>36000</v>
      </c>
      <c r="AM109" s="21">
        <f t="shared" si="45"/>
        <v>494.90829268885699</v>
      </c>
    </row>
    <row r="110" spans="7:39" ht="15" thickBot="1" x14ac:dyDescent="0.35">
      <c r="G110" s="2"/>
      <c r="H110">
        <f>((100-B24)/100)*H89</f>
        <v>2.6543254500000023E-2</v>
      </c>
      <c r="I110">
        <f>((100-C24)/100)*I89</f>
        <v>4.5979899999999985</v>
      </c>
      <c r="J110">
        <f>((100-D24)/100)*J89</f>
        <v>6.2963049599999363E-3</v>
      </c>
      <c r="K110">
        <f>((100-E24)/100)*K89</f>
        <v>0.29969999999999986</v>
      </c>
      <c r="L110">
        <f>((100-F24)/100)*L89</f>
        <v>9.9800000000051057</v>
      </c>
      <c r="T110" s="57"/>
      <c r="U110">
        <f>$U$89+Z6</f>
        <v>9.5000000000000001E-2</v>
      </c>
      <c r="V110">
        <f>$V$89+AA6</f>
        <v>270</v>
      </c>
      <c r="W110">
        <f>$W$89+AB6</f>
        <v>20.431357724071411</v>
      </c>
      <c r="X110">
        <f>$X$89+AC6</f>
        <v>0.91999999999999993</v>
      </c>
      <c r="AD110" t="b">
        <f t="shared" si="38"/>
        <v>0</v>
      </c>
      <c r="AE110" s="15" t="s">
        <v>105</v>
      </c>
      <c r="AF110">
        <f t="shared" si="39"/>
        <v>40857600</v>
      </c>
      <c r="AG110">
        <f t="shared" si="40"/>
        <v>546006420</v>
      </c>
      <c r="AH110">
        <f t="shared" si="41"/>
        <v>313825654.64173687</v>
      </c>
      <c r="AI110">
        <f t="shared" si="42"/>
        <v>170567999.99999994</v>
      </c>
      <c r="AJ110" s="20">
        <f t="shared" si="43"/>
        <v>1071257674.6417367</v>
      </c>
      <c r="AK110">
        <f t="shared" si="44"/>
        <v>11.4</v>
      </c>
      <c r="AL110">
        <f t="shared" si="46"/>
        <v>32400</v>
      </c>
      <c r="AM110" s="21">
        <f t="shared" si="45"/>
        <v>533.17029268885688</v>
      </c>
    </row>
    <row r="111" spans="7:39" ht="15" thickBot="1" x14ac:dyDescent="0.35">
      <c r="G111" s="10" t="s">
        <v>105</v>
      </c>
      <c r="H111">
        <f>((100-B25)/100)*H89</f>
        <v>9.2901390750000073E-3</v>
      </c>
      <c r="I111">
        <f>((100-C25)/100)*I89</f>
        <v>2.1610552999999992</v>
      </c>
      <c r="J111">
        <f>((100-D25)/100)*J89</f>
        <v>3.0134115538559695E-3</v>
      </c>
      <c r="K111">
        <f>((100-E25)/100)*K89</f>
        <v>0.29969999999999986</v>
      </c>
      <c r="L111">
        <f>((100-F25)/100)*L89</f>
        <v>1.9960000000010212</v>
      </c>
      <c r="T111" s="57" t="s">
        <v>106</v>
      </c>
      <c r="U111">
        <f>$U$89+Z7</f>
        <v>0.19500000000000001</v>
      </c>
      <c r="V111">
        <f>$V$89+AA7</f>
        <v>410</v>
      </c>
      <c r="W111">
        <f>$W$89+AB7</f>
        <v>24.013053117157121</v>
      </c>
      <c r="X111">
        <f>$X$89+AC7</f>
        <v>1.8154238482714273</v>
      </c>
      <c r="AD111" t="b">
        <f t="shared" si="38"/>
        <v>0</v>
      </c>
      <c r="AE111" s="15" t="s">
        <v>106</v>
      </c>
      <c r="AF111">
        <f t="shared" si="39"/>
        <v>83865600.000000015</v>
      </c>
      <c r="AG111">
        <f t="shared" si="40"/>
        <v>829120860</v>
      </c>
      <c r="AH111">
        <f t="shared" si="41"/>
        <v>368840495.87953335</v>
      </c>
      <c r="AI111">
        <f t="shared" si="42"/>
        <v>336579581.4695226</v>
      </c>
      <c r="AJ111" s="20">
        <f t="shared" si="43"/>
        <v>1618406537.3490558</v>
      </c>
      <c r="AK111">
        <f t="shared" si="44"/>
        <v>23.400000000000002</v>
      </c>
      <c r="AL111">
        <f t="shared" si="46"/>
        <v>49200</v>
      </c>
      <c r="AM111" s="21">
        <f t="shared" si="45"/>
        <v>809.31493009474229</v>
      </c>
    </row>
    <row r="112" spans="7:39" ht="15" thickBot="1" x14ac:dyDescent="0.35">
      <c r="G112" s="10" t="s">
        <v>106</v>
      </c>
      <c r="H112">
        <f>((100-B26)/100)*H89</f>
        <v>7.2224195494500053E-3</v>
      </c>
      <c r="I112">
        <f t="shared" ref="I112:L112" si="61">((100-C26)/100)*I89</f>
        <v>1.7945954969999995</v>
      </c>
      <c r="J112">
        <f t="shared" si="61"/>
        <v>9.4444574399999044E-4</v>
      </c>
      <c r="K112">
        <f t="shared" si="61"/>
        <v>0.20978999999999989</v>
      </c>
      <c r="L112">
        <f t="shared" si="61"/>
        <v>9.9800000000102129E-4</v>
      </c>
      <c r="T112" s="57" t="s">
        <v>107</v>
      </c>
      <c r="U112">
        <f>$U$89+Z8</f>
        <v>0.14500000000000002</v>
      </c>
      <c r="V112">
        <f>$V$89+AA8</f>
        <v>450</v>
      </c>
      <c r="W112">
        <f>$W$89+AB8</f>
        <v>38.339834689499952</v>
      </c>
      <c r="X112">
        <f>$X$89+AC8</f>
        <v>1.9945086179257125</v>
      </c>
      <c r="AD112" t="b">
        <f t="shared" si="38"/>
        <v>0</v>
      </c>
      <c r="AE112" s="15" t="s">
        <v>107</v>
      </c>
      <c r="AF112">
        <f t="shared" si="39"/>
        <v>62361600.000000007</v>
      </c>
      <c r="AG112">
        <f t="shared" si="40"/>
        <v>910010700</v>
      </c>
      <c r="AH112">
        <f t="shared" si="41"/>
        <v>588899860.83071923</v>
      </c>
      <c r="AI112">
        <f t="shared" si="42"/>
        <v>369781897.76342708</v>
      </c>
      <c r="AJ112" s="20">
        <f t="shared" si="43"/>
        <v>1931054058.5941463</v>
      </c>
      <c r="AK112">
        <f t="shared" si="44"/>
        <v>17.400000000000002</v>
      </c>
      <c r="AL112">
        <f t="shared" si="46"/>
        <v>54000</v>
      </c>
      <c r="AM112" s="21">
        <f t="shared" si="45"/>
        <v>1020.8395675006277</v>
      </c>
    </row>
    <row r="113" spans="7:39" ht="15" thickBot="1" x14ac:dyDescent="0.35">
      <c r="G113" s="10" t="s">
        <v>107</v>
      </c>
      <c r="H113">
        <f>((100-B27)/100)*H89</f>
        <v>1.1742735790800011E-2</v>
      </c>
      <c r="I113">
        <f t="shared" ref="I113:L113" si="62">((100-C27)/100)*I89</f>
        <v>2.682007566999999</v>
      </c>
      <c r="J113">
        <f t="shared" si="62"/>
        <v>1.5123724513919844E-3</v>
      </c>
      <c r="K113">
        <f t="shared" si="62"/>
        <v>0.22477499999999989</v>
      </c>
      <c r="L113">
        <f t="shared" si="62"/>
        <v>9.9800000000102129E-4</v>
      </c>
      <c r="T113" s="57" t="s">
        <v>108</v>
      </c>
      <c r="U113">
        <f>$U$89+Z9</f>
        <v>0.17499999999999999</v>
      </c>
      <c r="V113">
        <f>$V$89+AA9</f>
        <v>420</v>
      </c>
      <c r="W113">
        <f>$W$89+AB9</f>
        <v>36.548986992957097</v>
      </c>
      <c r="X113">
        <f>$X$89+AC9</f>
        <v>1.9945086179257125</v>
      </c>
      <c r="AD113" t="b">
        <f t="shared" si="38"/>
        <v>0</v>
      </c>
      <c r="AE113" s="15" t="s">
        <v>108</v>
      </c>
      <c r="AF113">
        <f t="shared" si="39"/>
        <v>75264000</v>
      </c>
      <c r="AG113">
        <f t="shared" si="40"/>
        <v>849343320</v>
      </c>
      <c r="AH113">
        <f t="shared" si="41"/>
        <v>561392440.21182108</v>
      </c>
      <c r="AI113">
        <f t="shared" si="42"/>
        <v>369781897.76342708</v>
      </c>
      <c r="AJ113" s="20">
        <f t="shared" si="43"/>
        <v>1855781657.9752481</v>
      </c>
      <c r="AK113">
        <f t="shared" si="44"/>
        <v>21</v>
      </c>
      <c r="AL113">
        <f t="shared" si="46"/>
        <v>50400</v>
      </c>
      <c r="AM113" s="21">
        <f t="shared" si="45"/>
        <v>992.56339514211345</v>
      </c>
    </row>
    <row r="114" spans="7:39" ht="15" thickBot="1" x14ac:dyDescent="0.35">
      <c r="G114" s="10" t="s">
        <v>108</v>
      </c>
      <c r="H114">
        <f>((100-B28)/100)*H89</f>
        <v>2.6543254500000023E-2</v>
      </c>
      <c r="I114">
        <f>((100-C28)/100)*I89</f>
        <v>4.5979899999999985</v>
      </c>
      <c r="J114">
        <f>((100-D28)/100)*J89</f>
        <v>6.2963049599999363E-3</v>
      </c>
      <c r="K114">
        <f>((100-E28)/100)*K89</f>
        <v>0.29969999999999986</v>
      </c>
      <c r="L114">
        <f>((100-F28)/100)*L89</f>
        <v>9.9800000000051057</v>
      </c>
      <c r="T114" s="57"/>
      <c r="U114">
        <f>$U$89+Z10</f>
        <v>9.5000000000000001E-2</v>
      </c>
      <c r="V114">
        <f>$V$89+AA10</f>
        <v>270</v>
      </c>
      <c r="W114">
        <f>$W$89+AB10</f>
        <v>20.431357724071411</v>
      </c>
      <c r="X114">
        <f>$X$89+AC10</f>
        <v>0.91999999999999993</v>
      </c>
      <c r="AD114" t="b">
        <f t="shared" si="38"/>
        <v>0</v>
      </c>
      <c r="AE114" s="15" t="s">
        <v>109</v>
      </c>
      <c r="AF114">
        <f t="shared" si="39"/>
        <v>40857600</v>
      </c>
      <c r="AG114">
        <f t="shared" si="40"/>
        <v>546006420</v>
      </c>
      <c r="AH114">
        <f t="shared" si="41"/>
        <v>313825654.64173687</v>
      </c>
      <c r="AI114">
        <f t="shared" si="42"/>
        <v>170567999.99999994</v>
      </c>
      <c r="AJ114" s="20">
        <f t="shared" si="43"/>
        <v>1071257674.6417367</v>
      </c>
      <c r="AK114">
        <f t="shared" si="44"/>
        <v>11.4</v>
      </c>
      <c r="AL114">
        <f t="shared" si="46"/>
        <v>32400</v>
      </c>
      <c r="AM114" s="21">
        <f t="shared" si="45"/>
        <v>533.17029268885688</v>
      </c>
    </row>
    <row r="115" spans="7:39" ht="15" thickBot="1" x14ac:dyDescent="0.35">
      <c r="G115" s="10"/>
      <c r="H115">
        <f>((100-B20)/100)*H5</f>
        <v>0.25560171000000037</v>
      </c>
      <c r="I115">
        <f>((100-C20)/100)*I5</f>
        <v>4.1106030599999981</v>
      </c>
      <c r="J115">
        <f>((100-D20)/100)*J5</f>
        <v>0.2617401599999995</v>
      </c>
      <c r="K115">
        <f>((100-E20)/100)*K5</f>
        <v>0.6109614000000001</v>
      </c>
      <c r="L115">
        <f>((100-F20)/100)*L5</f>
        <v>129.73999999999546</v>
      </c>
      <c r="T115" s="57" t="s">
        <v>110</v>
      </c>
      <c r="U115">
        <f t="shared" ref="U115:U123" si="63">$U$5+Z2</f>
        <v>0.1</v>
      </c>
      <c r="V115">
        <f t="shared" ref="V115:V123" si="64">$V$5+AA2</f>
        <v>290</v>
      </c>
      <c r="W115">
        <f t="shared" ref="W115:W123" si="65">$W$5+AB2</f>
        <v>16.745086179257129</v>
      </c>
      <c r="X115">
        <f t="shared" ref="X115:X123" si="66">$X$5+AC2</f>
        <v>1.1000000000000001</v>
      </c>
      <c r="AD115" t="b">
        <f t="shared" si="38"/>
        <v>0</v>
      </c>
      <c r="AE115" s="15" t="s">
        <v>110</v>
      </c>
      <c r="AF115">
        <f t="shared" si="39"/>
        <v>43008000</v>
      </c>
      <c r="AG115">
        <f t="shared" si="40"/>
        <v>586451340.00000012</v>
      </c>
      <c r="AH115">
        <f t="shared" si="41"/>
        <v>257204523.71338952</v>
      </c>
      <c r="AI115">
        <f t="shared" si="42"/>
        <v>203940000</v>
      </c>
      <c r="AJ115" s="20">
        <f t="shared" si="43"/>
        <v>1090603863.7133896</v>
      </c>
      <c r="AK115">
        <f t="shared" si="44"/>
        <v>12</v>
      </c>
      <c r="AL115">
        <f t="shared" si="46"/>
        <v>34800</v>
      </c>
      <c r="AM115" s="21">
        <f t="shared" si="45"/>
        <v>530.0590341510856</v>
      </c>
    </row>
    <row r="116" spans="7:39" ht="15" thickBot="1" x14ac:dyDescent="0.35">
      <c r="G116" s="2" t="s">
        <v>110</v>
      </c>
      <c r="H116">
        <f>((100-B21)/100)*H5</f>
        <v>0.25560171000000037</v>
      </c>
      <c r="I116">
        <f>((100-C21)/100)*I5</f>
        <v>4.1106030599999981</v>
      </c>
      <c r="J116">
        <f>((100-D21)/100)*J5</f>
        <v>0.2617401599999995</v>
      </c>
      <c r="K116">
        <f>((100-E21)/100)*K5</f>
        <v>0.46757250000000011</v>
      </c>
      <c r="L116">
        <f>((100-F21)/100)*L5</f>
        <v>129.73999999999546</v>
      </c>
      <c r="T116" s="57" t="s">
        <v>111</v>
      </c>
      <c r="U116">
        <f t="shared" si="63"/>
        <v>0.1</v>
      </c>
      <c r="V116">
        <f t="shared" si="64"/>
        <v>305</v>
      </c>
      <c r="W116">
        <f t="shared" si="65"/>
        <v>18.745086179257129</v>
      </c>
      <c r="X116">
        <f t="shared" si="66"/>
        <v>0.7</v>
      </c>
      <c r="AD116" t="b">
        <f t="shared" si="38"/>
        <v>0</v>
      </c>
      <c r="AE116" s="15" t="s">
        <v>111</v>
      </c>
      <c r="AF116">
        <f t="shared" si="39"/>
        <v>43008000</v>
      </c>
      <c r="AG116">
        <f t="shared" si="40"/>
        <v>616785030</v>
      </c>
      <c r="AH116">
        <f t="shared" si="41"/>
        <v>287924523.71338952</v>
      </c>
      <c r="AI116">
        <f t="shared" si="42"/>
        <v>129780000</v>
      </c>
      <c r="AJ116" s="20">
        <f t="shared" si="43"/>
        <v>1077497553.7133894</v>
      </c>
      <c r="AK116">
        <f t="shared" si="44"/>
        <v>12</v>
      </c>
      <c r="AL116">
        <f t="shared" si="46"/>
        <v>36600</v>
      </c>
      <c r="AM116" s="21">
        <f t="shared" si="45"/>
        <v>487.97203415108555</v>
      </c>
    </row>
    <row r="117" spans="7:39" ht="15" thickBot="1" x14ac:dyDescent="0.35">
      <c r="G117" s="2" t="s">
        <v>111</v>
      </c>
      <c r="H117">
        <f>((100-B22)/100)*H5</f>
        <v>0.25560171000000037</v>
      </c>
      <c r="I117">
        <f>((100-C22)/100)*I5</f>
        <v>4.1106030599999981</v>
      </c>
      <c r="J117">
        <f>((100-D22)/100)*J5</f>
        <v>0.2617401599999995</v>
      </c>
      <c r="K117">
        <f>((100-E22)/100)*K5</f>
        <v>0.93514500000000023</v>
      </c>
      <c r="L117">
        <f>((100-F22)/100)*L5</f>
        <v>129.73999999999546</v>
      </c>
      <c r="T117" s="57" t="s">
        <v>112</v>
      </c>
      <c r="U117">
        <f t="shared" si="63"/>
        <v>0.159</v>
      </c>
      <c r="V117">
        <f t="shared" si="64"/>
        <v>320</v>
      </c>
      <c r="W117">
        <f t="shared" si="65"/>
        <v>18.745086179257129</v>
      </c>
      <c r="X117">
        <f t="shared" si="66"/>
        <v>0.7</v>
      </c>
      <c r="AD117" t="b">
        <f t="shared" si="38"/>
        <v>0</v>
      </c>
      <c r="AE117" s="15" t="s">
        <v>112</v>
      </c>
      <c r="AF117">
        <f t="shared" si="39"/>
        <v>68382720.000000015</v>
      </c>
      <c r="AG117">
        <f t="shared" si="40"/>
        <v>647118720</v>
      </c>
      <c r="AH117">
        <f t="shared" si="41"/>
        <v>287924523.71338952</v>
      </c>
      <c r="AI117">
        <f t="shared" si="42"/>
        <v>129780000</v>
      </c>
      <c r="AJ117" s="20">
        <f t="shared" si="43"/>
        <v>1133205963.7133894</v>
      </c>
      <c r="AK117">
        <f t="shared" si="44"/>
        <v>19.080000000000002</v>
      </c>
      <c r="AL117">
        <f t="shared" si="46"/>
        <v>38400</v>
      </c>
      <c r="AM117" s="21">
        <f t="shared" si="45"/>
        <v>503.79703415108554</v>
      </c>
    </row>
    <row r="118" spans="7:39" ht="15" thickBot="1" x14ac:dyDescent="0.35">
      <c r="G118" s="2" t="s">
        <v>112</v>
      </c>
      <c r="H118">
        <f>((100-B23)/100)*H5</f>
        <v>6.9012461700000173E-3</v>
      </c>
      <c r="I118">
        <f>((100-C23)/100)*I5</f>
        <v>4.1106030599999981</v>
      </c>
      <c r="J118">
        <f>((100-D23)/100)*J5</f>
        <v>1.5704409599999821E-3</v>
      </c>
      <c r="K118">
        <f>((100-E23)/100)*K5</f>
        <v>0.27680291999999995</v>
      </c>
      <c r="L118">
        <f>((100-F23)/100)*L5</f>
        <v>129.73999999999546</v>
      </c>
      <c r="T118" s="57" t="s">
        <v>113</v>
      </c>
      <c r="U118">
        <f t="shared" si="63"/>
        <v>0.1</v>
      </c>
      <c r="V118">
        <f t="shared" si="64"/>
        <v>290</v>
      </c>
      <c r="W118">
        <f t="shared" si="65"/>
        <v>17.745086179257129</v>
      </c>
      <c r="X118">
        <f t="shared" si="66"/>
        <v>1.1000000000000001</v>
      </c>
      <c r="AD118" t="b">
        <f t="shared" si="38"/>
        <v>0</v>
      </c>
      <c r="AE118" s="15" t="s">
        <v>113</v>
      </c>
      <c r="AF118">
        <f t="shared" si="39"/>
        <v>43008000</v>
      </c>
      <c r="AG118">
        <f t="shared" si="40"/>
        <v>586451340.00000012</v>
      </c>
      <c r="AH118">
        <f t="shared" si="41"/>
        <v>272564523.71338952</v>
      </c>
      <c r="AI118">
        <f t="shared" si="42"/>
        <v>203940000</v>
      </c>
      <c r="AJ118" s="20">
        <f t="shared" si="43"/>
        <v>1105963863.7133896</v>
      </c>
      <c r="AK118">
        <f t="shared" si="44"/>
        <v>12</v>
      </c>
      <c r="AL118">
        <f t="shared" si="46"/>
        <v>34800</v>
      </c>
      <c r="AM118" s="21">
        <f t="shared" si="45"/>
        <v>542.0590341510856</v>
      </c>
    </row>
    <row r="119" spans="7:39" ht="15" thickBot="1" x14ac:dyDescent="0.35">
      <c r="G119" s="2" t="s">
        <v>113</v>
      </c>
      <c r="H119">
        <f>((100-B24)/100)*H5</f>
        <v>0.25560171000000037</v>
      </c>
      <c r="I119">
        <f>((100-C24)/100)*I5</f>
        <v>4.1106030599999981</v>
      </c>
      <c r="J119">
        <f>((100-D24)/100)*J5</f>
        <v>0.2617401599999995</v>
      </c>
      <c r="K119">
        <f>((100-E24)/100)*K5</f>
        <v>2.4937200000000006</v>
      </c>
      <c r="L119">
        <f>((100-F24)/100)*L5</f>
        <v>1297.3999999999546</v>
      </c>
      <c r="T119" s="57"/>
      <c r="U119">
        <f t="shared" si="63"/>
        <v>0.06</v>
      </c>
      <c r="V119">
        <f t="shared" si="64"/>
        <v>170</v>
      </c>
      <c r="W119">
        <f t="shared" si="65"/>
        <v>10.745086179257127</v>
      </c>
      <c r="X119">
        <f t="shared" si="66"/>
        <v>0.5</v>
      </c>
      <c r="AD119" t="b">
        <f t="shared" si="38"/>
        <v>0</v>
      </c>
      <c r="AE119" s="15" t="s">
        <v>114</v>
      </c>
      <c r="AF119">
        <f t="shared" si="39"/>
        <v>25804799.999999996</v>
      </c>
      <c r="AG119">
        <f t="shared" si="40"/>
        <v>343781820.00000006</v>
      </c>
      <c r="AH119">
        <f t="shared" si="41"/>
        <v>165044523.71338949</v>
      </c>
      <c r="AI119">
        <f t="shared" si="42"/>
        <v>92699999.999999985</v>
      </c>
      <c r="AJ119" s="20">
        <f t="shared" si="43"/>
        <v>627331143.71338952</v>
      </c>
      <c r="AK119">
        <f t="shared" si="44"/>
        <v>7.1999999999999993</v>
      </c>
      <c r="AL119">
        <f t="shared" si="46"/>
        <v>20400</v>
      </c>
      <c r="AM119" s="21">
        <f t="shared" si="45"/>
        <v>296.03503415108554</v>
      </c>
    </row>
    <row r="120" spans="7:39" ht="15" thickBot="1" x14ac:dyDescent="0.35">
      <c r="G120" s="10" t="s">
        <v>114</v>
      </c>
      <c r="H120">
        <f>((100-B25)/100)*H5</f>
        <v>8.9460598500000127E-2</v>
      </c>
      <c r="I120">
        <f>((100-C25)/100)*I5</f>
        <v>1.931983438199999</v>
      </c>
      <c r="J120">
        <f>((100-D25)/100)*J5</f>
        <v>0.12526884057599974</v>
      </c>
      <c r="K120">
        <f>((100-E25)/100)*K5</f>
        <v>2.4937200000000006</v>
      </c>
      <c r="L120">
        <f>((100-F25)/100)*L5</f>
        <v>259.47999999999092</v>
      </c>
      <c r="T120" s="57" t="s">
        <v>115</v>
      </c>
      <c r="U120">
        <f t="shared" si="63"/>
        <v>0.16</v>
      </c>
      <c r="V120">
        <f t="shared" si="64"/>
        <v>310</v>
      </c>
      <c r="W120">
        <f t="shared" si="65"/>
        <v>14.326781572342837</v>
      </c>
      <c r="X120">
        <f t="shared" si="66"/>
        <v>1.3954238482714274</v>
      </c>
      <c r="AD120" t="b">
        <f t="shared" si="38"/>
        <v>0</v>
      </c>
      <c r="AE120" s="15" t="s">
        <v>115</v>
      </c>
      <c r="AF120">
        <f t="shared" si="39"/>
        <v>68812800</v>
      </c>
      <c r="AG120">
        <f t="shared" si="40"/>
        <v>626896260</v>
      </c>
      <c r="AH120">
        <f t="shared" si="41"/>
        <v>220059364.95118597</v>
      </c>
      <c r="AI120">
        <f t="shared" si="42"/>
        <v>258711581.46952263</v>
      </c>
      <c r="AJ120" s="20">
        <f t="shared" si="43"/>
        <v>1174480006.4207087</v>
      </c>
      <c r="AK120">
        <f t="shared" si="44"/>
        <v>19.2</v>
      </c>
      <c r="AL120">
        <f t="shared" si="46"/>
        <v>37200</v>
      </c>
      <c r="AM120" s="21">
        <f t="shared" si="45"/>
        <v>572.17967155697102</v>
      </c>
    </row>
    <row r="121" spans="7:39" ht="15" thickBot="1" x14ac:dyDescent="0.35">
      <c r="G121" s="10" t="s">
        <v>115</v>
      </c>
      <c r="H121">
        <f>((100-B26)/100)*H5</f>
        <v>6.9549225291000091E-2</v>
      </c>
      <c r="I121">
        <f>((100-C26)/100)*I5</f>
        <v>1.6043683743179995</v>
      </c>
      <c r="J121">
        <f>((100-D26)/100)*J5</f>
        <v>3.9261023999999922E-2</v>
      </c>
      <c r="K121">
        <f>((100-E26)/100)*K5</f>
        <v>1.7456040000000004</v>
      </c>
      <c r="L121">
        <f>((100-F26)/100)*L5</f>
        <v>0.12974000000006183</v>
      </c>
      <c r="T121" s="57" t="s">
        <v>116</v>
      </c>
      <c r="U121">
        <f t="shared" si="63"/>
        <v>0.11</v>
      </c>
      <c r="V121">
        <f t="shared" si="64"/>
        <v>350</v>
      </c>
      <c r="W121">
        <f t="shared" si="65"/>
        <v>28.65356314468567</v>
      </c>
      <c r="X121">
        <f t="shared" si="66"/>
        <v>1.5745086179257126</v>
      </c>
      <c r="AD121" t="b">
        <f t="shared" si="38"/>
        <v>0</v>
      </c>
      <c r="AE121" s="15" t="s">
        <v>116</v>
      </c>
      <c r="AF121">
        <f t="shared" si="39"/>
        <v>47308800</v>
      </c>
      <c r="AG121">
        <f t="shared" si="40"/>
        <v>707786100</v>
      </c>
      <c r="AH121">
        <f t="shared" si="41"/>
        <v>440118729.90237188</v>
      </c>
      <c r="AI121">
        <f t="shared" si="42"/>
        <v>291913897.76342708</v>
      </c>
      <c r="AJ121" s="20">
        <f t="shared" si="43"/>
        <v>1487127527.6657989</v>
      </c>
      <c r="AK121">
        <f t="shared" si="44"/>
        <v>13.2</v>
      </c>
      <c r="AL121">
        <f t="shared" si="46"/>
        <v>42000</v>
      </c>
      <c r="AM121" s="21">
        <f t="shared" si="45"/>
        <v>783.70430896285632</v>
      </c>
    </row>
    <row r="122" spans="7:39" ht="15" thickBot="1" x14ac:dyDescent="0.35">
      <c r="G122" s="10" t="s">
        <v>116</v>
      </c>
      <c r="H122">
        <f>((100-B27)/100)*H5</f>
        <v>0.11307819650400017</v>
      </c>
      <c r="I122">
        <f>((100-C27)/100)*I5</f>
        <v>2.3977147648979984</v>
      </c>
      <c r="J122">
        <f>((100-D27)/100)*J5</f>
        <v>6.2869986431999869E-2</v>
      </c>
      <c r="K122">
        <f>((100-E27)/100)*K5</f>
        <v>1.8702900000000005</v>
      </c>
      <c r="L122">
        <f>((100-F27)/100)*L5</f>
        <v>0.12974000000006183</v>
      </c>
      <c r="T122" s="57" t="s">
        <v>117</v>
      </c>
      <c r="U122">
        <f t="shared" si="63"/>
        <v>0.14000000000000001</v>
      </c>
      <c r="V122">
        <f t="shared" si="64"/>
        <v>320</v>
      </c>
      <c r="W122">
        <f t="shared" si="65"/>
        <v>26.862715448142815</v>
      </c>
      <c r="X122">
        <f t="shared" si="66"/>
        <v>1.5745086179257126</v>
      </c>
      <c r="AD122" t="b">
        <f t="shared" si="38"/>
        <v>0</v>
      </c>
      <c r="AE122" s="15" t="s">
        <v>117</v>
      </c>
      <c r="AF122">
        <f t="shared" si="39"/>
        <v>60211200</v>
      </c>
      <c r="AG122">
        <f t="shared" si="40"/>
        <v>647118720</v>
      </c>
      <c r="AH122">
        <f t="shared" si="41"/>
        <v>412611309.28347367</v>
      </c>
      <c r="AI122">
        <f t="shared" si="42"/>
        <v>291913897.76342708</v>
      </c>
      <c r="AJ122" s="20">
        <f t="shared" si="43"/>
        <v>1411855127.0469007</v>
      </c>
      <c r="AK122">
        <f t="shared" si="44"/>
        <v>16.8</v>
      </c>
      <c r="AL122">
        <f t="shared" si="46"/>
        <v>38400</v>
      </c>
      <c r="AM122" s="21">
        <f t="shared" si="45"/>
        <v>755.42813660434206</v>
      </c>
    </row>
    <row r="123" spans="7:39" ht="15" thickBot="1" x14ac:dyDescent="0.35">
      <c r="G123" s="10" t="s">
        <v>117</v>
      </c>
      <c r="H123">
        <f>((100-B28)/100)*H5</f>
        <v>0.25560171000000037</v>
      </c>
      <c r="I123">
        <f>((100-C28)/100)*I5</f>
        <v>4.1106030599999981</v>
      </c>
      <c r="J123">
        <f>((100-D28)/100)*J5</f>
        <v>0.2617401599999995</v>
      </c>
      <c r="K123">
        <f>((100-E28)/100)*K5</f>
        <v>2.4937200000000006</v>
      </c>
      <c r="L123">
        <f>((100-F28)/100)*L5</f>
        <v>1297.3999999999546</v>
      </c>
      <c r="T123" s="57"/>
      <c r="U123">
        <f t="shared" si="63"/>
        <v>0.06</v>
      </c>
      <c r="V123">
        <f t="shared" si="64"/>
        <v>170</v>
      </c>
      <c r="W123">
        <f t="shared" si="65"/>
        <v>10.745086179257127</v>
      </c>
      <c r="X123">
        <f t="shared" si="66"/>
        <v>0.5</v>
      </c>
      <c r="AD123" t="b">
        <f t="shared" si="38"/>
        <v>0</v>
      </c>
      <c r="AE123" s="15" t="s">
        <v>118</v>
      </c>
      <c r="AF123">
        <f t="shared" si="39"/>
        <v>25804799.999999996</v>
      </c>
      <c r="AG123">
        <f t="shared" si="40"/>
        <v>343781820.00000006</v>
      </c>
      <c r="AH123">
        <f t="shared" si="41"/>
        <v>165044523.71338949</v>
      </c>
      <c r="AI123">
        <f t="shared" si="42"/>
        <v>92699999.999999985</v>
      </c>
      <c r="AJ123" s="20">
        <f t="shared" si="43"/>
        <v>627331143.71338952</v>
      </c>
      <c r="AK123">
        <f t="shared" si="44"/>
        <v>7.1999999999999993</v>
      </c>
      <c r="AL123">
        <f t="shared" si="46"/>
        <v>20400</v>
      </c>
      <c r="AM123" s="21">
        <f t="shared" si="45"/>
        <v>296.03503415108554</v>
      </c>
    </row>
    <row r="124" spans="7:39" ht="15" thickBot="1" x14ac:dyDescent="0.35">
      <c r="G124" s="10"/>
      <c r="H124">
        <f>((100-B24)/100)*H115</f>
        <v>0.25560171000000037</v>
      </c>
      <c r="I124">
        <f>((100-C24)/100)*I115</f>
        <v>4.1106030599999981</v>
      </c>
      <c r="J124">
        <f>((100-D24)/100)*J115</f>
        <v>0.2617401599999995</v>
      </c>
      <c r="K124">
        <f>((100-E24)/100)*K115</f>
        <v>0.6109614000000001</v>
      </c>
      <c r="L124">
        <f>((100-F24)/100)*L115</f>
        <v>129.73999999999546</v>
      </c>
      <c r="T124" s="57"/>
      <c r="U124">
        <f>$U$115+Z6</f>
        <v>0.1</v>
      </c>
      <c r="V124">
        <f>$V$115+AA6</f>
        <v>290</v>
      </c>
      <c r="W124">
        <f>$W$115+AB6</f>
        <v>16.745086179257129</v>
      </c>
      <c r="X124">
        <f>$X$115+AC6</f>
        <v>1.1000000000000001</v>
      </c>
      <c r="AD124" t="b">
        <f t="shared" si="38"/>
        <v>0</v>
      </c>
      <c r="AE124" s="15" t="s">
        <v>119</v>
      </c>
      <c r="AF124">
        <f t="shared" si="39"/>
        <v>43008000</v>
      </c>
      <c r="AG124">
        <f t="shared" si="40"/>
        <v>586451340.00000012</v>
      </c>
      <c r="AH124">
        <f t="shared" si="41"/>
        <v>257204523.71338952</v>
      </c>
      <c r="AI124">
        <f t="shared" si="42"/>
        <v>203940000</v>
      </c>
      <c r="AJ124" s="20">
        <f t="shared" si="43"/>
        <v>1090603863.7133896</v>
      </c>
      <c r="AK124">
        <f t="shared" si="44"/>
        <v>12</v>
      </c>
      <c r="AL124">
        <f t="shared" si="46"/>
        <v>34800</v>
      </c>
      <c r="AM124" s="21">
        <f t="shared" si="45"/>
        <v>530.0590341510856</v>
      </c>
    </row>
    <row r="125" spans="7:39" ht="15" thickBot="1" x14ac:dyDescent="0.35">
      <c r="G125" s="10" t="s">
        <v>119</v>
      </c>
      <c r="H125">
        <f>((100-B25)/100)*H115</f>
        <v>8.9460598500000127E-2</v>
      </c>
      <c r="I125">
        <f>((100-C25)/100)*I115</f>
        <v>1.931983438199999</v>
      </c>
      <c r="J125">
        <f>((100-D25)/100)*J115</f>
        <v>0.12526884057599974</v>
      </c>
      <c r="K125">
        <f>((100-E25)/100)*K115</f>
        <v>0.6109614000000001</v>
      </c>
      <c r="L125">
        <f>((100-F25)/100)*L115</f>
        <v>25.947999999999094</v>
      </c>
      <c r="T125" s="57" t="s">
        <v>120</v>
      </c>
      <c r="U125">
        <f>$U$115+Z7</f>
        <v>0.2</v>
      </c>
      <c r="V125">
        <f>$V$115+AA7</f>
        <v>430</v>
      </c>
      <c r="W125">
        <f>$W$115+AB7</f>
        <v>20.326781572342838</v>
      </c>
      <c r="X125">
        <f>$X$115+AC7</f>
        <v>1.9954238482714275</v>
      </c>
      <c r="AD125" t="b">
        <f t="shared" si="38"/>
        <v>0</v>
      </c>
      <c r="AE125" s="15" t="s">
        <v>120</v>
      </c>
      <c r="AF125">
        <f t="shared" si="39"/>
        <v>86016000</v>
      </c>
      <c r="AG125">
        <f t="shared" si="40"/>
        <v>869565780.00000012</v>
      </c>
      <c r="AH125">
        <f t="shared" si="41"/>
        <v>312219364.951186</v>
      </c>
      <c r="AI125">
        <f t="shared" si="42"/>
        <v>369951581.46952266</v>
      </c>
      <c r="AJ125" s="20">
        <f t="shared" si="43"/>
        <v>1637752726.4207089</v>
      </c>
      <c r="AK125">
        <f t="shared" si="44"/>
        <v>24</v>
      </c>
      <c r="AL125">
        <f t="shared" si="46"/>
        <v>51600</v>
      </c>
      <c r="AM125" s="21">
        <f t="shared" si="45"/>
        <v>806.20367155697102</v>
      </c>
    </row>
    <row r="126" spans="7:39" ht="15" thickBot="1" x14ac:dyDescent="0.35">
      <c r="G126" s="10" t="s">
        <v>120</v>
      </c>
      <c r="H126">
        <f>((100-B26)/100)*H115</f>
        <v>6.9549225291000091E-2</v>
      </c>
      <c r="I126">
        <f t="shared" ref="I126:L126" si="67">((100-C26)/100)*I115</f>
        <v>1.6043683743179995</v>
      </c>
      <c r="J126">
        <f t="shared" si="67"/>
        <v>3.9261023999999922E-2</v>
      </c>
      <c r="K126">
        <f t="shared" si="67"/>
        <v>0.42767298000000004</v>
      </c>
      <c r="L126">
        <f t="shared" si="67"/>
        <v>1.2974000000006184E-2</v>
      </c>
      <c r="T126" s="57" t="s">
        <v>121</v>
      </c>
      <c r="U126">
        <f>$U$115+Z8</f>
        <v>0.15000000000000002</v>
      </c>
      <c r="V126">
        <f>$V$115+AA8</f>
        <v>470</v>
      </c>
      <c r="W126">
        <f>$W$115+AB8</f>
        <v>34.653563144685677</v>
      </c>
      <c r="X126">
        <f>$X$115+AC8</f>
        <v>2.1745086179257127</v>
      </c>
      <c r="AD126" t="b">
        <f t="shared" si="38"/>
        <v>0</v>
      </c>
      <c r="AE126" s="15" t="s">
        <v>121</v>
      </c>
      <c r="AF126">
        <f t="shared" si="39"/>
        <v>64512000.000000015</v>
      </c>
      <c r="AG126">
        <f t="shared" si="40"/>
        <v>950455620</v>
      </c>
      <c r="AH126">
        <f t="shared" si="41"/>
        <v>532278729.902372</v>
      </c>
      <c r="AI126">
        <f t="shared" si="42"/>
        <v>403153897.76342714</v>
      </c>
      <c r="AJ126" s="20">
        <f t="shared" si="43"/>
        <v>1950400247.6657991</v>
      </c>
      <c r="AK126">
        <f t="shared" si="44"/>
        <v>18.000000000000004</v>
      </c>
      <c r="AL126">
        <f t="shared" si="46"/>
        <v>56400</v>
      </c>
      <c r="AM126" s="21">
        <f t="shared" si="45"/>
        <v>1017.7283089628564</v>
      </c>
    </row>
    <row r="127" spans="7:39" ht="15" thickBot="1" x14ac:dyDescent="0.35">
      <c r="G127" s="10" t="s">
        <v>121</v>
      </c>
      <c r="H127">
        <f>((100-B27)/100)*H115</f>
        <v>0.11307819650400017</v>
      </c>
      <c r="I127">
        <f t="shared" ref="I127:L127" si="68">((100-C27)/100)*I115</f>
        <v>2.3977147648979984</v>
      </c>
      <c r="J127">
        <f t="shared" si="68"/>
        <v>6.2869986431999869E-2</v>
      </c>
      <c r="K127">
        <f t="shared" si="68"/>
        <v>0.45822105000000007</v>
      </c>
      <c r="L127">
        <f t="shared" si="68"/>
        <v>1.2974000000006184E-2</v>
      </c>
      <c r="T127" s="57" t="s">
        <v>122</v>
      </c>
      <c r="U127">
        <f>$U$115+Z9</f>
        <v>0.18</v>
      </c>
      <c r="V127">
        <f>$V$115+AA9</f>
        <v>440</v>
      </c>
      <c r="W127">
        <f>$W$115+AB9</f>
        <v>32.862715448142822</v>
      </c>
      <c r="X127">
        <f>$X$115+AC9</f>
        <v>2.1745086179257127</v>
      </c>
      <c r="AD127" t="b">
        <f t="shared" si="38"/>
        <v>0</v>
      </c>
      <c r="AE127" s="15" t="s">
        <v>122</v>
      </c>
      <c r="AF127">
        <f t="shared" si="39"/>
        <v>77414399.999999985</v>
      </c>
      <c r="AG127">
        <f t="shared" si="40"/>
        <v>889788240</v>
      </c>
      <c r="AH127">
        <f t="shared" si="41"/>
        <v>504771309.28347379</v>
      </c>
      <c r="AI127">
        <f t="shared" si="42"/>
        <v>403153897.76342714</v>
      </c>
      <c r="AJ127" s="20">
        <f t="shared" si="43"/>
        <v>1875127847.0469007</v>
      </c>
      <c r="AK127">
        <f t="shared" si="44"/>
        <v>21.599999999999998</v>
      </c>
      <c r="AL127">
        <f t="shared" si="46"/>
        <v>52800</v>
      </c>
      <c r="AM127" s="21">
        <f t="shared" si="45"/>
        <v>989.45213660434229</v>
      </c>
    </row>
    <row r="128" spans="7:39" ht="15" thickBot="1" x14ac:dyDescent="0.35">
      <c r="G128" s="10" t="s">
        <v>122</v>
      </c>
      <c r="H128">
        <f>((100-B28)/100)*H115</f>
        <v>0.25560171000000037</v>
      </c>
      <c r="I128">
        <f>((100-C28)/100)*I115</f>
        <v>4.1106030599999981</v>
      </c>
      <c r="J128">
        <f>((100-D28)/100)*J115</f>
        <v>0.2617401599999995</v>
      </c>
      <c r="K128">
        <f>((100-E28)/100)*K115</f>
        <v>0.6109614000000001</v>
      </c>
      <c r="L128">
        <f>((100-F28)/100)*L115</f>
        <v>129.73999999999546</v>
      </c>
      <c r="T128" s="57"/>
      <c r="U128">
        <f>$U$115+Z10</f>
        <v>0.1</v>
      </c>
      <c r="V128">
        <f>$V$115+AA10</f>
        <v>290</v>
      </c>
      <c r="W128">
        <f>$W$115+AB10</f>
        <v>16.745086179257129</v>
      </c>
      <c r="X128">
        <f>$X$115+AC10</f>
        <v>1.1000000000000001</v>
      </c>
      <c r="AD128" t="b">
        <f t="shared" si="38"/>
        <v>0</v>
      </c>
      <c r="AE128" s="15" t="s">
        <v>123</v>
      </c>
      <c r="AF128">
        <f t="shared" si="39"/>
        <v>43008000</v>
      </c>
      <c r="AG128">
        <f t="shared" si="40"/>
        <v>586451340.00000012</v>
      </c>
      <c r="AH128">
        <f t="shared" si="41"/>
        <v>257204523.71338952</v>
      </c>
      <c r="AI128">
        <f t="shared" si="42"/>
        <v>203940000</v>
      </c>
      <c r="AJ128" s="20">
        <f t="shared" si="43"/>
        <v>1090603863.7133896</v>
      </c>
      <c r="AK128">
        <f t="shared" si="44"/>
        <v>12</v>
      </c>
      <c r="AL128">
        <f t="shared" si="46"/>
        <v>34800</v>
      </c>
      <c r="AM128" s="21">
        <f t="shared" si="45"/>
        <v>530.0590341510856</v>
      </c>
    </row>
    <row r="129" spans="7:39" ht="15" thickBot="1" x14ac:dyDescent="0.35">
      <c r="G129" s="10"/>
      <c r="H129">
        <f>((100-B24)/100)*H116</f>
        <v>0.25560171000000037</v>
      </c>
      <c r="I129">
        <f>((100-C24)/100)*I116</f>
        <v>4.1106030599999981</v>
      </c>
      <c r="J129">
        <f>((100-D24)/100)*J116</f>
        <v>0.2617401599999995</v>
      </c>
      <c r="K129">
        <f>((100-E24)/100)*K116</f>
        <v>0.46757250000000011</v>
      </c>
      <c r="L129">
        <f>((100-F24)/100)*L116</f>
        <v>129.73999999999546</v>
      </c>
      <c r="T129" s="57"/>
      <c r="U129">
        <f>$U$116+Z6</f>
        <v>0.1</v>
      </c>
      <c r="V129">
        <f>$V$116+AA6</f>
        <v>305</v>
      </c>
      <c r="W129">
        <f>$W$116+AB6</f>
        <v>18.745086179257129</v>
      </c>
      <c r="X129">
        <f>$X$116+AC6</f>
        <v>0.7</v>
      </c>
      <c r="AD129" t="b">
        <f t="shared" si="38"/>
        <v>0</v>
      </c>
      <c r="AE129" s="15" t="s">
        <v>124</v>
      </c>
      <c r="AF129">
        <f t="shared" si="39"/>
        <v>43008000</v>
      </c>
      <c r="AG129">
        <f t="shared" si="40"/>
        <v>616785030</v>
      </c>
      <c r="AH129">
        <f t="shared" si="41"/>
        <v>287924523.71338952</v>
      </c>
      <c r="AI129">
        <f t="shared" si="42"/>
        <v>129780000</v>
      </c>
      <c r="AJ129" s="20">
        <f t="shared" si="43"/>
        <v>1077497553.7133894</v>
      </c>
      <c r="AK129">
        <f t="shared" si="44"/>
        <v>12</v>
      </c>
      <c r="AL129">
        <f t="shared" si="46"/>
        <v>36600</v>
      </c>
      <c r="AM129" s="21">
        <f t="shared" si="45"/>
        <v>487.97203415108555</v>
      </c>
    </row>
    <row r="130" spans="7:39" ht="15" thickBot="1" x14ac:dyDescent="0.35">
      <c r="G130" s="10" t="s">
        <v>124</v>
      </c>
      <c r="H130">
        <f>((100-B25)/100)*H116</f>
        <v>8.9460598500000127E-2</v>
      </c>
      <c r="I130">
        <f>((100-C25)/100)*I116</f>
        <v>1.931983438199999</v>
      </c>
      <c r="J130">
        <f>((100-D25)/100)*J116</f>
        <v>0.12526884057599974</v>
      </c>
      <c r="K130">
        <f>((100-E25)/100)*K116</f>
        <v>0.46757250000000011</v>
      </c>
      <c r="L130">
        <f>((100-F25)/100)*L116</f>
        <v>25.947999999999094</v>
      </c>
      <c r="T130" s="57" t="s">
        <v>125</v>
      </c>
      <c r="U130">
        <f>$U$116+Z7</f>
        <v>0.2</v>
      </c>
      <c r="V130">
        <f>$V$116+AA7</f>
        <v>445</v>
      </c>
      <c r="W130">
        <f>$W$116+AB7</f>
        <v>22.326781572342838</v>
      </c>
      <c r="X130">
        <f>$X$116+AC7</f>
        <v>1.5954238482714271</v>
      </c>
      <c r="AD130" t="b">
        <f t="shared" si="38"/>
        <v>0</v>
      </c>
      <c r="AE130" s="15" t="s">
        <v>125</v>
      </c>
      <c r="AF130">
        <f t="shared" si="39"/>
        <v>86016000</v>
      </c>
      <c r="AG130">
        <f t="shared" si="40"/>
        <v>899899470</v>
      </c>
      <c r="AH130">
        <f t="shared" si="41"/>
        <v>342939364.951186</v>
      </c>
      <c r="AI130">
        <f t="shared" si="42"/>
        <v>295791581.46952254</v>
      </c>
      <c r="AJ130" s="20">
        <f t="shared" si="43"/>
        <v>1624646416.4207084</v>
      </c>
      <c r="AK130">
        <f t="shared" si="44"/>
        <v>24</v>
      </c>
      <c r="AL130">
        <f t="shared" si="46"/>
        <v>53400</v>
      </c>
      <c r="AM130" s="21">
        <f t="shared" si="45"/>
        <v>764.11667155697103</v>
      </c>
    </row>
    <row r="131" spans="7:39" ht="15" thickBot="1" x14ac:dyDescent="0.35">
      <c r="G131" s="10" t="s">
        <v>125</v>
      </c>
      <c r="H131">
        <f>((100-B26)/100)*H116</f>
        <v>6.9549225291000091E-2</v>
      </c>
      <c r="I131">
        <f t="shared" ref="I131:L131" si="69">((100-C26)/100)*I116</f>
        <v>1.6043683743179995</v>
      </c>
      <c r="J131">
        <f t="shared" si="69"/>
        <v>3.9261023999999922E-2</v>
      </c>
      <c r="K131">
        <f t="shared" si="69"/>
        <v>0.32730075000000008</v>
      </c>
      <c r="L131">
        <f t="shared" si="69"/>
        <v>1.2974000000006184E-2</v>
      </c>
      <c r="T131" s="57" t="s">
        <v>126</v>
      </c>
      <c r="U131">
        <f>$U$116+Z8</f>
        <v>0.15000000000000002</v>
      </c>
      <c r="V131">
        <f>$V$116+AA8</f>
        <v>485</v>
      </c>
      <c r="W131">
        <f>$W$116+AB8</f>
        <v>36.653563144685677</v>
      </c>
      <c r="X131">
        <f>$X$116+AC8</f>
        <v>1.7745086179257126</v>
      </c>
      <c r="AD131" t="b">
        <f t="shared" si="38"/>
        <v>0</v>
      </c>
      <c r="AE131" s="15" t="s">
        <v>126</v>
      </c>
      <c r="AF131">
        <f t="shared" si="39"/>
        <v>64512000.000000015</v>
      </c>
      <c r="AG131">
        <f t="shared" si="40"/>
        <v>980789310</v>
      </c>
      <c r="AH131">
        <f t="shared" si="41"/>
        <v>562998729.902372</v>
      </c>
      <c r="AI131">
        <f t="shared" si="42"/>
        <v>328993897.76342708</v>
      </c>
      <c r="AJ131" s="20">
        <f t="shared" si="43"/>
        <v>1937293937.6657989</v>
      </c>
      <c r="AK131">
        <f t="shared" si="44"/>
        <v>18.000000000000004</v>
      </c>
      <c r="AL131">
        <f t="shared" si="46"/>
        <v>58200</v>
      </c>
      <c r="AM131" s="21">
        <f t="shared" si="45"/>
        <v>975.64130896285633</v>
      </c>
    </row>
    <row r="132" spans="7:39" ht="15" thickBot="1" x14ac:dyDescent="0.35">
      <c r="G132" s="10" t="s">
        <v>126</v>
      </c>
      <c r="H132">
        <f>((100-B27)/100)*H116</f>
        <v>0.11307819650400017</v>
      </c>
      <c r="I132">
        <f t="shared" ref="I132:L132" si="70">((100-C27)/100)*I116</f>
        <v>2.3977147648979984</v>
      </c>
      <c r="J132">
        <f t="shared" si="70"/>
        <v>6.2869986431999869E-2</v>
      </c>
      <c r="K132">
        <f t="shared" si="70"/>
        <v>0.35067937500000007</v>
      </c>
      <c r="L132">
        <f t="shared" si="70"/>
        <v>1.2974000000006184E-2</v>
      </c>
      <c r="T132" s="57" t="s">
        <v>127</v>
      </c>
      <c r="U132">
        <f>$U$116+Z9</f>
        <v>0.18</v>
      </c>
      <c r="V132">
        <f>$V$116+AA9</f>
        <v>455</v>
      </c>
      <c r="W132">
        <f>$W$116+AB9</f>
        <v>34.862715448142822</v>
      </c>
      <c r="X132">
        <f>$X$116+AC9</f>
        <v>1.7745086179257126</v>
      </c>
      <c r="AD132" t="b">
        <f t="shared" si="38"/>
        <v>0</v>
      </c>
      <c r="AE132" s="15" t="s">
        <v>127</v>
      </c>
      <c r="AF132">
        <f t="shared" si="39"/>
        <v>77414399.999999985</v>
      </c>
      <c r="AG132">
        <f t="shared" si="40"/>
        <v>920121930.00000012</v>
      </c>
      <c r="AH132">
        <f t="shared" si="41"/>
        <v>535491309.28347379</v>
      </c>
      <c r="AI132">
        <f t="shared" si="42"/>
        <v>328993897.76342708</v>
      </c>
      <c r="AJ132" s="20">
        <f t="shared" si="43"/>
        <v>1862021537.046901</v>
      </c>
      <c r="AK132">
        <f t="shared" si="44"/>
        <v>21.599999999999998</v>
      </c>
      <c r="AL132">
        <f t="shared" si="46"/>
        <v>54600</v>
      </c>
      <c r="AM132" s="21">
        <f t="shared" si="45"/>
        <v>947.36513660434207</v>
      </c>
    </row>
    <row r="133" spans="7:39" ht="15" thickBot="1" x14ac:dyDescent="0.35">
      <c r="G133" s="10" t="s">
        <v>127</v>
      </c>
      <c r="H133">
        <f>((100-B28)/100)*H116</f>
        <v>0.25560171000000037</v>
      </c>
      <c r="I133">
        <f>((100-C28)/100)*I116</f>
        <v>4.1106030599999981</v>
      </c>
      <c r="J133">
        <f>((100-D28)/100)*J116</f>
        <v>0.2617401599999995</v>
      </c>
      <c r="K133">
        <f>((100-E28)/100)*K116</f>
        <v>0.46757250000000011</v>
      </c>
      <c r="L133">
        <f>((100-F28)/100)*L116</f>
        <v>129.73999999999546</v>
      </c>
      <c r="T133" s="57"/>
      <c r="U133">
        <f>$U$116+Z10</f>
        <v>0.1</v>
      </c>
      <c r="V133">
        <f>$V$116+AA10</f>
        <v>305</v>
      </c>
      <c r="W133">
        <f>$W$116+AB10</f>
        <v>18.745086179257129</v>
      </c>
      <c r="X133">
        <f>$X$116+AC10</f>
        <v>0.7</v>
      </c>
      <c r="AD133" t="b">
        <f t="shared" si="38"/>
        <v>0</v>
      </c>
      <c r="AE133" s="15" t="s">
        <v>128</v>
      </c>
      <c r="AF133">
        <f t="shared" si="39"/>
        <v>43008000</v>
      </c>
      <c r="AG133">
        <f t="shared" si="40"/>
        <v>616785030</v>
      </c>
      <c r="AH133">
        <f t="shared" si="41"/>
        <v>287924523.71338952</v>
      </c>
      <c r="AI133">
        <f t="shared" si="42"/>
        <v>129780000</v>
      </c>
      <c r="AJ133" s="20">
        <f t="shared" si="43"/>
        <v>1077497553.7133894</v>
      </c>
      <c r="AK133">
        <f t="shared" si="44"/>
        <v>12</v>
      </c>
      <c r="AL133">
        <f t="shared" si="46"/>
        <v>36600</v>
      </c>
      <c r="AM133" s="21">
        <f t="shared" si="45"/>
        <v>487.97203415108555</v>
      </c>
    </row>
    <row r="134" spans="7:39" ht="15" thickBot="1" x14ac:dyDescent="0.35">
      <c r="G134" s="10"/>
      <c r="H134">
        <f>((100-B24)/100)*H117</f>
        <v>0.25560171000000037</v>
      </c>
      <c r="I134">
        <f>((100-C24)/100)*I117</f>
        <v>4.1106030599999981</v>
      </c>
      <c r="J134">
        <f>((100-D24)/100)*J117</f>
        <v>0.2617401599999995</v>
      </c>
      <c r="K134">
        <f>((100-E24)/100)*K117</f>
        <v>0.93514500000000023</v>
      </c>
      <c r="L134">
        <f>((100-F24)/100)*L117</f>
        <v>129.73999999999546</v>
      </c>
      <c r="T134" s="57"/>
      <c r="U134">
        <f>$U$117+Z6</f>
        <v>0.159</v>
      </c>
      <c r="V134">
        <f>$V$117+AA6</f>
        <v>320</v>
      </c>
      <c r="W134">
        <f>$W$117+AB6</f>
        <v>18.745086179257129</v>
      </c>
      <c r="X134">
        <f>$X$117+AC6</f>
        <v>0.7</v>
      </c>
      <c r="AD134" t="b">
        <f t="shared" si="38"/>
        <v>0</v>
      </c>
      <c r="AE134" s="15" t="s">
        <v>129</v>
      </c>
      <c r="AF134">
        <f t="shared" si="39"/>
        <v>68382720.000000015</v>
      </c>
      <c r="AG134">
        <f t="shared" si="40"/>
        <v>647118720</v>
      </c>
      <c r="AH134">
        <f t="shared" si="41"/>
        <v>287924523.71338952</v>
      </c>
      <c r="AI134">
        <f t="shared" si="42"/>
        <v>129780000</v>
      </c>
      <c r="AJ134" s="20">
        <f t="shared" si="43"/>
        <v>1133205963.7133894</v>
      </c>
      <c r="AK134">
        <f t="shared" si="44"/>
        <v>19.080000000000002</v>
      </c>
      <c r="AL134">
        <f t="shared" si="46"/>
        <v>38400</v>
      </c>
      <c r="AM134" s="21">
        <f t="shared" si="45"/>
        <v>503.79703415108554</v>
      </c>
    </row>
    <row r="135" spans="7:39" ht="15" thickBot="1" x14ac:dyDescent="0.35">
      <c r="G135" s="10" t="s">
        <v>129</v>
      </c>
      <c r="H135">
        <f>((100-B25)/100)*H117</f>
        <v>8.9460598500000127E-2</v>
      </c>
      <c r="I135">
        <f>((100-C25)/100)*I117</f>
        <v>1.931983438199999</v>
      </c>
      <c r="J135">
        <f>((100-D25)/100)*J117</f>
        <v>0.12526884057599974</v>
      </c>
      <c r="K135">
        <f>((100-E25)/100)*K117</f>
        <v>0.93514500000000023</v>
      </c>
      <c r="L135">
        <f>((100-F25)/100)*L117</f>
        <v>25.947999999999094</v>
      </c>
      <c r="T135" s="57" t="s">
        <v>130</v>
      </c>
      <c r="U135">
        <f>$U$117+Z7</f>
        <v>0.25900000000000001</v>
      </c>
      <c r="V135">
        <f>$V$117+AA7</f>
        <v>460</v>
      </c>
      <c r="W135">
        <f>$W$117+AB7</f>
        <v>22.326781572342838</v>
      </c>
      <c r="X135">
        <f>$X$117+AC7</f>
        <v>1.5954238482714271</v>
      </c>
      <c r="AD135" t="b">
        <f t="shared" si="38"/>
        <v>0</v>
      </c>
      <c r="AE135" s="15" t="s">
        <v>130</v>
      </c>
      <c r="AF135">
        <f t="shared" si="39"/>
        <v>111390720</v>
      </c>
      <c r="AG135">
        <f t="shared" si="40"/>
        <v>930233160</v>
      </c>
      <c r="AH135">
        <f t="shared" si="41"/>
        <v>342939364.951186</v>
      </c>
      <c r="AI135">
        <f t="shared" si="42"/>
        <v>295791581.46952254</v>
      </c>
      <c r="AJ135" s="20">
        <f t="shared" si="43"/>
        <v>1680354826.4207084</v>
      </c>
      <c r="AK135">
        <f t="shared" si="44"/>
        <v>31.080000000000002</v>
      </c>
      <c r="AL135">
        <f t="shared" si="46"/>
        <v>55200</v>
      </c>
      <c r="AM135" s="21">
        <f t="shared" si="45"/>
        <v>779.94167155697096</v>
      </c>
    </row>
    <row r="136" spans="7:39" ht="15" thickBot="1" x14ac:dyDescent="0.35">
      <c r="G136" s="10" t="s">
        <v>130</v>
      </c>
      <c r="H136">
        <f>((100-B26)/100)*H117</f>
        <v>6.9549225291000091E-2</v>
      </c>
      <c r="I136">
        <f t="shared" ref="I136:L136" si="71">((100-C26)/100)*I117</f>
        <v>1.6043683743179995</v>
      </c>
      <c r="J136">
        <f t="shared" si="71"/>
        <v>3.9261023999999922E-2</v>
      </c>
      <c r="K136">
        <f t="shared" si="71"/>
        <v>0.65460150000000017</v>
      </c>
      <c r="L136">
        <f t="shared" si="71"/>
        <v>1.2974000000006184E-2</v>
      </c>
      <c r="T136" s="57" t="s">
        <v>131</v>
      </c>
      <c r="U136">
        <f>$U$117+Z8</f>
        <v>0.20900000000000002</v>
      </c>
      <c r="V136">
        <f>$V$117+AA8</f>
        <v>500</v>
      </c>
      <c r="W136">
        <f>$W$117+AB8</f>
        <v>36.653563144685677</v>
      </c>
      <c r="X136">
        <f>$X$117+AC8</f>
        <v>1.7745086179257126</v>
      </c>
      <c r="AD136" t="b">
        <f t="shared" si="38"/>
        <v>0</v>
      </c>
      <c r="AE136" s="15" t="s">
        <v>131</v>
      </c>
      <c r="AF136">
        <f t="shared" si="39"/>
        <v>89886720</v>
      </c>
      <c r="AG136">
        <f t="shared" si="40"/>
        <v>1011123000</v>
      </c>
      <c r="AH136">
        <f t="shared" si="41"/>
        <v>562998729.902372</v>
      </c>
      <c r="AI136">
        <f t="shared" si="42"/>
        <v>328993897.76342708</v>
      </c>
      <c r="AJ136" s="20">
        <f t="shared" si="43"/>
        <v>1993002347.6657989</v>
      </c>
      <c r="AK136">
        <f t="shared" si="44"/>
        <v>25.080000000000002</v>
      </c>
      <c r="AL136">
        <f t="shared" si="46"/>
        <v>60000</v>
      </c>
      <c r="AM136" s="21">
        <f t="shared" si="45"/>
        <v>991.46630896285626</v>
      </c>
    </row>
    <row r="137" spans="7:39" ht="15" thickBot="1" x14ac:dyDescent="0.35">
      <c r="G137" s="10" t="s">
        <v>131</v>
      </c>
      <c r="H137">
        <f>((100-B27)/100)*H117</f>
        <v>0.11307819650400017</v>
      </c>
      <c r="I137">
        <f t="shared" ref="I137:L137" si="72">((100-C27)/100)*I117</f>
        <v>2.3977147648979984</v>
      </c>
      <c r="J137">
        <f t="shared" si="72"/>
        <v>6.2869986431999869E-2</v>
      </c>
      <c r="K137">
        <f t="shared" si="72"/>
        <v>0.70135875000000014</v>
      </c>
      <c r="L137">
        <f t="shared" si="72"/>
        <v>1.2974000000006184E-2</v>
      </c>
      <c r="T137" s="57" t="s">
        <v>132</v>
      </c>
      <c r="U137">
        <f>$U$117+Z9</f>
        <v>0.23899999999999999</v>
      </c>
      <c r="V137">
        <f>$V$117+AA9</f>
        <v>470</v>
      </c>
      <c r="W137">
        <f>$W$117+AB9</f>
        <v>34.862715448142822</v>
      </c>
      <c r="X137">
        <f>$X$117+AC9</f>
        <v>1.7745086179257126</v>
      </c>
      <c r="AD137" t="b">
        <f t="shared" si="38"/>
        <v>0</v>
      </c>
      <c r="AE137" s="15" t="s">
        <v>132</v>
      </c>
      <c r="AF137">
        <f t="shared" si="39"/>
        <v>102789120</v>
      </c>
      <c r="AG137">
        <f t="shared" si="40"/>
        <v>950455620</v>
      </c>
      <c r="AH137">
        <f t="shared" si="41"/>
        <v>535491309.28347379</v>
      </c>
      <c r="AI137">
        <f t="shared" si="42"/>
        <v>328993897.76342708</v>
      </c>
      <c r="AJ137" s="20">
        <f t="shared" si="43"/>
        <v>1917729947.0469007</v>
      </c>
      <c r="AK137">
        <f t="shared" si="44"/>
        <v>28.68</v>
      </c>
      <c r="AL137">
        <f t="shared" si="46"/>
        <v>56400</v>
      </c>
      <c r="AM137" s="21">
        <f t="shared" si="45"/>
        <v>963.19013660434211</v>
      </c>
    </row>
    <row r="138" spans="7:39" ht="15" thickBot="1" x14ac:dyDescent="0.35">
      <c r="G138" s="10" t="s">
        <v>132</v>
      </c>
      <c r="H138">
        <f>((100-B28)/100)*H117</f>
        <v>0.25560171000000037</v>
      </c>
      <c r="I138">
        <f>((100-C28)/100)*I117</f>
        <v>4.1106030599999981</v>
      </c>
      <c r="J138">
        <f>((100-D28)/100)*J117</f>
        <v>0.2617401599999995</v>
      </c>
      <c r="K138">
        <f>((100-E28)/100)*K117</f>
        <v>0.93514500000000023</v>
      </c>
      <c r="L138">
        <f>((100-F28)/100)*L117</f>
        <v>129.73999999999546</v>
      </c>
      <c r="T138" s="57"/>
      <c r="U138">
        <f>$U$117+Z10</f>
        <v>0.159</v>
      </c>
      <c r="V138">
        <f>$V$117+AA10</f>
        <v>320</v>
      </c>
      <c r="W138">
        <f>$W$117+AB10</f>
        <v>18.745086179257129</v>
      </c>
      <c r="X138">
        <f>$X$117+AC10</f>
        <v>0.7</v>
      </c>
      <c r="AD138" t="b">
        <f t="shared" ref="AD138:AD201" si="73">IF(AK138&lt;$P$17,(IF(AL138&lt;$Q$17,(IF(H138&lt;$N$13,(IF(I138&lt;$O$13,(IF(J138&lt;$P$13,(IF(K138&lt;$Q$13,(IF(L138&lt;$R$13,"yes")))))))))))))</f>
        <v>0</v>
      </c>
      <c r="AE138" s="15" t="s">
        <v>133</v>
      </c>
      <c r="AF138">
        <f t="shared" ref="AF138:AF201" si="74">U138*$N$17*$O$10*$N$7</f>
        <v>68382720.000000015</v>
      </c>
      <c r="AG138">
        <f t="shared" ref="AG138:AG201" si="75">V138*$N$17*$P$10*$O$7*15*365</f>
        <v>647118720</v>
      </c>
      <c r="AH138">
        <f t="shared" ref="AH138:AH201" si="76">W138*$N$17*$P$7*1000000</f>
        <v>287924523.71338952</v>
      </c>
      <c r="AI138">
        <f t="shared" ref="AI138:AI201" si="77">X138*$N$10*$N$17*$Q$7*1000000</f>
        <v>129780000</v>
      </c>
      <c r="AJ138" s="20">
        <f t="shared" ref="AJ138:AJ201" si="78">(SUM(AF138:AI138))</f>
        <v>1133205963.7133894</v>
      </c>
      <c r="AK138">
        <f t="shared" ref="AK138:AK201" si="79">U138*$N$17</f>
        <v>19.080000000000002</v>
      </c>
      <c r="AL138">
        <f t="shared" si="46"/>
        <v>38400</v>
      </c>
      <c r="AM138" s="21">
        <f t="shared" ref="AM138:AM201" si="80">(U138*$N$17*$O$10+V138*$P$10*$N$17*15*365+W138*$N$17*1000000+X138*$N$17*$N$10*1000000)/10000000</f>
        <v>503.79703415108554</v>
      </c>
    </row>
    <row r="139" spans="7:39" ht="15" thickBot="1" x14ac:dyDescent="0.35">
      <c r="G139" s="10"/>
      <c r="H139">
        <f>((100-B24)/100)*H118</f>
        <v>6.9012461700000173E-3</v>
      </c>
      <c r="I139">
        <f>((100-C24)/100)*I118</f>
        <v>4.1106030599999981</v>
      </c>
      <c r="J139">
        <f>((100-D24)/100)*J118</f>
        <v>1.5704409599999821E-3</v>
      </c>
      <c r="K139">
        <f>((100-E24)/100)*K118</f>
        <v>0.27680291999999995</v>
      </c>
      <c r="L139">
        <f>((100-F24)/100)*L118</f>
        <v>129.73999999999546</v>
      </c>
      <c r="T139" s="57"/>
      <c r="U139">
        <f>$U$118+Z6</f>
        <v>0.1</v>
      </c>
      <c r="V139">
        <f>$V$118+AA6</f>
        <v>290</v>
      </c>
      <c r="W139">
        <f>$W$118+AB6</f>
        <v>17.745086179257129</v>
      </c>
      <c r="X139">
        <f>$X$118+AC6</f>
        <v>1.1000000000000001</v>
      </c>
      <c r="AD139" t="b">
        <f t="shared" si="73"/>
        <v>0</v>
      </c>
      <c r="AE139" s="15" t="s">
        <v>134</v>
      </c>
      <c r="AF139">
        <f t="shared" si="74"/>
        <v>43008000</v>
      </c>
      <c r="AG139">
        <f t="shared" si="75"/>
        <v>586451340.00000012</v>
      </c>
      <c r="AH139">
        <f t="shared" si="76"/>
        <v>272564523.71338952</v>
      </c>
      <c r="AI139">
        <f t="shared" si="77"/>
        <v>203940000</v>
      </c>
      <c r="AJ139" s="20">
        <f t="shared" si="78"/>
        <v>1105963863.7133896</v>
      </c>
      <c r="AK139">
        <f t="shared" si="79"/>
        <v>12</v>
      </c>
      <c r="AL139">
        <f t="shared" ref="AL139:AL202" si="81">(V139*$N$17)</f>
        <v>34800</v>
      </c>
      <c r="AM139" s="21">
        <f t="shared" si="80"/>
        <v>542.0590341510856</v>
      </c>
    </row>
    <row r="140" spans="7:39" ht="15" thickBot="1" x14ac:dyDescent="0.35">
      <c r="G140" s="10" t="s">
        <v>134</v>
      </c>
      <c r="H140">
        <f>((100-B25)/100)*H118</f>
        <v>2.4154361595000061E-3</v>
      </c>
      <c r="I140">
        <f>((100-C25)/100)*I118</f>
        <v>1.931983438199999</v>
      </c>
      <c r="J140">
        <f>((100-D25)/100)*J118</f>
        <v>7.5161304345599134E-4</v>
      </c>
      <c r="K140">
        <f>((100-E25)/100)*K118</f>
        <v>0.27680291999999995</v>
      </c>
      <c r="L140">
        <f>((100-F25)/100)*L118</f>
        <v>25.947999999999094</v>
      </c>
      <c r="T140" s="57" t="s">
        <v>135</v>
      </c>
      <c r="U140">
        <f>$U$118+Z7</f>
        <v>0.2</v>
      </c>
      <c r="V140">
        <f>$V$118+AA7</f>
        <v>430</v>
      </c>
      <c r="W140">
        <f>$W$118+AB7</f>
        <v>21.326781572342838</v>
      </c>
      <c r="X140">
        <f>$X$118+AC7</f>
        <v>1.9954238482714275</v>
      </c>
      <c r="AD140" t="b">
        <f t="shared" si="73"/>
        <v>0</v>
      </c>
      <c r="AE140" s="15" t="s">
        <v>135</v>
      </c>
      <c r="AF140">
        <f t="shared" si="74"/>
        <v>86016000</v>
      </c>
      <c r="AG140">
        <f t="shared" si="75"/>
        <v>869565780.00000012</v>
      </c>
      <c r="AH140">
        <f t="shared" si="76"/>
        <v>327579364.951186</v>
      </c>
      <c r="AI140">
        <f t="shared" si="77"/>
        <v>369951581.46952266</v>
      </c>
      <c r="AJ140" s="20">
        <f t="shared" si="78"/>
        <v>1653112726.4207089</v>
      </c>
      <c r="AK140">
        <f t="shared" si="79"/>
        <v>24</v>
      </c>
      <c r="AL140">
        <f t="shared" si="81"/>
        <v>51600</v>
      </c>
      <c r="AM140" s="21">
        <f t="shared" si="80"/>
        <v>818.20367155697102</v>
      </c>
    </row>
    <row r="141" spans="7:39" ht="15" thickBot="1" x14ac:dyDescent="0.35">
      <c r="G141" s="10" t="s">
        <v>135</v>
      </c>
      <c r="H141">
        <f>((100-B26)/100)*H118</f>
        <v>1.8778290828570044E-3</v>
      </c>
      <c r="I141">
        <f t="shared" ref="I141:L141" si="82">((100-C26)/100)*I118</f>
        <v>1.6043683743179995</v>
      </c>
      <c r="J141">
        <f t="shared" si="82"/>
        <v>2.355661439999973E-4</v>
      </c>
      <c r="K141">
        <f t="shared" si="82"/>
        <v>0.19376204399999997</v>
      </c>
      <c r="L141">
        <f t="shared" si="82"/>
        <v>1.2974000000006184E-2</v>
      </c>
      <c r="T141" s="57" t="s">
        <v>136</v>
      </c>
      <c r="U141">
        <f>$U$118+Z8</f>
        <v>0.15000000000000002</v>
      </c>
      <c r="V141">
        <f>$V$118+AA8</f>
        <v>470</v>
      </c>
      <c r="W141">
        <f>$W$118+AB8</f>
        <v>35.653563144685677</v>
      </c>
      <c r="X141">
        <f>$X$118+AC8</f>
        <v>2.1745086179257127</v>
      </c>
      <c r="AD141" t="b">
        <f t="shared" si="73"/>
        <v>0</v>
      </c>
      <c r="AE141" s="15" t="s">
        <v>136</v>
      </c>
      <c r="AF141">
        <f t="shared" si="74"/>
        <v>64512000.000000015</v>
      </c>
      <c r="AG141">
        <f t="shared" si="75"/>
        <v>950455620</v>
      </c>
      <c r="AH141">
        <f t="shared" si="76"/>
        <v>547638729.902372</v>
      </c>
      <c r="AI141">
        <f t="shared" si="77"/>
        <v>403153897.76342714</v>
      </c>
      <c r="AJ141" s="20">
        <f t="shared" si="78"/>
        <v>1965760247.6657991</v>
      </c>
      <c r="AK141">
        <f t="shared" si="79"/>
        <v>18.000000000000004</v>
      </c>
      <c r="AL141">
        <f t="shared" si="81"/>
        <v>56400</v>
      </c>
      <c r="AM141" s="21">
        <f t="shared" si="80"/>
        <v>1029.7283089628565</v>
      </c>
    </row>
    <row r="142" spans="7:39" ht="15" thickBot="1" x14ac:dyDescent="0.35">
      <c r="G142" s="10" t="s">
        <v>136</v>
      </c>
      <c r="H142">
        <f>((100-B27)/100)*H118</f>
        <v>3.0531113056080079E-3</v>
      </c>
      <c r="I142">
        <f t="shared" ref="I142:L142" si="83">((100-C27)/100)*I118</f>
        <v>2.3977147648979984</v>
      </c>
      <c r="J142">
        <f t="shared" si="83"/>
        <v>3.7721991859199564E-4</v>
      </c>
      <c r="K142">
        <f t="shared" si="83"/>
        <v>0.20760218999999996</v>
      </c>
      <c r="L142">
        <f t="shared" si="83"/>
        <v>1.2974000000006184E-2</v>
      </c>
      <c r="T142" s="57" t="s">
        <v>137</v>
      </c>
      <c r="U142">
        <f>$U$118+Z9</f>
        <v>0.18</v>
      </c>
      <c r="V142">
        <f>$V$118+AA9</f>
        <v>440</v>
      </c>
      <c r="W142">
        <f>$W$118+AB9</f>
        <v>33.862715448142822</v>
      </c>
      <c r="X142">
        <f>$X$118+AC9</f>
        <v>2.1745086179257127</v>
      </c>
      <c r="AD142" t="b">
        <f t="shared" si="73"/>
        <v>0</v>
      </c>
      <c r="AE142" s="15" t="s">
        <v>137</v>
      </c>
      <c r="AF142">
        <f t="shared" si="74"/>
        <v>77414399.999999985</v>
      </c>
      <c r="AG142">
        <f t="shared" si="75"/>
        <v>889788240</v>
      </c>
      <c r="AH142">
        <f t="shared" si="76"/>
        <v>520131309.28347379</v>
      </c>
      <c r="AI142">
        <f t="shared" si="77"/>
        <v>403153897.76342714</v>
      </c>
      <c r="AJ142" s="20">
        <f t="shared" si="78"/>
        <v>1890487847.0469007</v>
      </c>
      <c r="AK142">
        <f t="shared" si="79"/>
        <v>21.599999999999998</v>
      </c>
      <c r="AL142">
        <f t="shared" si="81"/>
        <v>52800</v>
      </c>
      <c r="AM142" s="21">
        <f t="shared" si="80"/>
        <v>1001.4521366043423</v>
      </c>
    </row>
    <row r="143" spans="7:39" ht="15" thickBot="1" x14ac:dyDescent="0.35">
      <c r="G143" s="10" t="s">
        <v>137</v>
      </c>
      <c r="H143">
        <f>((100-B28)/100)*$H$23</f>
        <v>0.12758457663000008</v>
      </c>
      <c r="I143">
        <f>((100-C28)/100)*$H$23</f>
        <v>0.12758457663000008</v>
      </c>
      <c r="J143">
        <f>((100-D28)/100)*$H$23</f>
        <v>0.12758457663000008</v>
      </c>
      <c r="K143">
        <f>((100-E28)/100)*$H$23</f>
        <v>0.12758457663000008</v>
      </c>
      <c r="L143">
        <f>((100-F28)/100)*$H$23</f>
        <v>0.12758457663000008</v>
      </c>
      <c r="T143" s="57"/>
      <c r="U143">
        <f>$U$118+Z10</f>
        <v>0.1</v>
      </c>
      <c r="V143">
        <f>$V$118+AA10</f>
        <v>290</v>
      </c>
      <c r="W143">
        <f>$W$118+AB10</f>
        <v>17.745086179257129</v>
      </c>
      <c r="X143">
        <f>$X$118+AC10</f>
        <v>1.1000000000000001</v>
      </c>
      <c r="AD143" t="b">
        <f t="shared" si="73"/>
        <v>0</v>
      </c>
      <c r="AE143" s="15" t="s">
        <v>138</v>
      </c>
      <c r="AF143">
        <f t="shared" si="74"/>
        <v>43008000</v>
      </c>
      <c r="AG143">
        <f t="shared" si="75"/>
        <v>586451340.00000012</v>
      </c>
      <c r="AH143">
        <f t="shared" si="76"/>
        <v>272564523.71338952</v>
      </c>
      <c r="AI143">
        <f t="shared" si="77"/>
        <v>203940000</v>
      </c>
      <c r="AJ143" s="20">
        <f t="shared" si="78"/>
        <v>1105963863.7133896</v>
      </c>
      <c r="AK143">
        <f t="shared" si="79"/>
        <v>12</v>
      </c>
      <c r="AL143">
        <f t="shared" si="81"/>
        <v>34800</v>
      </c>
      <c r="AM143" s="21">
        <f t="shared" si="80"/>
        <v>542.0590341510856</v>
      </c>
    </row>
    <row r="144" spans="7:39" ht="15" thickBot="1" x14ac:dyDescent="0.35">
      <c r="G144" s="10"/>
      <c r="H144">
        <f>((100-B20)/100)*H6</f>
        <v>3.8908260300000008</v>
      </c>
      <c r="I144">
        <f>((100-C20)/100)*I6</f>
        <v>4.5979899999999985</v>
      </c>
      <c r="J144">
        <f>((100-D20)/100)*J6</f>
        <v>3.5989271999999972</v>
      </c>
      <c r="K144">
        <f>((100-E20)/100)*K6</f>
        <v>2.3814000000000002</v>
      </c>
      <c r="L144">
        <f>((100-F20)/100)*L6</f>
        <v>9980</v>
      </c>
      <c r="T144" s="57" t="s">
        <v>139</v>
      </c>
      <c r="U144">
        <f t="shared" ref="U144:U152" si="84">$U$6+Z2</f>
        <v>0.15</v>
      </c>
      <c r="V144">
        <f t="shared" ref="V144:V152" si="85">$V$6+AA2</f>
        <v>240</v>
      </c>
      <c r="W144">
        <f t="shared" ref="W144:W152" si="86">$W$6+AB2</f>
        <v>11.372543089628564</v>
      </c>
      <c r="X144">
        <f t="shared" ref="X144:X152" si="87">$X$6+AC2</f>
        <v>1.05</v>
      </c>
      <c r="AD144" t="b">
        <f t="shared" si="73"/>
        <v>0</v>
      </c>
      <c r="AE144" s="15" t="s">
        <v>139</v>
      </c>
      <c r="AF144">
        <f t="shared" si="74"/>
        <v>64512000</v>
      </c>
      <c r="AG144">
        <f t="shared" si="75"/>
        <v>485339040.00000006</v>
      </c>
      <c r="AH144">
        <f t="shared" si="76"/>
        <v>174682261.85669476</v>
      </c>
      <c r="AI144">
        <f t="shared" si="77"/>
        <v>194670000</v>
      </c>
      <c r="AJ144" s="20">
        <f t="shared" si="78"/>
        <v>919203301.8566947</v>
      </c>
      <c r="AK144">
        <f t="shared" si="79"/>
        <v>18</v>
      </c>
      <c r="AL144">
        <f t="shared" si="81"/>
        <v>28800</v>
      </c>
      <c r="AM144" s="21">
        <f t="shared" si="80"/>
        <v>445.27851707554282</v>
      </c>
    </row>
    <row r="145" spans="7:39" ht="15" thickBot="1" x14ac:dyDescent="0.35">
      <c r="G145" s="2" t="s">
        <v>139</v>
      </c>
      <c r="H145">
        <f>((100-B21)/100)*H6</f>
        <v>3.8908260300000008</v>
      </c>
      <c r="I145">
        <f>((100-C21)/100)*I6</f>
        <v>4.5979899999999985</v>
      </c>
      <c r="J145">
        <f>((100-D21)/100)*J6</f>
        <v>3.5989271999999972</v>
      </c>
      <c r="K145">
        <f>((100-E21)/100)*K6</f>
        <v>1.8225000000000002</v>
      </c>
      <c r="L145">
        <f>((100-F21)/100)*L6</f>
        <v>9980</v>
      </c>
      <c r="T145" s="57" t="s">
        <v>140</v>
      </c>
      <c r="U145">
        <f t="shared" si="84"/>
        <v>0.15</v>
      </c>
      <c r="V145">
        <f t="shared" si="85"/>
        <v>255</v>
      </c>
      <c r="W145">
        <f t="shared" si="86"/>
        <v>13.372543089628564</v>
      </c>
      <c r="X145">
        <f t="shared" si="87"/>
        <v>0.65</v>
      </c>
      <c r="AD145" t="b">
        <f t="shared" si="73"/>
        <v>0</v>
      </c>
      <c r="AE145" s="15" t="s">
        <v>140</v>
      </c>
      <c r="AF145">
        <f t="shared" si="74"/>
        <v>64512000</v>
      </c>
      <c r="AG145">
        <f t="shared" si="75"/>
        <v>515672730</v>
      </c>
      <c r="AH145">
        <f t="shared" si="76"/>
        <v>205402261.85669476</v>
      </c>
      <c r="AI145">
        <f t="shared" si="77"/>
        <v>120509999.99999999</v>
      </c>
      <c r="AJ145" s="20">
        <f t="shared" si="78"/>
        <v>906096991.8566947</v>
      </c>
      <c r="AK145">
        <f t="shared" si="79"/>
        <v>18</v>
      </c>
      <c r="AL145">
        <f t="shared" si="81"/>
        <v>30600</v>
      </c>
      <c r="AM145" s="21">
        <f t="shared" si="80"/>
        <v>403.19151707554278</v>
      </c>
    </row>
    <row r="146" spans="7:39" ht="15" thickBot="1" x14ac:dyDescent="0.35">
      <c r="G146" s="2" t="s">
        <v>140</v>
      </c>
      <c r="H146">
        <f>((100-B22)/100)*H6</f>
        <v>3.8908260300000008</v>
      </c>
      <c r="I146">
        <f>((100-C22)/100)*I6</f>
        <v>4.5979899999999985</v>
      </c>
      <c r="J146">
        <f>((100-D22)/100)*J6</f>
        <v>3.5989271999999972</v>
      </c>
      <c r="K146">
        <f>((100-E22)/100)*K6</f>
        <v>3.6450000000000005</v>
      </c>
      <c r="L146">
        <f>((100-F22)/100)*L6</f>
        <v>9980</v>
      </c>
      <c r="T146" s="57" t="s">
        <v>141</v>
      </c>
      <c r="U146">
        <f t="shared" si="84"/>
        <v>0.20900000000000002</v>
      </c>
      <c r="V146">
        <f t="shared" si="85"/>
        <v>270</v>
      </c>
      <c r="W146">
        <f t="shared" si="86"/>
        <v>13.372543089628564</v>
      </c>
      <c r="X146">
        <f t="shared" si="87"/>
        <v>0.65</v>
      </c>
      <c r="AD146" t="b">
        <f t="shared" si="73"/>
        <v>0</v>
      </c>
      <c r="AE146" s="15" t="s">
        <v>141</v>
      </c>
      <c r="AF146">
        <f t="shared" si="74"/>
        <v>89886720</v>
      </c>
      <c r="AG146">
        <f t="shared" si="75"/>
        <v>546006420</v>
      </c>
      <c r="AH146">
        <f t="shared" si="76"/>
        <v>205402261.85669476</v>
      </c>
      <c r="AI146">
        <f t="shared" si="77"/>
        <v>120509999.99999999</v>
      </c>
      <c r="AJ146" s="20">
        <f t="shared" si="78"/>
        <v>961805401.8566947</v>
      </c>
      <c r="AK146">
        <f t="shared" si="79"/>
        <v>25.080000000000002</v>
      </c>
      <c r="AL146">
        <f t="shared" si="81"/>
        <v>32400</v>
      </c>
      <c r="AM146" s="21">
        <f t="shared" si="80"/>
        <v>419.01651707554277</v>
      </c>
    </row>
    <row r="147" spans="7:39" ht="15" thickBot="1" x14ac:dyDescent="0.35">
      <c r="G147" s="2" t="s">
        <v>141</v>
      </c>
      <c r="H147">
        <f>((100-B23)/100)*H6</f>
        <v>0.10505230281000012</v>
      </c>
      <c r="I147">
        <f>((100-C23)/100)*I6</f>
        <v>4.5979899999999985</v>
      </c>
      <c r="J147">
        <f>((100-D23)/100)*J6</f>
        <v>2.1593563199999777E-2</v>
      </c>
      <c r="K147">
        <f>((100-E23)/100)*K6</f>
        <v>1.0789199999999994</v>
      </c>
      <c r="L147">
        <f>((100-F23)/100)*L6</f>
        <v>9980</v>
      </c>
      <c r="T147" s="57" t="s">
        <v>142</v>
      </c>
      <c r="U147">
        <f t="shared" si="84"/>
        <v>0.15</v>
      </c>
      <c r="V147">
        <f t="shared" si="85"/>
        <v>240</v>
      </c>
      <c r="W147">
        <f t="shared" si="86"/>
        <v>12.372543089628564</v>
      </c>
      <c r="X147">
        <f t="shared" si="87"/>
        <v>1.05</v>
      </c>
      <c r="AD147" t="b">
        <f t="shared" si="73"/>
        <v>0</v>
      </c>
      <c r="AE147" s="15" t="s">
        <v>142</v>
      </c>
      <c r="AF147">
        <f t="shared" si="74"/>
        <v>64512000</v>
      </c>
      <c r="AG147">
        <f t="shared" si="75"/>
        <v>485339040.00000006</v>
      </c>
      <c r="AH147">
        <f t="shared" si="76"/>
        <v>190042261.85669479</v>
      </c>
      <c r="AI147">
        <f t="shared" si="77"/>
        <v>194670000</v>
      </c>
      <c r="AJ147" s="20">
        <f t="shared" si="78"/>
        <v>934563301.85669482</v>
      </c>
      <c r="AK147">
        <f t="shared" si="79"/>
        <v>18</v>
      </c>
      <c r="AL147">
        <f t="shared" si="81"/>
        <v>28800</v>
      </c>
      <c r="AM147" s="21">
        <f t="shared" si="80"/>
        <v>457.27851707554282</v>
      </c>
    </row>
    <row r="148" spans="7:39" ht="15" thickBot="1" x14ac:dyDescent="0.35">
      <c r="G148" s="2" t="s">
        <v>142</v>
      </c>
      <c r="H148">
        <f>((100-B24)/100)*H6</f>
        <v>3.8908260300000008</v>
      </c>
      <c r="I148">
        <f>((100-C24)/100)*I6</f>
        <v>4.5979899999999985</v>
      </c>
      <c r="J148">
        <f>((100-D24)/100)*J6</f>
        <v>3.5989271999999972</v>
      </c>
      <c r="K148">
        <f>((100-E24)/100)*K6</f>
        <v>9.7200000000000006</v>
      </c>
      <c r="L148">
        <f>((100-F24)/100)*L6</f>
        <v>99800</v>
      </c>
      <c r="T148" s="57"/>
      <c r="U148">
        <f t="shared" si="84"/>
        <v>0.11</v>
      </c>
      <c r="V148">
        <f t="shared" si="85"/>
        <v>120</v>
      </c>
      <c r="W148">
        <f t="shared" si="86"/>
        <v>5.3725430896285635</v>
      </c>
      <c r="X148">
        <f t="shared" si="87"/>
        <v>0.45</v>
      </c>
      <c r="AD148" t="b">
        <f t="shared" si="73"/>
        <v>0</v>
      </c>
      <c r="AE148" s="15" t="s">
        <v>143</v>
      </c>
      <c r="AF148">
        <f t="shared" si="74"/>
        <v>47308800</v>
      </c>
      <c r="AG148">
        <f t="shared" si="75"/>
        <v>242669520.00000003</v>
      </c>
      <c r="AH148">
        <f t="shared" si="76"/>
        <v>82522261.856694743</v>
      </c>
      <c r="AI148">
        <f t="shared" si="77"/>
        <v>83430000</v>
      </c>
      <c r="AJ148" s="20">
        <f t="shared" si="78"/>
        <v>455930581.85669476</v>
      </c>
      <c r="AK148">
        <f t="shared" si="79"/>
        <v>13.2</v>
      </c>
      <c r="AL148">
        <f t="shared" si="81"/>
        <v>14400</v>
      </c>
      <c r="AM148" s="21">
        <f t="shared" si="80"/>
        <v>211.25451707554276</v>
      </c>
    </row>
    <row r="149" spans="7:39" ht="15" thickBot="1" x14ac:dyDescent="0.35">
      <c r="G149" s="2" t="s">
        <v>143</v>
      </c>
      <c r="H149">
        <f>((100-B25)/100)*H6</f>
        <v>1.3617891105000002</v>
      </c>
      <c r="I149">
        <f>((100-C25)/100)*I6</f>
        <v>2.1610552999999992</v>
      </c>
      <c r="J149">
        <f>((100-D25)/100)*J6</f>
        <v>1.7224465579199986</v>
      </c>
      <c r="K149">
        <f>((100-E25)/100)*K6</f>
        <v>9.7200000000000006</v>
      </c>
      <c r="L149">
        <f>((100-F25)/100)*L6</f>
        <v>19960</v>
      </c>
      <c r="T149" s="57" t="s">
        <v>144</v>
      </c>
      <c r="U149">
        <f t="shared" si="84"/>
        <v>0.21000000000000002</v>
      </c>
      <c r="V149">
        <f t="shared" si="85"/>
        <v>260</v>
      </c>
      <c r="W149">
        <f t="shared" si="86"/>
        <v>8.9542384827142723</v>
      </c>
      <c r="X149">
        <f t="shared" si="87"/>
        <v>1.3454238482714274</v>
      </c>
      <c r="AD149" t="b">
        <f t="shared" si="73"/>
        <v>0</v>
      </c>
      <c r="AE149" s="15" t="s">
        <v>144</v>
      </c>
      <c r="AF149">
        <f t="shared" si="74"/>
        <v>90316800.000000015</v>
      </c>
      <c r="AG149">
        <f t="shared" si="75"/>
        <v>525783960</v>
      </c>
      <c r="AH149">
        <f t="shared" si="76"/>
        <v>137537103.09449124</v>
      </c>
      <c r="AI149">
        <f t="shared" si="77"/>
        <v>249441581.46952266</v>
      </c>
      <c r="AJ149" s="20">
        <f t="shared" si="78"/>
        <v>1003079444.564014</v>
      </c>
      <c r="AK149">
        <f t="shared" si="79"/>
        <v>25.200000000000003</v>
      </c>
      <c r="AL149">
        <f t="shared" si="81"/>
        <v>31200</v>
      </c>
      <c r="AM149" s="21">
        <f t="shared" si="80"/>
        <v>487.39915448142813</v>
      </c>
    </row>
    <row r="150" spans="7:39" ht="15" thickBot="1" x14ac:dyDescent="0.35">
      <c r="G150" s="10" t="s">
        <v>144</v>
      </c>
      <c r="H150">
        <f>((100-B26)/100)*H6</f>
        <v>1.058693762763</v>
      </c>
      <c r="I150">
        <f>((100-C26)/100)*I6</f>
        <v>1.7945954969999995</v>
      </c>
      <c r="J150">
        <f>((100-D26)/100)*J6</f>
        <v>0.53983907999999958</v>
      </c>
      <c r="K150">
        <f>((100-E26)/100)*K6</f>
        <v>6.8040000000000003</v>
      </c>
      <c r="L150">
        <f>((100-F26)/100)*L6</f>
        <v>9.9800000000051057</v>
      </c>
      <c r="T150" s="57" t="s">
        <v>145</v>
      </c>
      <c r="U150">
        <f t="shared" si="84"/>
        <v>0.16</v>
      </c>
      <c r="V150">
        <f t="shared" si="85"/>
        <v>300</v>
      </c>
      <c r="W150">
        <f t="shared" si="86"/>
        <v>23.281020055057109</v>
      </c>
      <c r="X150">
        <f t="shared" si="87"/>
        <v>1.5245086179257126</v>
      </c>
      <c r="AD150" t="b">
        <f t="shared" si="73"/>
        <v>0</v>
      </c>
      <c r="AE150" s="15" t="s">
        <v>145</v>
      </c>
      <c r="AF150">
        <f t="shared" si="74"/>
        <v>68812800</v>
      </c>
      <c r="AG150">
        <f t="shared" si="75"/>
        <v>606673800</v>
      </c>
      <c r="AH150">
        <f t="shared" si="76"/>
        <v>357596468.04567719</v>
      </c>
      <c r="AI150">
        <f t="shared" si="77"/>
        <v>282643897.76342708</v>
      </c>
      <c r="AJ150" s="20">
        <f t="shared" si="78"/>
        <v>1315726965.8091042</v>
      </c>
      <c r="AK150">
        <f t="shared" si="79"/>
        <v>19.2</v>
      </c>
      <c r="AL150">
        <f t="shared" si="81"/>
        <v>36000</v>
      </c>
      <c r="AM150" s="21">
        <f t="shared" si="80"/>
        <v>698.92379188731354</v>
      </c>
    </row>
    <row r="151" spans="7:39" ht="15" thickBot="1" x14ac:dyDescent="0.35">
      <c r="G151" s="2" t="s">
        <v>145</v>
      </c>
      <c r="H151">
        <f>((100-B27)/100)*H6</f>
        <v>1.7213014356720004</v>
      </c>
      <c r="I151">
        <f>((100-C27)/100)*I6</f>
        <v>2.682007566999999</v>
      </c>
      <c r="J151">
        <f>((100-D27)/100)*J6</f>
        <v>0.86446231343999924</v>
      </c>
      <c r="K151">
        <f>((100-E27)/100)*K6</f>
        <v>7.2900000000000009</v>
      </c>
      <c r="L151">
        <f>((100-F27)/100)*L6</f>
        <v>9.9800000000051057</v>
      </c>
      <c r="T151" s="57" t="s">
        <v>146</v>
      </c>
      <c r="U151">
        <f t="shared" si="84"/>
        <v>0.19</v>
      </c>
      <c r="V151">
        <f t="shared" si="85"/>
        <v>270</v>
      </c>
      <c r="W151">
        <f t="shared" si="86"/>
        <v>21.490172358514254</v>
      </c>
      <c r="X151">
        <f t="shared" si="87"/>
        <v>1.5245086179257126</v>
      </c>
      <c r="AD151" t="b">
        <f t="shared" si="73"/>
        <v>0</v>
      </c>
      <c r="AE151" s="15" t="s">
        <v>146</v>
      </c>
      <c r="AF151">
        <f t="shared" si="74"/>
        <v>81715200</v>
      </c>
      <c r="AG151">
        <f t="shared" si="75"/>
        <v>546006420</v>
      </c>
      <c r="AH151">
        <f t="shared" si="76"/>
        <v>330089047.42677897</v>
      </c>
      <c r="AI151">
        <f t="shared" si="77"/>
        <v>282643897.76342708</v>
      </c>
      <c r="AJ151" s="20">
        <f t="shared" si="78"/>
        <v>1240454565.1902061</v>
      </c>
      <c r="AK151">
        <f t="shared" si="79"/>
        <v>22.8</v>
      </c>
      <c r="AL151">
        <f t="shared" si="81"/>
        <v>32400</v>
      </c>
      <c r="AM151" s="21">
        <f t="shared" si="80"/>
        <v>670.64761952879928</v>
      </c>
    </row>
    <row r="152" spans="7:39" ht="15" thickBot="1" x14ac:dyDescent="0.35">
      <c r="G152" s="2" t="s">
        <v>146</v>
      </c>
      <c r="H152">
        <f>((100-B28)/100)*H6</f>
        <v>3.8908260300000008</v>
      </c>
      <c r="I152">
        <f>((100-C28)/100)*I6</f>
        <v>4.5979899999999985</v>
      </c>
      <c r="J152">
        <f>((100-D28)/100)*J6</f>
        <v>3.5989271999999972</v>
      </c>
      <c r="K152">
        <f>((100-E28)/100)*K6</f>
        <v>9.7200000000000006</v>
      </c>
      <c r="L152">
        <f>((100-F28)/100)*L6</f>
        <v>99800</v>
      </c>
      <c r="T152" s="57"/>
      <c r="U152">
        <f t="shared" si="84"/>
        <v>0.11</v>
      </c>
      <c r="V152">
        <f t="shared" si="85"/>
        <v>120</v>
      </c>
      <c r="W152">
        <f t="shared" si="86"/>
        <v>5.3725430896285635</v>
      </c>
      <c r="X152">
        <f t="shared" si="87"/>
        <v>0.45</v>
      </c>
      <c r="AD152" t="b">
        <f t="shared" si="73"/>
        <v>0</v>
      </c>
      <c r="AE152" s="15" t="s">
        <v>147</v>
      </c>
      <c r="AF152">
        <f t="shared" si="74"/>
        <v>47308800</v>
      </c>
      <c r="AG152">
        <f t="shared" si="75"/>
        <v>242669520.00000003</v>
      </c>
      <c r="AH152">
        <f t="shared" si="76"/>
        <v>82522261.856694743</v>
      </c>
      <c r="AI152">
        <f t="shared" si="77"/>
        <v>83430000</v>
      </c>
      <c r="AJ152" s="20">
        <f t="shared" si="78"/>
        <v>455930581.85669476</v>
      </c>
      <c r="AK152">
        <f t="shared" si="79"/>
        <v>13.2</v>
      </c>
      <c r="AL152">
        <f t="shared" si="81"/>
        <v>14400</v>
      </c>
      <c r="AM152" s="21">
        <f t="shared" si="80"/>
        <v>211.25451707554276</v>
      </c>
    </row>
    <row r="153" spans="7:39" ht="15" thickBot="1" x14ac:dyDescent="0.35">
      <c r="G153" s="2"/>
      <c r="H153">
        <f>((100-B24)/100)*H144</f>
        <v>3.8908260300000008</v>
      </c>
      <c r="I153">
        <f>((100-C24)/100)*I144</f>
        <v>4.5979899999999985</v>
      </c>
      <c r="J153">
        <f>((100-D24)/100)*J144</f>
        <v>3.5989271999999972</v>
      </c>
      <c r="K153">
        <f>((100-E24)/100)*K144</f>
        <v>2.3814000000000002</v>
      </c>
      <c r="L153">
        <f>((100-F24)/100)*L144</f>
        <v>9980</v>
      </c>
      <c r="T153" s="57"/>
      <c r="U153">
        <f>$U$144+Z6</f>
        <v>0.15</v>
      </c>
      <c r="V153">
        <f>$V$144+AA6</f>
        <v>240</v>
      </c>
      <c r="W153">
        <f>$W$144+AB6</f>
        <v>11.372543089628564</v>
      </c>
      <c r="X153">
        <f>$X$144+AC6</f>
        <v>1.05</v>
      </c>
      <c r="AD153" t="b">
        <f t="shared" si="73"/>
        <v>0</v>
      </c>
      <c r="AE153" s="15" t="s">
        <v>148</v>
      </c>
      <c r="AF153">
        <f t="shared" si="74"/>
        <v>64512000</v>
      </c>
      <c r="AG153">
        <f t="shared" si="75"/>
        <v>485339040.00000006</v>
      </c>
      <c r="AH153">
        <f t="shared" si="76"/>
        <v>174682261.85669476</v>
      </c>
      <c r="AI153">
        <f t="shared" si="77"/>
        <v>194670000</v>
      </c>
      <c r="AJ153" s="20">
        <f t="shared" si="78"/>
        <v>919203301.8566947</v>
      </c>
      <c r="AK153">
        <f t="shared" si="79"/>
        <v>18</v>
      </c>
      <c r="AL153">
        <f t="shared" si="81"/>
        <v>28800</v>
      </c>
      <c r="AM153" s="21">
        <f t="shared" si="80"/>
        <v>445.27851707554282</v>
      </c>
    </row>
    <row r="154" spans="7:39" ht="15" thickBot="1" x14ac:dyDescent="0.35">
      <c r="G154" s="2" t="s">
        <v>148</v>
      </c>
      <c r="H154">
        <f>((100-B25)/100)*H144</f>
        <v>1.3617891105000002</v>
      </c>
      <c r="I154">
        <f>((100-C25)/100)*I144</f>
        <v>2.1610552999999992</v>
      </c>
      <c r="J154">
        <f>((100-D25)/100)*J144</f>
        <v>1.7224465579199986</v>
      </c>
      <c r="K154">
        <f>((100-E25)/100)*K144</f>
        <v>2.3814000000000002</v>
      </c>
      <c r="L154">
        <f>((100-F25)/100)*L144</f>
        <v>1996</v>
      </c>
      <c r="T154" s="57" t="s">
        <v>149</v>
      </c>
      <c r="U154">
        <f>$U$144+Z7</f>
        <v>0.25</v>
      </c>
      <c r="V154">
        <f>$V$144+AA7</f>
        <v>380</v>
      </c>
      <c r="W154">
        <f>$W$144+AB7</f>
        <v>14.954238482714274</v>
      </c>
      <c r="X154">
        <f>$X$144+AC7</f>
        <v>1.9454238482714272</v>
      </c>
      <c r="AD154" t="b">
        <f t="shared" si="73"/>
        <v>0</v>
      </c>
      <c r="AE154" s="15" t="s">
        <v>149</v>
      </c>
      <c r="AF154">
        <f t="shared" si="74"/>
        <v>107520000</v>
      </c>
      <c r="AG154">
        <f t="shared" si="75"/>
        <v>768453480.00000012</v>
      </c>
      <c r="AH154">
        <f t="shared" si="76"/>
        <v>229697103.09449124</v>
      </c>
      <c r="AI154">
        <f t="shared" si="77"/>
        <v>360681581.4695226</v>
      </c>
      <c r="AJ154" s="20">
        <f t="shared" si="78"/>
        <v>1466352164.564014</v>
      </c>
      <c r="AK154">
        <f t="shared" si="79"/>
        <v>30</v>
      </c>
      <c r="AL154">
        <f t="shared" si="81"/>
        <v>45600</v>
      </c>
      <c r="AM154" s="21">
        <f t="shared" si="80"/>
        <v>721.42315448142813</v>
      </c>
    </row>
    <row r="155" spans="7:39" ht="15" thickBot="1" x14ac:dyDescent="0.35">
      <c r="G155" s="10" t="s">
        <v>149</v>
      </c>
      <c r="H155">
        <f>((100-B26)/100)*H144</f>
        <v>1.058693762763</v>
      </c>
      <c r="I155">
        <f t="shared" ref="I155:L155" si="88">((100-C26)/100)*I144</f>
        <v>1.7945954969999995</v>
      </c>
      <c r="J155">
        <f t="shared" si="88"/>
        <v>0.53983907999999958</v>
      </c>
      <c r="K155">
        <f t="shared" si="88"/>
        <v>1.6669800000000001</v>
      </c>
      <c r="L155">
        <f t="shared" si="88"/>
        <v>0.99800000000051059</v>
      </c>
      <c r="T155" s="57" t="s">
        <v>150</v>
      </c>
      <c r="U155">
        <f>$U$144+Z8</f>
        <v>0.2</v>
      </c>
      <c r="V155">
        <f>$V$144+AA8</f>
        <v>420</v>
      </c>
      <c r="W155">
        <f>$W$144+AB8</f>
        <v>29.281020055057109</v>
      </c>
      <c r="X155">
        <f>$X$144+AC8</f>
        <v>2.1245086179257129</v>
      </c>
      <c r="AD155" t="b">
        <f t="shared" si="73"/>
        <v>0</v>
      </c>
      <c r="AE155" s="15" t="s">
        <v>150</v>
      </c>
      <c r="AF155">
        <f t="shared" si="74"/>
        <v>86016000</v>
      </c>
      <c r="AG155">
        <f t="shared" si="75"/>
        <v>849343320</v>
      </c>
      <c r="AH155">
        <f t="shared" si="76"/>
        <v>449756468.04567719</v>
      </c>
      <c r="AI155">
        <f t="shared" si="77"/>
        <v>393883897.76342714</v>
      </c>
      <c r="AJ155" s="20">
        <f t="shared" si="78"/>
        <v>1778999685.8091044</v>
      </c>
      <c r="AK155">
        <f t="shared" si="79"/>
        <v>24</v>
      </c>
      <c r="AL155">
        <f t="shared" si="81"/>
        <v>50400</v>
      </c>
      <c r="AM155" s="21">
        <f t="shared" si="80"/>
        <v>932.94779188731366</v>
      </c>
    </row>
    <row r="156" spans="7:39" ht="15" thickBot="1" x14ac:dyDescent="0.35">
      <c r="G156" s="2" t="s">
        <v>150</v>
      </c>
      <c r="H156">
        <f>((100-B27)/100)*H144</f>
        <v>1.7213014356720004</v>
      </c>
      <c r="I156">
        <f t="shared" ref="I156:L156" si="89">((100-C27)/100)*I144</f>
        <v>2.682007566999999</v>
      </c>
      <c r="J156">
        <f t="shared" si="89"/>
        <v>0.86446231343999924</v>
      </c>
      <c r="K156">
        <f t="shared" si="89"/>
        <v>1.7860500000000001</v>
      </c>
      <c r="L156">
        <f t="shared" si="89"/>
        <v>0.99800000000051059</v>
      </c>
      <c r="T156" s="57" t="s">
        <v>151</v>
      </c>
      <c r="U156">
        <f>$U$144+Z9</f>
        <v>0.22999999999999998</v>
      </c>
      <c r="V156">
        <f>$V$144+AA9</f>
        <v>390</v>
      </c>
      <c r="W156">
        <f>$W$144+AB9</f>
        <v>27.490172358514254</v>
      </c>
      <c r="X156">
        <f>$X$144+AC9</f>
        <v>2.1245086179257129</v>
      </c>
      <c r="AD156" t="b">
        <f t="shared" si="73"/>
        <v>0</v>
      </c>
      <c r="AE156" s="15" t="s">
        <v>151</v>
      </c>
      <c r="AF156">
        <f t="shared" si="74"/>
        <v>98918399.999999985</v>
      </c>
      <c r="AG156">
        <f t="shared" si="75"/>
        <v>788675940</v>
      </c>
      <c r="AH156">
        <f t="shared" si="76"/>
        <v>422249047.42677891</v>
      </c>
      <c r="AI156">
        <f t="shared" si="77"/>
        <v>393883897.76342714</v>
      </c>
      <c r="AJ156" s="20">
        <f t="shared" si="78"/>
        <v>1703727285.1902061</v>
      </c>
      <c r="AK156">
        <f t="shared" si="79"/>
        <v>27.599999999999998</v>
      </c>
      <c r="AL156">
        <f t="shared" si="81"/>
        <v>46800</v>
      </c>
      <c r="AM156" s="21">
        <f t="shared" si="80"/>
        <v>904.6716195287994</v>
      </c>
    </row>
    <row r="157" spans="7:39" ht="15" thickBot="1" x14ac:dyDescent="0.35">
      <c r="G157" s="2" t="s">
        <v>151</v>
      </c>
      <c r="H157">
        <f>((100-B28)/100)*H144</f>
        <v>3.8908260300000008</v>
      </c>
      <c r="I157">
        <f>((100-C28)/100)*I144</f>
        <v>4.5979899999999985</v>
      </c>
      <c r="J157">
        <f>((100-D28)/100)*J144</f>
        <v>3.5989271999999972</v>
      </c>
      <c r="K157">
        <f>((100-E28)/100)*K144</f>
        <v>2.3814000000000002</v>
      </c>
      <c r="L157">
        <f>((100-F28)/100)*L144</f>
        <v>9980</v>
      </c>
      <c r="T157" s="57"/>
      <c r="U157">
        <f>$U$144+Z10</f>
        <v>0.15</v>
      </c>
      <c r="V157">
        <f>$V$144+AA10</f>
        <v>240</v>
      </c>
      <c r="W157">
        <f>$W$144+AB10</f>
        <v>11.372543089628564</v>
      </c>
      <c r="X157">
        <f>$X$144+AC10</f>
        <v>1.05</v>
      </c>
      <c r="AD157" t="b">
        <f t="shared" si="73"/>
        <v>0</v>
      </c>
      <c r="AE157" s="15" t="s">
        <v>152</v>
      </c>
      <c r="AF157">
        <f t="shared" si="74"/>
        <v>64512000</v>
      </c>
      <c r="AG157">
        <f t="shared" si="75"/>
        <v>485339040.00000006</v>
      </c>
      <c r="AH157">
        <f t="shared" si="76"/>
        <v>174682261.85669476</v>
      </c>
      <c r="AI157">
        <f t="shared" si="77"/>
        <v>194670000</v>
      </c>
      <c r="AJ157" s="20">
        <f t="shared" si="78"/>
        <v>919203301.8566947</v>
      </c>
      <c r="AK157">
        <f t="shared" si="79"/>
        <v>18</v>
      </c>
      <c r="AL157">
        <f t="shared" si="81"/>
        <v>28800</v>
      </c>
      <c r="AM157" s="21">
        <f t="shared" si="80"/>
        <v>445.27851707554282</v>
      </c>
    </row>
    <row r="158" spans="7:39" ht="15" thickBot="1" x14ac:dyDescent="0.35">
      <c r="G158" s="2"/>
      <c r="H158">
        <f>((100-B24)/100)*H145</f>
        <v>3.8908260300000008</v>
      </c>
      <c r="I158">
        <f>((100-C24)/100)*I145</f>
        <v>4.5979899999999985</v>
      </c>
      <c r="J158">
        <f>((100-D24)/100)*J145</f>
        <v>3.5989271999999972</v>
      </c>
      <c r="K158">
        <f>((100-E24)/100)*K145</f>
        <v>1.8225000000000002</v>
      </c>
      <c r="L158">
        <f>((100-F24)/100)*L145</f>
        <v>9980</v>
      </c>
      <c r="T158" s="57"/>
      <c r="U158">
        <f>$U$145+Z6</f>
        <v>0.15</v>
      </c>
      <c r="V158">
        <f>$V$145+AA6</f>
        <v>255</v>
      </c>
      <c r="W158">
        <f>$W$145+AB6</f>
        <v>13.372543089628564</v>
      </c>
      <c r="X158">
        <f>$X$145+AC6</f>
        <v>0.65</v>
      </c>
      <c r="AD158" t="b">
        <f t="shared" si="73"/>
        <v>0</v>
      </c>
      <c r="AE158" s="15" t="s">
        <v>153</v>
      </c>
      <c r="AF158">
        <f t="shared" si="74"/>
        <v>64512000</v>
      </c>
      <c r="AG158">
        <f t="shared" si="75"/>
        <v>515672730</v>
      </c>
      <c r="AH158">
        <f t="shared" si="76"/>
        <v>205402261.85669476</v>
      </c>
      <c r="AI158">
        <f t="shared" si="77"/>
        <v>120509999.99999999</v>
      </c>
      <c r="AJ158" s="20">
        <f t="shared" si="78"/>
        <v>906096991.8566947</v>
      </c>
      <c r="AK158">
        <f t="shared" si="79"/>
        <v>18</v>
      </c>
      <c r="AL158">
        <f t="shared" si="81"/>
        <v>30600</v>
      </c>
      <c r="AM158" s="21">
        <f t="shared" si="80"/>
        <v>403.19151707554278</v>
      </c>
    </row>
    <row r="159" spans="7:39" ht="15" thickBot="1" x14ac:dyDescent="0.35">
      <c r="G159" s="2" t="s">
        <v>153</v>
      </c>
      <c r="H159">
        <f>((100-B25)/100)*H145</f>
        <v>1.3617891105000002</v>
      </c>
      <c r="I159">
        <f>((100-C25)/100)*I145</f>
        <v>2.1610552999999992</v>
      </c>
      <c r="J159">
        <f>((100-D25)/100)*J145</f>
        <v>1.7224465579199986</v>
      </c>
      <c r="K159">
        <f>((100-E25)/100)*K145</f>
        <v>1.8225000000000002</v>
      </c>
      <c r="L159">
        <f>((100-F25)/100)*L145</f>
        <v>1996</v>
      </c>
      <c r="T159" s="57" t="s">
        <v>154</v>
      </c>
      <c r="U159">
        <f>$U$145+Z7</f>
        <v>0.25</v>
      </c>
      <c r="V159">
        <f>$V$145+AA7</f>
        <v>395</v>
      </c>
      <c r="W159">
        <f>$W$145+AB7</f>
        <v>16.954238482714274</v>
      </c>
      <c r="X159">
        <f>$X$145+AC7</f>
        <v>1.5454238482714273</v>
      </c>
      <c r="AD159" t="b">
        <f t="shared" si="73"/>
        <v>0</v>
      </c>
      <c r="AE159" s="15" t="s">
        <v>154</v>
      </c>
      <c r="AF159">
        <f t="shared" si="74"/>
        <v>107520000</v>
      </c>
      <c r="AG159">
        <f t="shared" si="75"/>
        <v>798787170</v>
      </c>
      <c r="AH159">
        <f t="shared" si="76"/>
        <v>260417103.09449127</v>
      </c>
      <c r="AI159">
        <f t="shared" si="77"/>
        <v>286521581.46952266</v>
      </c>
      <c r="AJ159" s="20">
        <f t="shared" si="78"/>
        <v>1453245854.564014</v>
      </c>
      <c r="AK159">
        <f t="shared" si="79"/>
        <v>30</v>
      </c>
      <c r="AL159">
        <f t="shared" si="81"/>
        <v>47400</v>
      </c>
      <c r="AM159" s="21">
        <f t="shared" si="80"/>
        <v>679.33615448142814</v>
      </c>
    </row>
    <row r="160" spans="7:39" ht="15" thickBot="1" x14ac:dyDescent="0.35">
      <c r="G160" s="10" t="s">
        <v>154</v>
      </c>
      <c r="H160">
        <f>((100-B26)/100)*H145</f>
        <v>1.058693762763</v>
      </c>
      <c r="I160">
        <f t="shared" ref="I160:L160" si="90">((100-C26)/100)*I145</f>
        <v>1.7945954969999995</v>
      </c>
      <c r="J160">
        <f t="shared" si="90"/>
        <v>0.53983907999999958</v>
      </c>
      <c r="K160">
        <f t="shared" si="90"/>
        <v>1.2757500000000002</v>
      </c>
      <c r="L160">
        <f t="shared" si="90"/>
        <v>0.99800000000051059</v>
      </c>
      <c r="T160" s="57" t="s">
        <v>155</v>
      </c>
      <c r="U160">
        <f>$U$145+Z8</f>
        <v>0.2</v>
      </c>
      <c r="V160">
        <f>$V$145+AA8</f>
        <v>435</v>
      </c>
      <c r="W160">
        <f>$W$145+AB8</f>
        <v>31.281020055057109</v>
      </c>
      <c r="X160">
        <f>$X$145+AC8</f>
        <v>1.7245086179257125</v>
      </c>
      <c r="AD160" t="b">
        <f t="shared" si="73"/>
        <v>0</v>
      </c>
      <c r="AE160" s="15" t="s">
        <v>155</v>
      </c>
      <c r="AF160">
        <f t="shared" si="74"/>
        <v>86016000</v>
      </c>
      <c r="AG160">
        <f t="shared" si="75"/>
        <v>879677010</v>
      </c>
      <c r="AH160">
        <f t="shared" si="76"/>
        <v>480476468.04567719</v>
      </c>
      <c r="AI160">
        <f t="shared" si="77"/>
        <v>319723897.76342702</v>
      </c>
      <c r="AJ160" s="20">
        <f t="shared" si="78"/>
        <v>1765893375.8091042</v>
      </c>
      <c r="AK160">
        <f t="shared" si="79"/>
        <v>24</v>
      </c>
      <c r="AL160">
        <f t="shared" si="81"/>
        <v>52200</v>
      </c>
      <c r="AM160" s="21">
        <f t="shared" si="80"/>
        <v>890.86079188731344</v>
      </c>
    </row>
    <row r="161" spans="7:39" ht="15" thickBot="1" x14ac:dyDescent="0.35">
      <c r="G161" s="2" t="s">
        <v>155</v>
      </c>
      <c r="H161">
        <f>((100-B27)/100)*H145</f>
        <v>1.7213014356720004</v>
      </c>
      <c r="I161">
        <f t="shared" ref="I161:L161" si="91">((100-C27)/100)*I145</f>
        <v>2.682007566999999</v>
      </c>
      <c r="J161">
        <f t="shared" si="91"/>
        <v>0.86446231343999924</v>
      </c>
      <c r="K161">
        <f t="shared" si="91"/>
        <v>1.3668750000000003</v>
      </c>
      <c r="L161">
        <f t="shared" si="91"/>
        <v>0.99800000000051059</v>
      </c>
      <c r="T161" s="57" t="s">
        <v>156</v>
      </c>
      <c r="U161">
        <f>$U$145+Z9</f>
        <v>0.22999999999999998</v>
      </c>
      <c r="V161">
        <f>$V$145+AA9</f>
        <v>405</v>
      </c>
      <c r="W161">
        <f>$W$145+AB9</f>
        <v>29.490172358514254</v>
      </c>
      <c r="X161">
        <f>$X$145+AC9</f>
        <v>1.7245086179257125</v>
      </c>
      <c r="AD161" t="b">
        <f t="shared" si="73"/>
        <v>0</v>
      </c>
      <c r="AE161" s="15" t="s">
        <v>156</v>
      </c>
      <c r="AF161">
        <f t="shared" si="74"/>
        <v>98918399.999999985</v>
      </c>
      <c r="AG161">
        <f t="shared" si="75"/>
        <v>819009630.00000012</v>
      </c>
      <c r="AH161">
        <f t="shared" si="76"/>
        <v>452969047.42677897</v>
      </c>
      <c r="AI161">
        <f t="shared" si="77"/>
        <v>319723897.76342702</v>
      </c>
      <c r="AJ161" s="20">
        <f t="shared" si="78"/>
        <v>1690620975.1902061</v>
      </c>
      <c r="AK161">
        <f t="shared" si="79"/>
        <v>27.599999999999998</v>
      </c>
      <c r="AL161">
        <f t="shared" si="81"/>
        <v>48600</v>
      </c>
      <c r="AM161" s="21">
        <f t="shared" si="80"/>
        <v>862.58461952879929</v>
      </c>
    </row>
    <row r="162" spans="7:39" ht="15" thickBot="1" x14ac:dyDescent="0.35">
      <c r="G162" s="2" t="s">
        <v>156</v>
      </c>
      <c r="H162">
        <f>((100-B28)/100)*H145</f>
        <v>3.8908260300000008</v>
      </c>
      <c r="I162">
        <f>((100-C28)/100)*I145</f>
        <v>4.5979899999999985</v>
      </c>
      <c r="J162">
        <f>((100-D28)/100)*J145</f>
        <v>3.5989271999999972</v>
      </c>
      <c r="K162">
        <f>((100-E28)/100)*K145</f>
        <v>1.8225000000000002</v>
      </c>
      <c r="L162">
        <f>((100-F28)/100)*L145</f>
        <v>9980</v>
      </c>
      <c r="T162" s="57"/>
      <c r="U162">
        <f>$U$145+Z10</f>
        <v>0.15</v>
      </c>
      <c r="V162">
        <f>$V$145+AA10</f>
        <v>255</v>
      </c>
      <c r="W162">
        <f>$W$145+AB10</f>
        <v>13.372543089628564</v>
      </c>
      <c r="X162">
        <f>$X$145+AC10</f>
        <v>0.65</v>
      </c>
      <c r="AD162" t="b">
        <f t="shared" si="73"/>
        <v>0</v>
      </c>
      <c r="AE162" s="15" t="s">
        <v>157</v>
      </c>
      <c r="AF162">
        <f t="shared" si="74"/>
        <v>64512000</v>
      </c>
      <c r="AG162">
        <f t="shared" si="75"/>
        <v>515672730</v>
      </c>
      <c r="AH162">
        <f t="shared" si="76"/>
        <v>205402261.85669476</v>
      </c>
      <c r="AI162">
        <f t="shared" si="77"/>
        <v>120509999.99999999</v>
      </c>
      <c r="AJ162" s="20">
        <f t="shared" si="78"/>
        <v>906096991.8566947</v>
      </c>
      <c r="AK162">
        <f t="shared" si="79"/>
        <v>18</v>
      </c>
      <c r="AL162">
        <f t="shared" si="81"/>
        <v>30600</v>
      </c>
      <c r="AM162" s="21">
        <f t="shared" si="80"/>
        <v>403.19151707554278</v>
      </c>
    </row>
    <row r="163" spans="7:39" ht="15" thickBot="1" x14ac:dyDescent="0.35">
      <c r="G163" s="2"/>
      <c r="H163">
        <f>((100-B24)/100)*H146</f>
        <v>3.8908260300000008</v>
      </c>
      <c r="I163">
        <f>((100-C24)/100)*I146</f>
        <v>4.5979899999999985</v>
      </c>
      <c r="J163">
        <f>((100-D24)/100)*J146</f>
        <v>3.5989271999999972</v>
      </c>
      <c r="K163">
        <f>((100-E24)/100)*K146</f>
        <v>3.6450000000000005</v>
      </c>
      <c r="L163">
        <f>((100-F24)/100)*L146</f>
        <v>9980</v>
      </c>
      <c r="T163" s="57"/>
      <c r="U163">
        <f>$U$146+Z6</f>
        <v>0.20900000000000002</v>
      </c>
      <c r="V163">
        <f>$V$146+AA6</f>
        <v>270</v>
      </c>
      <c r="W163">
        <f>$W$146+AB6</f>
        <v>13.372543089628564</v>
      </c>
      <c r="X163">
        <f>$X$146+AC6</f>
        <v>0.65</v>
      </c>
      <c r="AD163" t="b">
        <f t="shared" si="73"/>
        <v>0</v>
      </c>
      <c r="AE163" s="15" t="s">
        <v>158</v>
      </c>
      <c r="AF163">
        <f t="shared" si="74"/>
        <v>89886720</v>
      </c>
      <c r="AG163">
        <f t="shared" si="75"/>
        <v>546006420</v>
      </c>
      <c r="AH163">
        <f t="shared" si="76"/>
        <v>205402261.85669476</v>
      </c>
      <c r="AI163">
        <f t="shared" si="77"/>
        <v>120509999.99999999</v>
      </c>
      <c r="AJ163" s="20">
        <f t="shared" si="78"/>
        <v>961805401.8566947</v>
      </c>
      <c r="AK163">
        <f t="shared" si="79"/>
        <v>25.080000000000002</v>
      </c>
      <c r="AL163">
        <f t="shared" si="81"/>
        <v>32400</v>
      </c>
      <c r="AM163" s="21">
        <f t="shared" si="80"/>
        <v>419.01651707554277</v>
      </c>
    </row>
    <row r="164" spans="7:39" ht="15" thickBot="1" x14ac:dyDescent="0.35">
      <c r="G164" s="2" t="s">
        <v>158</v>
      </c>
      <c r="H164">
        <f>((100-B25)/100)*H146</f>
        <v>1.3617891105000002</v>
      </c>
      <c r="I164">
        <f>((100-C25)/100)*I146</f>
        <v>2.1610552999999992</v>
      </c>
      <c r="J164">
        <f>((100-D25)/100)*J146</f>
        <v>1.7224465579199986</v>
      </c>
      <c r="K164">
        <f>((100-E25)/100)*K146</f>
        <v>3.6450000000000005</v>
      </c>
      <c r="L164">
        <f>((100-F25)/100)*L146</f>
        <v>1996</v>
      </c>
      <c r="T164" s="57" t="s">
        <v>159</v>
      </c>
      <c r="U164">
        <f>$U$146+Z7</f>
        <v>0.30900000000000005</v>
      </c>
      <c r="V164">
        <f>$V$146+AA7</f>
        <v>410</v>
      </c>
      <c r="W164">
        <f>$W$146+AB7</f>
        <v>16.954238482714274</v>
      </c>
      <c r="X164">
        <f>$X$146+AC7</f>
        <v>1.5454238482714273</v>
      </c>
      <c r="AD164" t="b">
        <f t="shared" si="73"/>
        <v>0</v>
      </c>
      <c r="AE164" s="15" t="s">
        <v>159</v>
      </c>
      <c r="AF164">
        <f t="shared" si="74"/>
        <v>132894720.00000001</v>
      </c>
      <c r="AG164">
        <f t="shared" si="75"/>
        <v>829120860</v>
      </c>
      <c r="AH164">
        <f t="shared" si="76"/>
        <v>260417103.09449127</v>
      </c>
      <c r="AI164">
        <f t="shared" si="77"/>
        <v>286521581.46952266</v>
      </c>
      <c r="AJ164" s="20">
        <f t="shared" si="78"/>
        <v>1508954264.564014</v>
      </c>
      <c r="AK164">
        <f t="shared" si="79"/>
        <v>37.080000000000005</v>
      </c>
      <c r="AL164">
        <f t="shared" si="81"/>
        <v>49200</v>
      </c>
      <c r="AM164" s="21">
        <f t="shared" si="80"/>
        <v>695.16115448142818</v>
      </c>
    </row>
    <row r="165" spans="7:39" ht="15" thickBot="1" x14ac:dyDescent="0.35">
      <c r="G165" s="10" t="s">
        <v>159</v>
      </c>
      <c r="H165">
        <f>((100-B26)/100)*H146</f>
        <v>1.058693762763</v>
      </c>
      <c r="I165">
        <f t="shared" ref="I165:L165" si="92">((100-C26)/100)*I146</f>
        <v>1.7945954969999995</v>
      </c>
      <c r="J165">
        <f t="shared" si="92"/>
        <v>0.53983907999999958</v>
      </c>
      <c r="K165">
        <f t="shared" si="92"/>
        <v>2.5515000000000003</v>
      </c>
      <c r="L165">
        <f t="shared" si="92"/>
        <v>0.99800000000051059</v>
      </c>
      <c r="T165" s="57" t="s">
        <v>160</v>
      </c>
      <c r="U165">
        <f>$U$146+Z8</f>
        <v>0.25900000000000001</v>
      </c>
      <c r="V165">
        <f>$V$146+AA8</f>
        <v>450</v>
      </c>
      <c r="W165">
        <f>$W$146+AB8</f>
        <v>31.281020055057109</v>
      </c>
      <c r="X165">
        <f>$X$146+AC8</f>
        <v>1.7245086179257125</v>
      </c>
      <c r="AD165" t="b">
        <f t="shared" si="73"/>
        <v>0</v>
      </c>
      <c r="AE165" s="15" t="s">
        <v>160</v>
      </c>
      <c r="AF165">
        <f t="shared" si="74"/>
        <v>111390720</v>
      </c>
      <c r="AG165">
        <f t="shared" si="75"/>
        <v>910010700</v>
      </c>
      <c r="AH165">
        <f t="shared" si="76"/>
        <v>480476468.04567719</v>
      </c>
      <c r="AI165">
        <f t="shared" si="77"/>
        <v>319723897.76342702</v>
      </c>
      <c r="AJ165" s="20">
        <f t="shared" si="78"/>
        <v>1821601785.8091042</v>
      </c>
      <c r="AK165">
        <f t="shared" si="79"/>
        <v>31.080000000000002</v>
      </c>
      <c r="AL165">
        <f t="shared" si="81"/>
        <v>54000</v>
      </c>
      <c r="AM165" s="21">
        <f t="shared" si="80"/>
        <v>906.68579188731348</v>
      </c>
    </row>
    <row r="166" spans="7:39" ht="15" thickBot="1" x14ac:dyDescent="0.35">
      <c r="G166" s="2" t="s">
        <v>160</v>
      </c>
      <c r="H166">
        <f>((100-B27)/100)*H146</f>
        <v>1.7213014356720004</v>
      </c>
      <c r="I166">
        <f t="shared" ref="I166:L166" si="93">((100-C27)/100)*I146</f>
        <v>2.682007566999999</v>
      </c>
      <c r="J166">
        <f t="shared" si="93"/>
        <v>0.86446231343999924</v>
      </c>
      <c r="K166">
        <f t="shared" si="93"/>
        <v>2.7337500000000006</v>
      </c>
      <c r="L166">
        <f t="shared" si="93"/>
        <v>0.99800000000051059</v>
      </c>
      <c r="T166" s="57" t="s">
        <v>161</v>
      </c>
      <c r="U166">
        <f>$U$146+Z9</f>
        <v>0.28900000000000003</v>
      </c>
      <c r="V166">
        <f>$V$146+AA9</f>
        <v>420</v>
      </c>
      <c r="W166">
        <f>$W$146+AB9</f>
        <v>29.490172358514254</v>
      </c>
      <c r="X166">
        <f>$X$146+AC9</f>
        <v>1.7245086179257125</v>
      </c>
      <c r="AD166" t="b">
        <f t="shared" si="73"/>
        <v>0</v>
      </c>
      <c r="AE166" s="15" t="s">
        <v>161</v>
      </c>
      <c r="AF166">
        <f t="shared" si="74"/>
        <v>124293120.00000003</v>
      </c>
      <c r="AG166">
        <f t="shared" si="75"/>
        <v>849343320</v>
      </c>
      <c r="AH166">
        <f t="shared" si="76"/>
        <v>452969047.42677897</v>
      </c>
      <c r="AI166">
        <f t="shared" si="77"/>
        <v>319723897.76342702</v>
      </c>
      <c r="AJ166" s="20">
        <f t="shared" si="78"/>
        <v>1746329385.1902061</v>
      </c>
      <c r="AK166">
        <f t="shared" si="79"/>
        <v>34.680000000000007</v>
      </c>
      <c r="AL166">
        <f t="shared" si="81"/>
        <v>50400</v>
      </c>
      <c r="AM166" s="21">
        <f t="shared" si="80"/>
        <v>878.40961952879923</v>
      </c>
    </row>
    <row r="167" spans="7:39" ht="15" thickBot="1" x14ac:dyDescent="0.35">
      <c r="G167" s="2" t="s">
        <v>161</v>
      </c>
      <c r="H167">
        <f>((100-B28)/100)*H146</f>
        <v>3.8908260300000008</v>
      </c>
      <c r="I167">
        <f>((100-C28)/100)*I146</f>
        <v>4.5979899999999985</v>
      </c>
      <c r="J167">
        <f>((100-D28)/100)*J146</f>
        <v>3.5989271999999972</v>
      </c>
      <c r="K167">
        <f>((100-E28)/100)*K146</f>
        <v>3.6450000000000005</v>
      </c>
      <c r="L167">
        <f>((100-F28)/100)*L146</f>
        <v>9980</v>
      </c>
      <c r="T167" s="57"/>
      <c r="U167">
        <f>$U$146+Z10</f>
        <v>0.20900000000000002</v>
      </c>
      <c r="V167">
        <f>$V$146+AA10</f>
        <v>270</v>
      </c>
      <c r="W167">
        <f>$W$146+AB10</f>
        <v>13.372543089628564</v>
      </c>
      <c r="X167">
        <f>$X$146+AC10</f>
        <v>0.65</v>
      </c>
      <c r="AD167" t="b">
        <f t="shared" si="73"/>
        <v>0</v>
      </c>
      <c r="AE167" s="15" t="s">
        <v>162</v>
      </c>
      <c r="AF167">
        <f t="shared" si="74"/>
        <v>89886720</v>
      </c>
      <c r="AG167">
        <f t="shared" si="75"/>
        <v>546006420</v>
      </c>
      <c r="AH167">
        <f t="shared" si="76"/>
        <v>205402261.85669476</v>
      </c>
      <c r="AI167">
        <f t="shared" si="77"/>
        <v>120509999.99999999</v>
      </c>
      <c r="AJ167" s="20">
        <f t="shared" si="78"/>
        <v>961805401.8566947</v>
      </c>
      <c r="AK167">
        <f t="shared" si="79"/>
        <v>25.080000000000002</v>
      </c>
      <c r="AL167">
        <f t="shared" si="81"/>
        <v>32400</v>
      </c>
      <c r="AM167" s="21">
        <f t="shared" si="80"/>
        <v>419.01651707554277</v>
      </c>
    </row>
    <row r="168" spans="7:39" ht="15" thickBot="1" x14ac:dyDescent="0.35">
      <c r="G168" s="2"/>
      <c r="H168">
        <f>((100-B24)/100)*H147</f>
        <v>0.10505230281000012</v>
      </c>
      <c r="I168">
        <f>((100-C24)/100)*I147</f>
        <v>4.5979899999999985</v>
      </c>
      <c r="J168">
        <f>((100-D24)/100)*J147</f>
        <v>2.1593563199999777E-2</v>
      </c>
      <c r="K168">
        <f>((100-E24)/100)*K147</f>
        <v>1.0789199999999994</v>
      </c>
      <c r="L168">
        <f>((100-F24)/100)*L147</f>
        <v>9980</v>
      </c>
      <c r="T168" s="57"/>
      <c r="U168">
        <f>$U$147+Z6</f>
        <v>0.15</v>
      </c>
      <c r="V168">
        <f>$V$147+AA6</f>
        <v>240</v>
      </c>
      <c r="W168">
        <f>$W$147+AB6</f>
        <v>12.372543089628564</v>
      </c>
      <c r="X168">
        <f>$X$147+AC6</f>
        <v>1.05</v>
      </c>
      <c r="AD168" t="b">
        <f t="shared" si="73"/>
        <v>0</v>
      </c>
      <c r="AE168" s="15" t="s">
        <v>163</v>
      </c>
      <c r="AF168">
        <f t="shared" si="74"/>
        <v>64512000</v>
      </c>
      <c r="AG168">
        <f t="shared" si="75"/>
        <v>485339040.00000006</v>
      </c>
      <c r="AH168">
        <f t="shared" si="76"/>
        <v>190042261.85669479</v>
      </c>
      <c r="AI168">
        <f t="shared" si="77"/>
        <v>194670000</v>
      </c>
      <c r="AJ168" s="20">
        <f t="shared" si="78"/>
        <v>934563301.85669482</v>
      </c>
      <c r="AK168">
        <f t="shared" si="79"/>
        <v>18</v>
      </c>
      <c r="AL168">
        <f t="shared" si="81"/>
        <v>28800</v>
      </c>
      <c r="AM168" s="21">
        <f t="shared" si="80"/>
        <v>457.27851707554282</v>
      </c>
    </row>
    <row r="169" spans="7:39" ht="15" thickBot="1" x14ac:dyDescent="0.35">
      <c r="G169" s="2" t="s">
        <v>163</v>
      </c>
      <c r="H169">
        <f>((100-B25)/100)*H147</f>
        <v>3.6768305983500039E-2</v>
      </c>
      <c r="I169">
        <f>((100-C25)/100)*I147</f>
        <v>2.1610552999999992</v>
      </c>
      <c r="J169">
        <f>((100-D25)/100)*J147</f>
        <v>1.0334679347519892E-2</v>
      </c>
      <c r="K169">
        <f>((100-E25)/100)*K147</f>
        <v>1.0789199999999994</v>
      </c>
      <c r="L169">
        <f>((100-F25)/100)*L147</f>
        <v>1996</v>
      </c>
      <c r="T169" s="57" t="s">
        <v>164</v>
      </c>
      <c r="U169">
        <f>$U$147+Z7</f>
        <v>0.25</v>
      </c>
      <c r="V169">
        <f>$V$147+AA7</f>
        <v>380</v>
      </c>
      <c r="W169">
        <f>$W$147+AB7</f>
        <v>15.954238482714274</v>
      </c>
      <c r="X169">
        <f>$X$147+AC7</f>
        <v>1.9454238482714272</v>
      </c>
      <c r="AD169" t="b">
        <f t="shared" si="73"/>
        <v>0</v>
      </c>
      <c r="AE169" s="15" t="s">
        <v>164</v>
      </c>
      <c r="AF169">
        <f t="shared" si="74"/>
        <v>107520000</v>
      </c>
      <c r="AG169">
        <f t="shared" si="75"/>
        <v>768453480.00000012</v>
      </c>
      <c r="AH169">
        <f t="shared" si="76"/>
        <v>245057103.09449124</v>
      </c>
      <c r="AI169">
        <f t="shared" si="77"/>
        <v>360681581.4695226</v>
      </c>
      <c r="AJ169" s="20">
        <f t="shared" si="78"/>
        <v>1481712164.564014</v>
      </c>
      <c r="AK169">
        <f t="shared" si="79"/>
        <v>30</v>
      </c>
      <c r="AL169">
        <f t="shared" si="81"/>
        <v>45600</v>
      </c>
      <c r="AM169" s="21">
        <f t="shared" si="80"/>
        <v>733.42315448142813</v>
      </c>
    </row>
    <row r="170" spans="7:39" ht="15" thickBot="1" x14ac:dyDescent="0.35">
      <c r="G170" s="10" t="s">
        <v>164</v>
      </c>
      <c r="H170">
        <f>((100-B26)/100)*H147</f>
        <v>2.8584731594601027E-2</v>
      </c>
      <c r="I170">
        <f t="shared" ref="I170:L170" si="94">((100-C26)/100)*I147</f>
        <v>1.7945954969999995</v>
      </c>
      <c r="J170">
        <f t="shared" si="94"/>
        <v>3.2390344799999664E-3</v>
      </c>
      <c r="K170">
        <f t="shared" si="94"/>
        <v>0.75524399999999958</v>
      </c>
      <c r="L170">
        <f t="shared" si="94"/>
        <v>0.99800000000051059</v>
      </c>
      <c r="T170" s="57" t="s">
        <v>165</v>
      </c>
      <c r="U170">
        <f>$U$147+Z8</f>
        <v>0.2</v>
      </c>
      <c r="V170">
        <f>$V$147+AA8</f>
        <v>420</v>
      </c>
      <c r="W170">
        <f>$W$147+AB8</f>
        <v>30.281020055057109</v>
      </c>
      <c r="X170">
        <f>$X$147+AC8</f>
        <v>2.1245086179257129</v>
      </c>
      <c r="AD170" t="b">
        <f t="shared" si="73"/>
        <v>0</v>
      </c>
      <c r="AE170" s="15" t="s">
        <v>165</v>
      </c>
      <c r="AF170">
        <f t="shared" si="74"/>
        <v>86016000</v>
      </c>
      <c r="AG170">
        <f t="shared" si="75"/>
        <v>849343320</v>
      </c>
      <c r="AH170">
        <f t="shared" si="76"/>
        <v>465116468.04567719</v>
      </c>
      <c r="AI170">
        <f t="shared" si="77"/>
        <v>393883897.76342714</v>
      </c>
      <c r="AJ170" s="20">
        <f t="shared" si="78"/>
        <v>1794359685.8091044</v>
      </c>
      <c r="AK170">
        <f t="shared" si="79"/>
        <v>24</v>
      </c>
      <c r="AL170">
        <f t="shared" si="81"/>
        <v>50400</v>
      </c>
      <c r="AM170" s="21">
        <f t="shared" si="80"/>
        <v>944.94779188731366</v>
      </c>
    </row>
    <row r="171" spans="7:39" ht="15" thickBot="1" x14ac:dyDescent="0.35">
      <c r="G171" s="10" t="s">
        <v>165</v>
      </c>
      <c r="H171">
        <f>((100-B27)/100)*H147</f>
        <v>4.6475138763144054E-2</v>
      </c>
      <c r="I171">
        <f t="shared" ref="I171:L171" si="95">((100-C27)/100)*I147</f>
        <v>2.682007566999999</v>
      </c>
      <c r="J171">
        <f t="shared" si="95"/>
        <v>5.1867738806399459E-3</v>
      </c>
      <c r="K171">
        <f t="shared" si="95"/>
        <v>0.80918999999999963</v>
      </c>
      <c r="L171">
        <f t="shared" si="95"/>
        <v>0.99800000000051059</v>
      </c>
      <c r="T171" s="57" t="s">
        <v>166</v>
      </c>
      <c r="U171">
        <f>$U$147+Z9</f>
        <v>0.22999999999999998</v>
      </c>
      <c r="V171">
        <f>$V$147+AA9</f>
        <v>390</v>
      </c>
      <c r="W171">
        <f>$W$147+AB9</f>
        <v>28.490172358514254</v>
      </c>
      <c r="X171">
        <f>$X$147+AC9</f>
        <v>2.1245086179257129</v>
      </c>
      <c r="AD171" t="b">
        <f t="shared" si="73"/>
        <v>0</v>
      </c>
      <c r="AE171" s="15" t="s">
        <v>166</v>
      </c>
      <c r="AF171">
        <f t="shared" si="74"/>
        <v>98918399.999999985</v>
      </c>
      <c r="AG171">
        <f t="shared" si="75"/>
        <v>788675940</v>
      </c>
      <c r="AH171">
        <f t="shared" si="76"/>
        <v>437609047.42677897</v>
      </c>
      <c r="AI171">
        <f t="shared" si="77"/>
        <v>393883897.76342714</v>
      </c>
      <c r="AJ171" s="20">
        <f t="shared" si="78"/>
        <v>1719087285.1902061</v>
      </c>
      <c r="AK171">
        <f t="shared" si="79"/>
        <v>27.599999999999998</v>
      </c>
      <c r="AL171">
        <f t="shared" si="81"/>
        <v>46800</v>
      </c>
      <c r="AM171" s="21">
        <f t="shared" si="80"/>
        <v>916.6716195287994</v>
      </c>
    </row>
    <row r="172" spans="7:39" ht="15" thickBot="1" x14ac:dyDescent="0.35">
      <c r="G172" s="10" t="s">
        <v>166</v>
      </c>
      <c r="H172">
        <f>((100-B28)/100)*$H$23</f>
        <v>0.12758457663000008</v>
      </c>
      <c r="I172">
        <f>((100-C28)/100)*$H$23</f>
        <v>0.12758457663000008</v>
      </c>
      <c r="J172">
        <f>((100-D28)/100)*$H$23</f>
        <v>0.12758457663000008</v>
      </c>
      <c r="K172">
        <f>((100-E28)/100)*$H$23</f>
        <v>0.12758457663000008</v>
      </c>
      <c r="L172">
        <f>((100-F28)/100)*$H$23</f>
        <v>0.12758457663000008</v>
      </c>
      <c r="T172" s="57"/>
      <c r="U172">
        <f>$U$147+Z10</f>
        <v>0.15</v>
      </c>
      <c r="V172">
        <f>$V$147+AA10</f>
        <v>240</v>
      </c>
      <c r="W172">
        <f>$W$147+AB10</f>
        <v>12.372543089628564</v>
      </c>
      <c r="X172">
        <f>$X$147+AC10</f>
        <v>1.05</v>
      </c>
      <c r="AD172" t="b">
        <f t="shared" si="73"/>
        <v>0</v>
      </c>
      <c r="AE172" s="15" t="s">
        <v>167</v>
      </c>
      <c r="AF172">
        <f t="shared" si="74"/>
        <v>64512000</v>
      </c>
      <c r="AG172">
        <f t="shared" si="75"/>
        <v>485339040.00000006</v>
      </c>
      <c r="AH172">
        <f t="shared" si="76"/>
        <v>190042261.85669479</v>
      </c>
      <c r="AI172">
        <f t="shared" si="77"/>
        <v>194670000</v>
      </c>
      <c r="AJ172" s="20">
        <f t="shared" si="78"/>
        <v>934563301.85669482</v>
      </c>
      <c r="AK172">
        <f t="shared" si="79"/>
        <v>18</v>
      </c>
      <c r="AL172">
        <f t="shared" si="81"/>
        <v>28800</v>
      </c>
      <c r="AM172" s="21">
        <f t="shared" si="80"/>
        <v>457.27851707554282</v>
      </c>
    </row>
    <row r="173" spans="7:39" ht="15" thickBot="1" x14ac:dyDescent="0.35">
      <c r="G173" s="10"/>
      <c r="H173">
        <f>((100-B20)/100)*H7</f>
        <v>0.5243112000000012</v>
      </c>
      <c r="I173">
        <f>((100-C20)/100)*I7</f>
        <v>1.6092964999999997</v>
      </c>
      <c r="J173">
        <f>((100-D20)/100)*J7</f>
        <v>1.2117599999999997</v>
      </c>
      <c r="K173">
        <f>((100-E20)/100)*K7</f>
        <v>1.0584</v>
      </c>
      <c r="L173">
        <f>((100-F20)/100)*L7</f>
        <v>9.9800000000051057</v>
      </c>
      <c r="T173" s="57" t="s">
        <v>168</v>
      </c>
      <c r="U173">
        <f t="shared" ref="U173:U181" si="96">$U$7+Z2</f>
        <v>8.4999999999999992E-2</v>
      </c>
      <c r="V173">
        <f t="shared" ref="V173:V181" si="97">$V$7+AA2</f>
        <v>420</v>
      </c>
      <c r="W173">
        <f t="shared" ref="W173:W181" si="98">$W$7+AB2</f>
        <v>36</v>
      </c>
      <c r="X173">
        <f t="shared" ref="X173:X181" si="99">$X$7+AC2</f>
        <v>0.6</v>
      </c>
      <c r="AD173" t="b">
        <f t="shared" si="73"/>
        <v>0</v>
      </c>
      <c r="AE173" s="15" t="s">
        <v>168</v>
      </c>
      <c r="AF173">
        <f t="shared" si="74"/>
        <v>36556800</v>
      </c>
      <c r="AG173">
        <f t="shared" si="75"/>
        <v>849343320</v>
      </c>
      <c r="AH173">
        <f t="shared" si="76"/>
        <v>552960000</v>
      </c>
      <c r="AI173">
        <f t="shared" si="77"/>
        <v>111240000</v>
      </c>
      <c r="AJ173" s="20">
        <f t="shared" si="78"/>
        <v>1550100120</v>
      </c>
      <c r="AK173">
        <f t="shared" si="79"/>
        <v>10.199999999999999</v>
      </c>
      <c r="AL173">
        <f t="shared" si="81"/>
        <v>50400</v>
      </c>
      <c r="AM173" s="21">
        <f t="shared" si="80"/>
        <v>719.84400000000005</v>
      </c>
    </row>
    <row r="174" spans="7:39" ht="15" thickBot="1" x14ac:dyDescent="0.35">
      <c r="G174" s="2" t="s">
        <v>168</v>
      </c>
      <c r="H174">
        <f>((100-B21)/100)*H7</f>
        <v>0.5243112000000012</v>
      </c>
      <c r="I174">
        <f>((100-C21)/100)*I7</f>
        <v>1.6092964999999997</v>
      </c>
      <c r="J174">
        <f>((100-D21)/100)*J7</f>
        <v>1.2117599999999997</v>
      </c>
      <c r="K174">
        <f>((100-E21)/100)*K7</f>
        <v>0.81</v>
      </c>
      <c r="L174">
        <f>((100-F21)/100)*L7</f>
        <v>9.9800000000051057</v>
      </c>
      <c r="T174" s="57" t="s">
        <v>169</v>
      </c>
      <c r="U174">
        <f t="shared" si="96"/>
        <v>8.4999999999999992E-2</v>
      </c>
      <c r="V174">
        <f t="shared" si="97"/>
        <v>435</v>
      </c>
      <c r="W174">
        <f t="shared" si="98"/>
        <v>38</v>
      </c>
      <c r="X174">
        <f t="shared" si="99"/>
        <v>0.2</v>
      </c>
      <c r="AD174" t="b">
        <f t="shared" si="73"/>
        <v>0</v>
      </c>
      <c r="AE174" s="15" t="s">
        <v>169</v>
      </c>
      <c r="AF174">
        <f t="shared" si="74"/>
        <v>36556800</v>
      </c>
      <c r="AG174">
        <f t="shared" si="75"/>
        <v>879677010</v>
      </c>
      <c r="AH174">
        <f t="shared" si="76"/>
        <v>583680000.00000012</v>
      </c>
      <c r="AI174">
        <f t="shared" si="77"/>
        <v>37080000</v>
      </c>
      <c r="AJ174" s="20">
        <f t="shared" si="78"/>
        <v>1536993810</v>
      </c>
      <c r="AK174">
        <f t="shared" si="79"/>
        <v>10.199999999999999</v>
      </c>
      <c r="AL174">
        <f t="shared" si="81"/>
        <v>52200</v>
      </c>
      <c r="AM174" s="21">
        <f t="shared" si="80"/>
        <v>677.75699999999995</v>
      </c>
    </row>
    <row r="175" spans="7:39" ht="15" thickBot="1" x14ac:dyDescent="0.35">
      <c r="G175" s="2" t="s">
        <v>169</v>
      </c>
      <c r="H175">
        <f>((100-B22)/100)*H7</f>
        <v>0.5243112000000012</v>
      </c>
      <c r="I175">
        <f>((100-C22)/100)*I7</f>
        <v>1.6092964999999997</v>
      </c>
      <c r="J175">
        <f>((100-D22)/100)*J7</f>
        <v>1.2117599999999997</v>
      </c>
      <c r="K175">
        <f>((100-E22)/100)*K7</f>
        <v>1.62</v>
      </c>
      <c r="L175">
        <f>((100-F22)/100)*L7</f>
        <v>9.9800000000051057</v>
      </c>
      <c r="T175" s="57" t="s">
        <v>170</v>
      </c>
      <c r="U175">
        <f t="shared" si="96"/>
        <v>0.14400000000000002</v>
      </c>
      <c r="V175">
        <f t="shared" si="97"/>
        <v>450</v>
      </c>
      <c r="W175">
        <f t="shared" si="98"/>
        <v>38</v>
      </c>
      <c r="X175">
        <f t="shared" si="99"/>
        <v>0.2</v>
      </c>
      <c r="AD175" t="b">
        <f t="shared" si="73"/>
        <v>0</v>
      </c>
      <c r="AE175" s="15" t="s">
        <v>170</v>
      </c>
      <c r="AF175">
        <f t="shared" si="74"/>
        <v>61931520.000000007</v>
      </c>
      <c r="AG175">
        <f t="shared" si="75"/>
        <v>910010700</v>
      </c>
      <c r="AH175">
        <f t="shared" si="76"/>
        <v>583680000.00000012</v>
      </c>
      <c r="AI175">
        <f t="shared" si="77"/>
        <v>37080000</v>
      </c>
      <c r="AJ175" s="20">
        <f t="shared" si="78"/>
        <v>1592702220</v>
      </c>
      <c r="AK175">
        <f t="shared" si="79"/>
        <v>17.28</v>
      </c>
      <c r="AL175">
        <f t="shared" si="81"/>
        <v>54000</v>
      </c>
      <c r="AM175" s="21">
        <f t="shared" si="80"/>
        <v>693.58199999999999</v>
      </c>
    </row>
    <row r="176" spans="7:39" ht="15" thickBot="1" x14ac:dyDescent="0.35">
      <c r="G176" s="2" t="s">
        <v>170</v>
      </c>
      <c r="H176">
        <f>((100-B23)/100)*H7</f>
        <v>1.4156402400000047E-2</v>
      </c>
      <c r="I176">
        <f>((100-C23)/100)*I7</f>
        <v>1.6092964999999997</v>
      </c>
      <c r="J176">
        <f>((100-D23)/100)*J7</f>
        <v>7.2705599999999294E-3</v>
      </c>
      <c r="K176">
        <f>((100-E23)/100)*K7</f>
        <v>0.47951999999999978</v>
      </c>
      <c r="L176">
        <f>((100-F23)/100)*L7</f>
        <v>9.9800000000051057</v>
      </c>
      <c r="T176" s="57" t="s">
        <v>171</v>
      </c>
      <c r="U176">
        <f t="shared" si="96"/>
        <v>8.4999999999999992E-2</v>
      </c>
      <c r="V176">
        <f t="shared" si="97"/>
        <v>420</v>
      </c>
      <c r="W176">
        <f t="shared" si="98"/>
        <v>37</v>
      </c>
      <c r="X176">
        <f t="shared" si="99"/>
        <v>0.6</v>
      </c>
      <c r="AD176" t="b">
        <f t="shared" si="73"/>
        <v>0</v>
      </c>
      <c r="AE176" s="15" t="s">
        <v>171</v>
      </c>
      <c r="AF176">
        <f t="shared" si="74"/>
        <v>36556800</v>
      </c>
      <c r="AG176">
        <f t="shared" si="75"/>
        <v>849343320</v>
      </c>
      <c r="AH176">
        <f t="shared" si="76"/>
        <v>568320000</v>
      </c>
      <c r="AI176">
        <f t="shared" si="77"/>
        <v>111240000</v>
      </c>
      <c r="AJ176" s="20">
        <f t="shared" si="78"/>
        <v>1565460120</v>
      </c>
      <c r="AK176">
        <f t="shared" si="79"/>
        <v>10.199999999999999</v>
      </c>
      <c r="AL176">
        <f t="shared" si="81"/>
        <v>50400</v>
      </c>
      <c r="AM176" s="21">
        <f t="shared" si="80"/>
        <v>731.84400000000005</v>
      </c>
    </row>
    <row r="177" spans="7:39" ht="15" thickBot="1" x14ac:dyDescent="0.35">
      <c r="G177" s="10" t="s">
        <v>171</v>
      </c>
      <c r="H177">
        <f>((100-B24)/100)*H7</f>
        <v>0.5243112000000012</v>
      </c>
      <c r="I177">
        <f>((100-C24)/100)*I7</f>
        <v>1.6092964999999997</v>
      </c>
      <c r="J177">
        <f>((100-D24)/100)*J7</f>
        <v>1.2117599999999997</v>
      </c>
      <c r="K177">
        <f>((100-E24)/100)*K7</f>
        <v>4.32</v>
      </c>
      <c r="L177">
        <f>((100-F24)/100)*L7</f>
        <v>99.800000000051057</v>
      </c>
      <c r="T177" s="57"/>
      <c r="U177">
        <f t="shared" si="96"/>
        <v>4.4999999999999998E-2</v>
      </c>
      <c r="V177">
        <f t="shared" si="97"/>
        <v>300</v>
      </c>
      <c r="W177">
        <f t="shared" si="98"/>
        <v>30</v>
      </c>
      <c r="X177">
        <f t="shared" si="99"/>
        <v>0</v>
      </c>
      <c r="AD177" t="b">
        <f t="shared" si="73"/>
        <v>0</v>
      </c>
      <c r="AE177" s="15" t="s">
        <v>172</v>
      </c>
      <c r="AF177">
        <f t="shared" si="74"/>
        <v>19353599.999999996</v>
      </c>
      <c r="AG177">
        <f t="shared" si="75"/>
        <v>606673800</v>
      </c>
      <c r="AH177">
        <f t="shared" si="76"/>
        <v>460800000</v>
      </c>
      <c r="AI177">
        <f t="shared" si="77"/>
        <v>0</v>
      </c>
      <c r="AJ177" s="20">
        <f t="shared" si="78"/>
        <v>1086827400</v>
      </c>
      <c r="AK177">
        <f t="shared" si="79"/>
        <v>5.3999999999999995</v>
      </c>
      <c r="AL177">
        <f t="shared" si="81"/>
        <v>36000</v>
      </c>
      <c r="AM177" s="21">
        <f t="shared" si="80"/>
        <v>485.82</v>
      </c>
    </row>
    <row r="178" spans="7:39" ht="15" thickBot="1" x14ac:dyDescent="0.35">
      <c r="G178" s="10" t="s">
        <v>172</v>
      </c>
      <c r="H178">
        <f>((100-B25)/100)*H7</f>
        <v>0.18350892000000041</v>
      </c>
      <c r="I178">
        <f>((100-C25)/100)*I7</f>
        <v>0.7563693549999998</v>
      </c>
      <c r="J178">
        <f>((100-D25)/100)*J7</f>
        <v>0.57994833599999984</v>
      </c>
      <c r="K178">
        <f>((100-E25)/100)*K7</f>
        <v>4.32</v>
      </c>
      <c r="L178">
        <f>((100-F25)/100)*L7</f>
        <v>19.960000000010211</v>
      </c>
      <c r="T178" s="57" t="s">
        <v>173</v>
      </c>
      <c r="U178">
        <f t="shared" si="96"/>
        <v>0.14500000000000002</v>
      </c>
      <c r="V178">
        <f t="shared" si="97"/>
        <v>440</v>
      </c>
      <c r="W178">
        <f t="shared" si="98"/>
        <v>33.58169539308571</v>
      </c>
      <c r="X178">
        <f t="shared" si="99"/>
        <v>0.89542384827142729</v>
      </c>
      <c r="AD178" t="b">
        <f t="shared" si="73"/>
        <v>0</v>
      </c>
      <c r="AE178" s="15" t="s">
        <v>173</v>
      </c>
      <c r="AF178">
        <f t="shared" si="74"/>
        <v>62361600.000000007</v>
      </c>
      <c r="AG178">
        <f t="shared" si="75"/>
        <v>889788240</v>
      </c>
      <c r="AH178">
        <f t="shared" si="76"/>
        <v>515814841.23779649</v>
      </c>
      <c r="AI178">
        <f t="shared" si="77"/>
        <v>166011581.46952263</v>
      </c>
      <c r="AJ178" s="20">
        <f t="shared" si="78"/>
        <v>1633976262.7073193</v>
      </c>
      <c r="AK178">
        <f t="shared" si="79"/>
        <v>17.400000000000002</v>
      </c>
      <c r="AL178">
        <f t="shared" si="81"/>
        <v>52800</v>
      </c>
      <c r="AM178" s="21">
        <f t="shared" si="80"/>
        <v>761.96463740588536</v>
      </c>
    </row>
    <row r="179" spans="7:39" ht="15" thickBot="1" x14ac:dyDescent="0.35">
      <c r="G179" s="10" t="s">
        <v>173</v>
      </c>
      <c r="H179">
        <f>((100-B26)/100)*H7</f>
        <v>0.14266507752000029</v>
      </c>
      <c r="I179">
        <f>((100-C26)/100)*I7</f>
        <v>0.62810842394999988</v>
      </c>
      <c r="J179">
        <f>((100-D26)/100)*J7</f>
        <v>0.18176399999999995</v>
      </c>
      <c r="K179">
        <f>((100-E26)/100)*K7</f>
        <v>3.024</v>
      </c>
      <c r="L179">
        <f>((100-F26)/100)*L7</f>
        <v>9.9800000000102116E-3</v>
      </c>
      <c r="T179" s="57" t="s">
        <v>174</v>
      </c>
      <c r="U179">
        <f t="shared" si="96"/>
        <v>9.5000000000000001E-2</v>
      </c>
      <c r="V179">
        <f t="shared" si="97"/>
        <v>480</v>
      </c>
      <c r="W179">
        <f t="shared" si="98"/>
        <v>47.908476965428548</v>
      </c>
      <c r="X179">
        <f t="shared" si="99"/>
        <v>1.0745086179257126</v>
      </c>
      <c r="AD179" t="b">
        <f t="shared" si="73"/>
        <v>0</v>
      </c>
      <c r="AE179" s="15" t="s">
        <v>174</v>
      </c>
      <c r="AF179">
        <f t="shared" si="74"/>
        <v>40857600</v>
      </c>
      <c r="AG179">
        <f t="shared" si="75"/>
        <v>970678080.00000012</v>
      </c>
      <c r="AH179">
        <f t="shared" si="76"/>
        <v>735874206.18898249</v>
      </c>
      <c r="AI179">
        <f t="shared" si="77"/>
        <v>199213897.76342714</v>
      </c>
      <c r="AJ179" s="20">
        <f t="shared" si="78"/>
        <v>1946623783.9524097</v>
      </c>
      <c r="AK179">
        <f t="shared" si="79"/>
        <v>11.4</v>
      </c>
      <c r="AL179">
        <f t="shared" si="81"/>
        <v>57600</v>
      </c>
      <c r="AM179" s="21">
        <f t="shared" si="80"/>
        <v>973.48927481177077</v>
      </c>
    </row>
    <row r="180" spans="7:39" ht="15" thickBot="1" x14ac:dyDescent="0.35">
      <c r="G180" s="10" t="s">
        <v>174</v>
      </c>
      <c r="H180">
        <f>((100-B27)/100)*H7</f>
        <v>0.23195527488000053</v>
      </c>
      <c r="I180">
        <f>((100-C27)/100)*I7</f>
        <v>0.93870264844999973</v>
      </c>
      <c r="J180">
        <f>((100-D27)/100)*J7</f>
        <v>0.29106475199999987</v>
      </c>
      <c r="K180">
        <f>((100-E27)/100)*K7</f>
        <v>3.24</v>
      </c>
      <c r="L180">
        <f>((100-F27)/100)*L7</f>
        <v>9.9800000000102116E-3</v>
      </c>
      <c r="T180" s="57" t="s">
        <v>175</v>
      </c>
      <c r="U180">
        <f t="shared" si="96"/>
        <v>0.125</v>
      </c>
      <c r="V180">
        <f t="shared" si="97"/>
        <v>450</v>
      </c>
      <c r="W180">
        <f t="shared" si="98"/>
        <v>46.117629268885693</v>
      </c>
      <c r="X180">
        <f t="shared" si="99"/>
        <v>1.0745086179257126</v>
      </c>
      <c r="AD180" t="b">
        <f t="shared" si="73"/>
        <v>0</v>
      </c>
      <c r="AE180" s="15" t="s">
        <v>175</v>
      </c>
      <c r="AF180">
        <f t="shared" si="74"/>
        <v>53760000</v>
      </c>
      <c r="AG180">
        <f t="shared" si="75"/>
        <v>910010700</v>
      </c>
      <c r="AH180">
        <f t="shared" si="76"/>
        <v>708366785.57008433</v>
      </c>
      <c r="AI180">
        <f t="shared" si="77"/>
        <v>199213897.76342714</v>
      </c>
      <c r="AJ180" s="20">
        <f t="shared" si="78"/>
        <v>1871351383.3335114</v>
      </c>
      <c r="AK180">
        <f t="shared" si="79"/>
        <v>15</v>
      </c>
      <c r="AL180">
        <f t="shared" si="81"/>
        <v>54000</v>
      </c>
      <c r="AM180" s="21">
        <f t="shared" si="80"/>
        <v>945.21310245325662</v>
      </c>
    </row>
    <row r="181" spans="7:39" ht="15" thickBot="1" x14ac:dyDescent="0.35">
      <c r="G181" s="10" t="s">
        <v>175</v>
      </c>
      <c r="H181">
        <f>((100-B28)/100)*H7</f>
        <v>0.5243112000000012</v>
      </c>
      <c r="I181">
        <f>((100-C28)/100)*I7</f>
        <v>1.6092964999999997</v>
      </c>
      <c r="J181">
        <f>((100-D28)/100)*J7</f>
        <v>1.2117599999999997</v>
      </c>
      <c r="K181">
        <f>((100-E28)/100)*K7</f>
        <v>4.32</v>
      </c>
      <c r="L181">
        <f>((100-F28)/100)*L7</f>
        <v>99.800000000051057</v>
      </c>
      <c r="T181" s="57"/>
      <c r="U181">
        <f t="shared" si="96"/>
        <v>4.4999999999999998E-2</v>
      </c>
      <c r="V181">
        <f t="shared" si="97"/>
        <v>300</v>
      </c>
      <c r="W181">
        <f t="shared" si="98"/>
        <v>30</v>
      </c>
      <c r="X181">
        <f t="shared" si="99"/>
        <v>0</v>
      </c>
      <c r="AD181" t="b">
        <f t="shared" si="73"/>
        <v>0</v>
      </c>
      <c r="AE181" s="15" t="s">
        <v>176</v>
      </c>
      <c r="AF181">
        <f t="shared" si="74"/>
        <v>19353599.999999996</v>
      </c>
      <c r="AG181">
        <f t="shared" si="75"/>
        <v>606673800</v>
      </c>
      <c r="AH181">
        <f t="shared" si="76"/>
        <v>460800000</v>
      </c>
      <c r="AI181">
        <f t="shared" si="77"/>
        <v>0</v>
      </c>
      <c r="AJ181" s="20">
        <f t="shared" si="78"/>
        <v>1086827400</v>
      </c>
      <c r="AK181">
        <f t="shared" si="79"/>
        <v>5.3999999999999995</v>
      </c>
      <c r="AL181">
        <f t="shared" si="81"/>
        <v>36000</v>
      </c>
      <c r="AM181" s="21">
        <f t="shared" si="80"/>
        <v>485.82</v>
      </c>
    </row>
    <row r="182" spans="7:39" ht="15" thickBot="1" x14ac:dyDescent="0.35">
      <c r="G182" s="10"/>
      <c r="H182">
        <f>((100-B24)/100)*H173</f>
        <v>0.5243112000000012</v>
      </c>
      <c r="I182">
        <f>((100-C24)/100)*I173</f>
        <v>1.6092964999999997</v>
      </c>
      <c r="J182">
        <f>((100-D24)/100)*J173</f>
        <v>1.2117599999999997</v>
      </c>
      <c r="K182">
        <f>((100-E24)/100)*K173</f>
        <v>1.0584</v>
      </c>
      <c r="L182">
        <f>((100-F24)/100)*L173</f>
        <v>9.9800000000051057</v>
      </c>
      <c r="T182" s="57"/>
      <c r="U182">
        <f>$U$173+Z6</f>
        <v>8.4999999999999992E-2</v>
      </c>
      <c r="V182">
        <f>$V$173+AA6</f>
        <v>420</v>
      </c>
      <c r="W182">
        <f>$W$173+AB6</f>
        <v>36</v>
      </c>
      <c r="X182">
        <f>$X$173+AC6</f>
        <v>0.6</v>
      </c>
      <c r="AD182" t="b">
        <f t="shared" si="73"/>
        <v>0</v>
      </c>
      <c r="AE182" s="15" t="s">
        <v>177</v>
      </c>
      <c r="AF182">
        <f t="shared" si="74"/>
        <v>36556800</v>
      </c>
      <c r="AG182">
        <f t="shared" si="75"/>
        <v>849343320</v>
      </c>
      <c r="AH182">
        <f t="shared" si="76"/>
        <v>552960000</v>
      </c>
      <c r="AI182">
        <f t="shared" si="77"/>
        <v>111240000</v>
      </c>
      <c r="AJ182" s="20">
        <f t="shared" si="78"/>
        <v>1550100120</v>
      </c>
      <c r="AK182">
        <f t="shared" si="79"/>
        <v>10.199999999999999</v>
      </c>
      <c r="AL182">
        <f t="shared" si="81"/>
        <v>50400</v>
      </c>
      <c r="AM182" s="21">
        <f t="shared" si="80"/>
        <v>719.84400000000005</v>
      </c>
    </row>
    <row r="183" spans="7:39" ht="15" thickBot="1" x14ac:dyDescent="0.35">
      <c r="G183" s="10" t="s">
        <v>177</v>
      </c>
      <c r="H183">
        <f>((100-B25)/100)*H173</f>
        <v>0.18350892000000041</v>
      </c>
      <c r="I183">
        <f>((100-C25)/100)*I173</f>
        <v>0.7563693549999998</v>
      </c>
      <c r="J183">
        <f>((100-D25)/100)*J173</f>
        <v>0.57994833599999984</v>
      </c>
      <c r="K183">
        <f>((100-E25)/100)*K173</f>
        <v>1.0584</v>
      </c>
      <c r="L183">
        <f>((100-F25)/100)*L173</f>
        <v>1.9960000000010212</v>
      </c>
      <c r="T183" s="57" t="s">
        <v>178</v>
      </c>
      <c r="U183">
        <f>$U$173+Z7</f>
        <v>0.185</v>
      </c>
      <c r="V183">
        <f>$V$173+AA7</f>
        <v>560</v>
      </c>
      <c r="W183">
        <f>$W$173+AB7</f>
        <v>39.58169539308571</v>
      </c>
      <c r="X183">
        <f>$X$173+AC7</f>
        <v>1.4954238482714273</v>
      </c>
      <c r="AD183" t="b">
        <f t="shared" si="73"/>
        <v>0</v>
      </c>
      <c r="AE183" s="15" t="s">
        <v>178</v>
      </c>
      <c r="AF183">
        <f t="shared" si="74"/>
        <v>79564800</v>
      </c>
      <c r="AG183">
        <f t="shared" si="75"/>
        <v>1132457760</v>
      </c>
      <c r="AH183">
        <f t="shared" si="76"/>
        <v>607974841.23779643</v>
      </c>
      <c r="AI183">
        <f t="shared" si="77"/>
        <v>277251581.4695226</v>
      </c>
      <c r="AJ183" s="20">
        <f t="shared" si="78"/>
        <v>2097248982.7073188</v>
      </c>
      <c r="AK183">
        <f t="shared" si="79"/>
        <v>22.2</v>
      </c>
      <c r="AL183">
        <f t="shared" si="81"/>
        <v>67200</v>
      </c>
      <c r="AM183" s="21">
        <f t="shared" si="80"/>
        <v>995.98863740588536</v>
      </c>
    </row>
    <row r="184" spans="7:39" ht="15" thickBot="1" x14ac:dyDescent="0.35">
      <c r="G184" s="10" t="s">
        <v>178</v>
      </c>
      <c r="H184">
        <f>((100-B26)/100)*H173</f>
        <v>0.14266507752000029</v>
      </c>
      <c r="I184">
        <f t="shared" ref="I184:L184" si="100">((100-C26)/100)*I173</f>
        <v>0.62810842394999988</v>
      </c>
      <c r="J184">
        <f t="shared" si="100"/>
        <v>0.18176399999999995</v>
      </c>
      <c r="K184">
        <f t="shared" si="100"/>
        <v>0.74087999999999998</v>
      </c>
      <c r="L184">
        <f t="shared" si="100"/>
        <v>9.9800000000102129E-4</v>
      </c>
      <c r="T184" s="57" t="s">
        <v>179</v>
      </c>
      <c r="U184">
        <f>$U$173+Z8</f>
        <v>0.13500000000000001</v>
      </c>
      <c r="V184">
        <f>$V$173+AA8</f>
        <v>600</v>
      </c>
      <c r="W184">
        <f>$W$173+AB8</f>
        <v>53.908476965428548</v>
      </c>
      <c r="X184">
        <f>$X$173+AC8</f>
        <v>1.6745086179257127</v>
      </c>
      <c r="AD184" t="b">
        <f t="shared" si="73"/>
        <v>0</v>
      </c>
      <c r="AE184" s="15" t="s">
        <v>179</v>
      </c>
      <c r="AF184">
        <f t="shared" si="74"/>
        <v>58060800.000000007</v>
      </c>
      <c r="AG184">
        <f t="shared" si="75"/>
        <v>1213347600</v>
      </c>
      <c r="AH184">
        <f t="shared" si="76"/>
        <v>828034206.18898249</v>
      </c>
      <c r="AI184">
        <f t="shared" si="77"/>
        <v>310453897.76342708</v>
      </c>
      <c r="AJ184" s="20">
        <f t="shared" si="78"/>
        <v>2409896503.9524097</v>
      </c>
      <c r="AK184">
        <f t="shared" si="79"/>
        <v>16.200000000000003</v>
      </c>
      <c r="AL184">
        <f t="shared" si="81"/>
        <v>72000</v>
      </c>
      <c r="AM184" s="21">
        <f t="shared" si="80"/>
        <v>1207.5132748117708</v>
      </c>
    </row>
    <row r="185" spans="7:39" ht="15" thickBot="1" x14ac:dyDescent="0.35">
      <c r="G185" s="10" t="s">
        <v>179</v>
      </c>
      <c r="H185">
        <f>((100-B27)/100)*H173</f>
        <v>0.23195527488000053</v>
      </c>
      <c r="I185">
        <f t="shared" ref="I185:L185" si="101">((100-C27)/100)*I173</f>
        <v>0.93870264844999973</v>
      </c>
      <c r="J185">
        <f t="shared" si="101"/>
        <v>0.29106475199999987</v>
      </c>
      <c r="K185">
        <f t="shared" si="101"/>
        <v>0.79380000000000006</v>
      </c>
      <c r="L185">
        <f t="shared" si="101"/>
        <v>9.9800000000102129E-4</v>
      </c>
      <c r="T185" s="57" t="s">
        <v>180</v>
      </c>
      <c r="U185">
        <f>$U$173+Z9</f>
        <v>0.16499999999999998</v>
      </c>
      <c r="V185">
        <f>$V$173+AA9</f>
        <v>570</v>
      </c>
      <c r="W185">
        <f>$W$173+AB9</f>
        <v>52.117629268885693</v>
      </c>
      <c r="X185">
        <f>$X$173+AC9</f>
        <v>1.6745086179257127</v>
      </c>
      <c r="AD185" t="b">
        <f t="shared" si="73"/>
        <v>0</v>
      </c>
      <c r="AE185" s="15" t="s">
        <v>180</v>
      </c>
      <c r="AF185">
        <f t="shared" si="74"/>
        <v>70963199.999999985</v>
      </c>
      <c r="AG185">
        <f t="shared" si="75"/>
        <v>1152680220</v>
      </c>
      <c r="AH185">
        <f t="shared" si="76"/>
        <v>800526785.57008421</v>
      </c>
      <c r="AI185">
        <f t="shared" si="77"/>
        <v>310453897.76342708</v>
      </c>
      <c r="AJ185" s="20">
        <f t="shared" si="78"/>
        <v>2334624103.3335114</v>
      </c>
      <c r="AK185">
        <f t="shared" si="79"/>
        <v>19.799999999999997</v>
      </c>
      <c r="AL185">
        <f t="shared" si="81"/>
        <v>68400</v>
      </c>
      <c r="AM185" s="21">
        <f t="shared" si="80"/>
        <v>1179.2371024532565</v>
      </c>
    </row>
    <row r="186" spans="7:39" ht="15" thickBot="1" x14ac:dyDescent="0.35">
      <c r="G186" s="10" t="s">
        <v>180</v>
      </c>
      <c r="H186">
        <f>((100-B28)/100)*H173</f>
        <v>0.5243112000000012</v>
      </c>
      <c r="I186">
        <f>((100-C28)/100)*I173</f>
        <v>1.6092964999999997</v>
      </c>
      <c r="J186">
        <f>((100-D28)/100)*J173</f>
        <v>1.2117599999999997</v>
      </c>
      <c r="K186">
        <f>((100-E28)/100)*K173</f>
        <v>1.0584</v>
      </c>
      <c r="L186">
        <f>((100-F28)/100)*L173</f>
        <v>9.9800000000051057</v>
      </c>
      <c r="T186" s="57"/>
      <c r="U186">
        <f>$U$173+Z10</f>
        <v>8.4999999999999992E-2</v>
      </c>
      <c r="V186">
        <f>$V$173+AA10</f>
        <v>420</v>
      </c>
      <c r="W186">
        <f>$W$173+AB10</f>
        <v>36</v>
      </c>
      <c r="X186">
        <f>$X$173+AC10</f>
        <v>0.6</v>
      </c>
      <c r="AD186" t="b">
        <f t="shared" si="73"/>
        <v>0</v>
      </c>
      <c r="AE186" s="15" t="s">
        <v>181</v>
      </c>
      <c r="AF186">
        <f t="shared" si="74"/>
        <v>36556800</v>
      </c>
      <c r="AG186">
        <f t="shared" si="75"/>
        <v>849343320</v>
      </c>
      <c r="AH186">
        <f t="shared" si="76"/>
        <v>552960000</v>
      </c>
      <c r="AI186">
        <f t="shared" si="77"/>
        <v>111240000</v>
      </c>
      <c r="AJ186" s="20">
        <f t="shared" si="78"/>
        <v>1550100120</v>
      </c>
      <c r="AK186">
        <f t="shared" si="79"/>
        <v>10.199999999999999</v>
      </c>
      <c r="AL186">
        <f t="shared" si="81"/>
        <v>50400</v>
      </c>
      <c r="AM186" s="21">
        <f t="shared" si="80"/>
        <v>719.84400000000005</v>
      </c>
    </row>
    <row r="187" spans="7:39" ht="15" thickBot="1" x14ac:dyDescent="0.35">
      <c r="G187" s="10"/>
      <c r="H187">
        <f>((100-B24)/100)*H174</f>
        <v>0.5243112000000012</v>
      </c>
      <c r="I187">
        <f>((100-C24)/100)*I174</f>
        <v>1.6092964999999997</v>
      </c>
      <c r="J187">
        <f>((100-D24)/100)*J174</f>
        <v>1.2117599999999997</v>
      </c>
      <c r="K187">
        <f>((100-E24)/100)*K174</f>
        <v>0.81</v>
      </c>
      <c r="L187">
        <f>((100-F24)/100)*L174</f>
        <v>9.9800000000051057</v>
      </c>
      <c r="T187" s="57"/>
      <c r="U187">
        <f>$U$174+Z6</f>
        <v>8.4999999999999992E-2</v>
      </c>
      <c r="V187">
        <f>$V$174+AA6</f>
        <v>435</v>
      </c>
      <c r="W187">
        <f>$W$174+AB6</f>
        <v>38</v>
      </c>
      <c r="X187">
        <f>$X$174+AC6</f>
        <v>0.2</v>
      </c>
      <c r="AD187" t="b">
        <f t="shared" si="73"/>
        <v>0</v>
      </c>
      <c r="AE187" s="15" t="s">
        <v>182</v>
      </c>
      <c r="AF187">
        <f t="shared" si="74"/>
        <v>36556800</v>
      </c>
      <c r="AG187">
        <f t="shared" si="75"/>
        <v>879677010</v>
      </c>
      <c r="AH187">
        <f t="shared" si="76"/>
        <v>583680000.00000012</v>
      </c>
      <c r="AI187">
        <f t="shared" si="77"/>
        <v>37080000</v>
      </c>
      <c r="AJ187" s="20">
        <f t="shared" si="78"/>
        <v>1536993810</v>
      </c>
      <c r="AK187">
        <f t="shared" si="79"/>
        <v>10.199999999999999</v>
      </c>
      <c r="AL187">
        <f t="shared" si="81"/>
        <v>52200</v>
      </c>
      <c r="AM187" s="21">
        <f t="shared" si="80"/>
        <v>677.75699999999995</v>
      </c>
    </row>
    <row r="188" spans="7:39" ht="15" thickBot="1" x14ac:dyDescent="0.35">
      <c r="G188" s="10" t="s">
        <v>182</v>
      </c>
      <c r="H188">
        <f>((100-B25)/100)*H174</f>
        <v>0.18350892000000041</v>
      </c>
      <c r="I188">
        <f>((100-C25)/100)*I174</f>
        <v>0.7563693549999998</v>
      </c>
      <c r="J188">
        <f>((100-D25)/100)*J174</f>
        <v>0.57994833599999984</v>
      </c>
      <c r="K188">
        <f>((100-E25)/100)*K174</f>
        <v>0.81</v>
      </c>
      <c r="L188">
        <f>((100-F25)/100)*L174</f>
        <v>1.9960000000010212</v>
      </c>
      <c r="T188" s="57" t="s">
        <v>183</v>
      </c>
      <c r="U188">
        <f>$U$174+Z7</f>
        <v>0.185</v>
      </c>
      <c r="V188">
        <f>$V$174+AA7</f>
        <v>575</v>
      </c>
      <c r="W188">
        <f>$W$174+AB7</f>
        <v>41.58169539308571</v>
      </c>
      <c r="X188">
        <f>$X$174+AC7</f>
        <v>1.0954238482714274</v>
      </c>
      <c r="AD188" t="b">
        <f t="shared" si="73"/>
        <v>0</v>
      </c>
      <c r="AE188" s="15" t="s">
        <v>183</v>
      </c>
      <c r="AF188">
        <f t="shared" si="74"/>
        <v>79564800</v>
      </c>
      <c r="AG188">
        <f t="shared" si="75"/>
        <v>1162791450</v>
      </c>
      <c r="AH188">
        <f t="shared" si="76"/>
        <v>638694841.23779643</v>
      </c>
      <c r="AI188">
        <f t="shared" si="77"/>
        <v>203091581.46952263</v>
      </c>
      <c r="AJ188" s="20">
        <f t="shared" si="78"/>
        <v>2084142672.707319</v>
      </c>
      <c r="AK188">
        <f t="shared" si="79"/>
        <v>22.2</v>
      </c>
      <c r="AL188">
        <f t="shared" si="81"/>
        <v>69000</v>
      </c>
      <c r="AM188" s="21">
        <f t="shared" si="80"/>
        <v>953.90163740588548</v>
      </c>
    </row>
    <row r="189" spans="7:39" ht="15" thickBot="1" x14ac:dyDescent="0.35">
      <c r="G189" s="10" t="s">
        <v>183</v>
      </c>
      <c r="H189">
        <f>((100-B26)/100)*H174</f>
        <v>0.14266507752000029</v>
      </c>
      <c r="I189">
        <f t="shared" ref="I189:L189" si="102">((100-C26)/100)*I174</f>
        <v>0.62810842394999988</v>
      </c>
      <c r="J189">
        <f t="shared" si="102"/>
        <v>0.18176399999999995</v>
      </c>
      <c r="K189">
        <f t="shared" si="102"/>
        <v>0.56699999999999995</v>
      </c>
      <c r="L189">
        <f t="shared" si="102"/>
        <v>9.9800000000102129E-4</v>
      </c>
      <c r="T189" s="57" t="s">
        <v>184</v>
      </c>
      <c r="U189">
        <f>$U$174+Z8</f>
        <v>0.13500000000000001</v>
      </c>
      <c r="V189">
        <f>$V$174+AA8</f>
        <v>615</v>
      </c>
      <c r="W189">
        <f>$W$174+AB8</f>
        <v>55.908476965428548</v>
      </c>
      <c r="X189">
        <f>$X$174+AC8</f>
        <v>1.2745086179257126</v>
      </c>
      <c r="AD189" t="b">
        <f t="shared" si="73"/>
        <v>0</v>
      </c>
      <c r="AE189" s="15" t="s">
        <v>184</v>
      </c>
      <c r="AF189">
        <f t="shared" si="74"/>
        <v>58060800.000000007</v>
      </c>
      <c r="AG189">
        <f t="shared" si="75"/>
        <v>1243681290</v>
      </c>
      <c r="AH189">
        <f t="shared" si="76"/>
        <v>858754206.18898249</v>
      </c>
      <c r="AI189">
        <f t="shared" si="77"/>
        <v>236293897.76342711</v>
      </c>
      <c r="AJ189" s="20">
        <f t="shared" si="78"/>
        <v>2396790193.9524097</v>
      </c>
      <c r="AK189">
        <f t="shared" si="79"/>
        <v>16.200000000000003</v>
      </c>
      <c r="AL189">
        <f t="shared" si="81"/>
        <v>73800</v>
      </c>
      <c r="AM189" s="21">
        <f t="shared" si="80"/>
        <v>1165.4262748117708</v>
      </c>
    </row>
    <row r="190" spans="7:39" ht="15" thickBot="1" x14ac:dyDescent="0.35">
      <c r="G190" s="10" t="s">
        <v>184</v>
      </c>
      <c r="H190">
        <f>((100-B27)/100)*H174</f>
        <v>0.23195527488000053</v>
      </c>
      <c r="I190">
        <f t="shared" ref="I190:L190" si="103">((100-C27)/100)*I174</f>
        <v>0.93870264844999973</v>
      </c>
      <c r="J190">
        <f t="shared" si="103"/>
        <v>0.29106475199999987</v>
      </c>
      <c r="K190">
        <f t="shared" si="103"/>
        <v>0.60750000000000004</v>
      </c>
      <c r="L190">
        <f t="shared" si="103"/>
        <v>9.9800000000102129E-4</v>
      </c>
      <c r="T190" s="57" t="s">
        <v>185</v>
      </c>
      <c r="U190">
        <f>$U$174+Z9</f>
        <v>0.16499999999999998</v>
      </c>
      <c r="V190">
        <f>$V$174+AA9</f>
        <v>585</v>
      </c>
      <c r="W190">
        <f>$W$174+AB9</f>
        <v>54.117629268885693</v>
      </c>
      <c r="X190">
        <f>$X$174+AC9</f>
        <v>1.2745086179257126</v>
      </c>
      <c r="AD190" t="b">
        <f t="shared" si="73"/>
        <v>0</v>
      </c>
      <c r="AE190" s="15" t="s">
        <v>185</v>
      </c>
      <c r="AF190">
        <f t="shared" si="74"/>
        <v>70963199.999999985</v>
      </c>
      <c r="AG190">
        <f t="shared" si="75"/>
        <v>1183013910</v>
      </c>
      <c r="AH190">
        <f t="shared" si="76"/>
        <v>831246785.57008433</v>
      </c>
      <c r="AI190">
        <f t="shared" si="77"/>
        <v>236293897.76342711</v>
      </c>
      <c r="AJ190" s="20">
        <f t="shared" si="78"/>
        <v>2321517793.3335114</v>
      </c>
      <c r="AK190">
        <f t="shared" si="79"/>
        <v>19.799999999999997</v>
      </c>
      <c r="AL190">
        <f t="shared" si="81"/>
        <v>70200</v>
      </c>
      <c r="AM190" s="21">
        <f t="shared" si="80"/>
        <v>1137.1501024532565</v>
      </c>
    </row>
    <row r="191" spans="7:39" ht="15" thickBot="1" x14ac:dyDescent="0.35">
      <c r="G191" s="10" t="s">
        <v>185</v>
      </c>
      <c r="H191">
        <f>((100-B28)/100)*H174</f>
        <v>0.5243112000000012</v>
      </c>
      <c r="I191">
        <f>((100-C28)/100)*I174</f>
        <v>1.6092964999999997</v>
      </c>
      <c r="J191">
        <f>((100-D28)/100)*J174</f>
        <v>1.2117599999999997</v>
      </c>
      <c r="K191">
        <f>((100-E28)/100)*K174</f>
        <v>0.81</v>
      </c>
      <c r="L191">
        <f>((100-F28)/100)*L174</f>
        <v>9.9800000000051057</v>
      </c>
      <c r="T191" s="57"/>
      <c r="U191">
        <f>$U$174+Z10</f>
        <v>8.4999999999999992E-2</v>
      </c>
      <c r="V191">
        <f>$V$174+AA10</f>
        <v>435</v>
      </c>
      <c r="W191">
        <f>$W$174+AB10</f>
        <v>38</v>
      </c>
      <c r="X191">
        <f>$X$174+AC10</f>
        <v>0.2</v>
      </c>
      <c r="AD191" t="b">
        <f t="shared" si="73"/>
        <v>0</v>
      </c>
      <c r="AE191" s="15" t="s">
        <v>186</v>
      </c>
      <c r="AF191">
        <f t="shared" si="74"/>
        <v>36556800</v>
      </c>
      <c r="AG191">
        <f t="shared" si="75"/>
        <v>879677010</v>
      </c>
      <c r="AH191">
        <f t="shared" si="76"/>
        <v>583680000.00000012</v>
      </c>
      <c r="AI191">
        <f t="shared" si="77"/>
        <v>37080000</v>
      </c>
      <c r="AJ191" s="20">
        <f t="shared" si="78"/>
        <v>1536993810</v>
      </c>
      <c r="AK191">
        <f t="shared" si="79"/>
        <v>10.199999999999999</v>
      </c>
      <c r="AL191">
        <f t="shared" si="81"/>
        <v>52200</v>
      </c>
      <c r="AM191" s="21">
        <f t="shared" si="80"/>
        <v>677.75699999999995</v>
      </c>
    </row>
    <row r="192" spans="7:39" ht="15" thickBot="1" x14ac:dyDescent="0.35">
      <c r="G192" s="10"/>
      <c r="H192">
        <f>((100-B24)/100)*H175</f>
        <v>0.5243112000000012</v>
      </c>
      <c r="I192">
        <f>((100-C24)/100)*I175</f>
        <v>1.6092964999999997</v>
      </c>
      <c r="J192">
        <f>((100-D24)/100)*J175</f>
        <v>1.2117599999999997</v>
      </c>
      <c r="K192">
        <f>((100-E24)/100)*K175</f>
        <v>1.62</v>
      </c>
      <c r="L192">
        <f>((100-F24)/100)*L175</f>
        <v>9.9800000000051057</v>
      </c>
      <c r="T192" s="57"/>
      <c r="U192">
        <f>$U$175+Z6</f>
        <v>0.14400000000000002</v>
      </c>
      <c r="V192">
        <f>$V$175+AA6</f>
        <v>450</v>
      </c>
      <c r="W192">
        <f>$W$175+AB6</f>
        <v>38</v>
      </c>
      <c r="X192">
        <f>$X$175+AC6</f>
        <v>0.2</v>
      </c>
      <c r="AD192" t="b">
        <f t="shared" si="73"/>
        <v>0</v>
      </c>
      <c r="AE192" s="15" t="s">
        <v>187</v>
      </c>
      <c r="AF192">
        <f t="shared" si="74"/>
        <v>61931520.000000007</v>
      </c>
      <c r="AG192">
        <f t="shared" si="75"/>
        <v>910010700</v>
      </c>
      <c r="AH192">
        <f t="shared" si="76"/>
        <v>583680000.00000012</v>
      </c>
      <c r="AI192">
        <f t="shared" si="77"/>
        <v>37080000</v>
      </c>
      <c r="AJ192" s="20">
        <f t="shared" si="78"/>
        <v>1592702220</v>
      </c>
      <c r="AK192">
        <f t="shared" si="79"/>
        <v>17.28</v>
      </c>
      <c r="AL192">
        <f t="shared" si="81"/>
        <v>54000</v>
      </c>
      <c r="AM192" s="21">
        <f t="shared" si="80"/>
        <v>693.58199999999999</v>
      </c>
    </row>
    <row r="193" spans="7:39" ht="15" thickBot="1" x14ac:dyDescent="0.35">
      <c r="G193" s="10" t="s">
        <v>187</v>
      </c>
      <c r="H193">
        <f>((100-B25)/100)*H175</f>
        <v>0.18350892000000041</v>
      </c>
      <c r="I193">
        <f>((100-C25)/100)*I175</f>
        <v>0.7563693549999998</v>
      </c>
      <c r="J193">
        <f>((100-D25)/100)*J175</f>
        <v>0.57994833599999984</v>
      </c>
      <c r="K193">
        <f>((100-E25)/100)*K175</f>
        <v>1.62</v>
      </c>
      <c r="L193">
        <f>((100-F25)/100)*L175</f>
        <v>1.9960000000010212</v>
      </c>
      <c r="T193" s="57" t="s">
        <v>188</v>
      </c>
      <c r="U193">
        <f>$U$175+Z7</f>
        <v>0.24400000000000002</v>
      </c>
      <c r="V193">
        <f>$V$175+AA7</f>
        <v>590</v>
      </c>
      <c r="W193">
        <f>$W$175+AB7</f>
        <v>41.58169539308571</v>
      </c>
      <c r="X193">
        <f>$X$175+AC7</f>
        <v>1.0954238482714274</v>
      </c>
      <c r="AD193" t="b">
        <f t="shared" si="73"/>
        <v>0</v>
      </c>
      <c r="AE193" s="15" t="s">
        <v>188</v>
      </c>
      <c r="AF193">
        <f t="shared" si="74"/>
        <v>104939520</v>
      </c>
      <c r="AG193">
        <f t="shared" si="75"/>
        <v>1193125140</v>
      </c>
      <c r="AH193">
        <f t="shared" si="76"/>
        <v>638694841.23779643</v>
      </c>
      <c r="AI193">
        <f t="shared" si="77"/>
        <v>203091581.46952263</v>
      </c>
      <c r="AJ193" s="20">
        <f t="shared" si="78"/>
        <v>2139851082.707319</v>
      </c>
      <c r="AK193">
        <f t="shared" si="79"/>
        <v>29.28</v>
      </c>
      <c r="AL193">
        <f t="shared" si="81"/>
        <v>70800</v>
      </c>
      <c r="AM193" s="21">
        <f t="shared" si="80"/>
        <v>969.72663740588553</v>
      </c>
    </row>
    <row r="194" spans="7:39" ht="15" thickBot="1" x14ac:dyDescent="0.35">
      <c r="G194" s="10" t="s">
        <v>188</v>
      </c>
      <c r="H194">
        <f>((100-B26)/100)*H175</f>
        <v>0.14266507752000029</v>
      </c>
      <c r="I194">
        <f t="shared" ref="I194:L194" si="104">((100-C26)/100)*I175</f>
        <v>0.62810842394999988</v>
      </c>
      <c r="J194">
        <f t="shared" si="104"/>
        <v>0.18176399999999995</v>
      </c>
      <c r="K194">
        <f t="shared" si="104"/>
        <v>1.1339999999999999</v>
      </c>
      <c r="L194">
        <f t="shared" si="104"/>
        <v>9.9800000000102129E-4</v>
      </c>
      <c r="T194" s="57" t="s">
        <v>189</v>
      </c>
      <c r="U194">
        <f>$U$175+Z8</f>
        <v>0.19400000000000001</v>
      </c>
      <c r="V194">
        <f>$V$175+AA8</f>
        <v>630</v>
      </c>
      <c r="W194">
        <f>$W$175+AB8</f>
        <v>55.908476965428548</v>
      </c>
      <c r="X194">
        <f>$X$175+AC8</f>
        <v>1.2745086179257126</v>
      </c>
      <c r="AD194" t="b">
        <f t="shared" si="73"/>
        <v>0</v>
      </c>
      <c r="AE194" s="15" t="s">
        <v>189</v>
      </c>
      <c r="AF194">
        <f t="shared" si="74"/>
        <v>83435520</v>
      </c>
      <c r="AG194">
        <f t="shared" si="75"/>
        <v>1274014980.0000002</v>
      </c>
      <c r="AH194">
        <f t="shared" si="76"/>
        <v>858754206.18898249</v>
      </c>
      <c r="AI194">
        <f t="shared" si="77"/>
        <v>236293897.76342711</v>
      </c>
      <c r="AJ194" s="20">
        <f t="shared" si="78"/>
        <v>2452498603.9524102</v>
      </c>
      <c r="AK194">
        <f t="shared" si="79"/>
        <v>23.28</v>
      </c>
      <c r="AL194">
        <f t="shared" si="81"/>
        <v>75600</v>
      </c>
      <c r="AM194" s="21">
        <f t="shared" si="80"/>
        <v>1181.2512748117708</v>
      </c>
    </row>
    <row r="195" spans="7:39" ht="15" thickBot="1" x14ac:dyDescent="0.35">
      <c r="G195" s="10" t="s">
        <v>189</v>
      </c>
      <c r="H195">
        <f>((100-B27)/100)*H175</f>
        <v>0.23195527488000053</v>
      </c>
      <c r="I195">
        <f t="shared" ref="I195:L195" si="105">((100-C27)/100)*I175</f>
        <v>0.93870264844999973</v>
      </c>
      <c r="J195">
        <f t="shared" si="105"/>
        <v>0.29106475199999987</v>
      </c>
      <c r="K195">
        <f t="shared" si="105"/>
        <v>1.2150000000000001</v>
      </c>
      <c r="L195">
        <f t="shared" si="105"/>
        <v>9.9800000000102129E-4</v>
      </c>
      <c r="T195" s="57" t="s">
        <v>190</v>
      </c>
      <c r="U195">
        <f>$U$175+Z9</f>
        <v>0.22400000000000003</v>
      </c>
      <c r="V195">
        <f>$V$175+AA9</f>
        <v>600</v>
      </c>
      <c r="W195">
        <f>$W$175+AB9</f>
        <v>54.117629268885693</v>
      </c>
      <c r="X195">
        <f>$X$175+AC9</f>
        <v>1.2745086179257126</v>
      </c>
      <c r="AD195" t="b">
        <f t="shared" si="73"/>
        <v>0</v>
      </c>
      <c r="AE195" s="15" t="s">
        <v>190</v>
      </c>
      <c r="AF195">
        <f t="shared" si="74"/>
        <v>96337920.000000015</v>
      </c>
      <c r="AG195">
        <f t="shared" si="75"/>
        <v>1213347600</v>
      </c>
      <c r="AH195">
        <f t="shared" si="76"/>
        <v>831246785.57008433</v>
      </c>
      <c r="AI195">
        <f t="shared" si="77"/>
        <v>236293897.76342711</v>
      </c>
      <c r="AJ195" s="20">
        <f t="shared" si="78"/>
        <v>2377226203.3335114</v>
      </c>
      <c r="AK195">
        <f t="shared" si="79"/>
        <v>26.880000000000003</v>
      </c>
      <c r="AL195">
        <f t="shared" si="81"/>
        <v>72000</v>
      </c>
      <c r="AM195" s="21">
        <f t="shared" si="80"/>
        <v>1152.9751024532566</v>
      </c>
    </row>
    <row r="196" spans="7:39" ht="15" thickBot="1" x14ac:dyDescent="0.35">
      <c r="G196" s="10" t="s">
        <v>190</v>
      </c>
      <c r="H196">
        <f>((100-B28)/100)*H175</f>
        <v>0.5243112000000012</v>
      </c>
      <c r="I196">
        <f>((100-C28)/100)*I175</f>
        <v>1.6092964999999997</v>
      </c>
      <c r="J196">
        <f>((100-D28)/100)*J175</f>
        <v>1.2117599999999997</v>
      </c>
      <c r="K196">
        <f>((100-E28)/100)*K175</f>
        <v>1.62</v>
      </c>
      <c r="L196">
        <f>((100-F28)/100)*L175</f>
        <v>9.9800000000051057</v>
      </c>
      <c r="T196" s="57"/>
      <c r="U196">
        <f>$U$175+Z10</f>
        <v>0.14400000000000002</v>
      </c>
      <c r="V196">
        <f>$V$175+AA10</f>
        <v>450</v>
      </c>
      <c r="W196">
        <f>$W$175+AB10</f>
        <v>38</v>
      </c>
      <c r="X196">
        <f>$X$175+AC10</f>
        <v>0.2</v>
      </c>
      <c r="AD196" t="b">
        <f t="shared" si="73"/>
        <v>0</v>
      </c>
      <c r="AE196" s="15" t="s">
        <v>191</v>
      </c>
      <c r="AF196">
        <f t="shared" si="74"/>
        <v>61931520.000000007</v>
      </c>
      <c r="AG196">
        <f t="shared" si="75"/>
        <v>910010700</v>
      </c>
      <c r="AH196">
        <f t="shared" si="76"/>
        <v>583680000.00000012</v>
      </c>
      <c r="AI196">
        <f t="shared" si="77"/>
        <v>37080000</v>
      </c>
      <c r="AJ196" s="20">
        <f t="shared" si="78"/>
        <v>1592702220</v>
      </c>
      <c r="AK196">
        <f t="shared" si="79"/>
        <v>17.28</v>
      </c>
      <c r="AL196">
        <f t="shared" si="81"/>
        <v>54000</v>
      </c>
      <c r="AM196" s="21">
        <f t="shared" si="80"/>
        <v>693.58199999999999</v>
      </c>
    </row>
    <row r="197" spans="7:39" ht="15" thickBot="1" x14ac:dyDescent="0.35">
      <c r="G197" s="10"/>
      <c r="H197">
        <f>((100-B24)/100)*H176</f>
        <v>1.4156402400000047E-2</v>
      </c>
      <c r="I197">
        <f>((100-C24)/100)*I176</f>
        <v>1.6092964999999997</v>
      </c>
      <c r="J197">
        <f>((100-D24)/100)*J176</f>
        <v>7.2705599999999294E-3</v>
      </c>
      <c r="K197">
        <f>((100-E24)/100)*K176</f>
        <v>0.47951999999999978</v>
      </c>
      <c r="L197">
        <f>((100-F24)/100)*L176</f>
        <v>9.9800000000051057</v>
      </c>
      <c r="T197" s="57"/>
      <c r="U197">
        <f>$U$176+Z6</f>
        <v>8.4999999999999992E-2</v>
      </c>
      <c r="V197">
        <f>$V$176+AA6</f>
        <v>420</v>
      </c>
      <c r="W197">
        <f>$W$176+AB6</f>
        <v>37</v>
      </c>
      <c r="X197">
        <f>$X$176+AC6</f>
        <v>0.6</v>
      </c>
      <c r="AD197" t="b">
        <f t="shared" si="73"/>
        <v>0</v>
      </c>
      <c r="AE197" s="15" t="s">
        <v>192</v>
      </c>
      <c r="AF197">
        <f t="shared" si="74"/>
        <v>36556800</v>
      </c>
      <c r="AG197">
        <f t="shared" si="75"/>
        <v>849343320</v>
      </c>
      <c r="AH197">
        <f t="shared" si="76"/>
        <v>568320000</v>
      </c>
      <c r="AI197">
        <f t="shared" si="77"/>
        <v>111240000</v>
      </c>
      <c r="AJ197" s="20">
        <f t="shared" si="78"/>
        <v>1565460120</v>
      </c>
      <c r="AK197">
        <f t="shared" si="79"/>
        <v>10.199999999999999</v>
      </c>
      <c r="AL197">
        <f t="shared" si="81"/>
        <v>50400</v>
      </c>
      <c r="AM197" s="21">
        <f t="shared" si="80"/>
        <v>731.84400000000005</v>
      </c>
    </row>
    <row r="198" spans="7:39" ht="15" thickBot="1" x14ac:dyDescent="0.35">
      <c r="G198" s="10" t="s">
        <v>192</v>
      </c>
      <c r="H198">
        <f>((100-B25)/100)*H176</f>
        <v>4.9547408400000166E-3</v>
      </c>
      <c r="I198">
        <f>((100-C25)/100)*I176</f>
        <v>0.7563693549999998</v>
      </c>
      <c r="J198">
        <f>((100-D25)/100)*J176</f>
        <v>3.4796900159999658E-3</v>
      </c>
      <c r="K198">
        <f>((100-E25)/100)*K176</f>
        <v>0.47951999999999978</v>
      </c>
      <c r="L198">
        <f>((100-F25)/100)*L176</f>
        <v>1.9960000000010212</v>
      </c>
      <c r="T198" s="57" t="s">
        <v>193</v>
      </c>
      <c r="U198">
        <f>$U$176+Z7</f>
        <v>0.185</v>
      </c>
      <c r="V198">
        <f>$V$176+AA7</f>
        <v>560</v>
      </c>
      <c r="W198">
        <f>$W$176+AB7</f>
        <v>40.58169539308571</v>
      </c>
      <c r="X198">
        <f>$X$176+AC7</f>
        <v>1.4954238482714273</v>
      </c>
      <c r="AD198" t="b">
        <f t="shared" si="73"/>
        <v>0</v>
      </c>
      <c r="AE198" s="15" t="s">
        <v>193</v>
      </c>
      <c r="AF198">
        <f t="shared" si="74"/>
        <v>79564800</v>
      </c>
      <c r="AG198">
        <f t="shared" si="75"/>
        <v>1132457760</v>
      </c>
      <c r="AH198">
        <f t="shared" si="76"/>
        <v>623334841.23779643</v>
      </c>
      <c r="AI198">
        <f t="shared" si="77"/>
        <v>277251581.4695226</v>
      </c>
      <c r="AJ198" s="20">
        <f t="shared" si="78"/>
        <v>2112608982.7073188</v>
      </c>
      <c r="AK198">
        <f t="shared" si="79"/>
        <v>22.2</v>
      </c>
      <c r="AL198">
        <f t="shared" si="81"/>
        <v>67200</v>
      </c>
      <c r="AM198" s="21">
        <f t="shared" si="80"/>
        <v>1007.9886374058854</v>
      </c>
    </row>
    <row r="199" spans="7:39" ht="15" thickBot="1" x14ac:dyDescent="0.35">
      <c r="G199" s="10" t="s">
        <v>193</v>
      </c>
      <c r="H199">
        <f>((100-B26)/100)*H176</f>
        <v>3.8519570930400124E-3</v>
      </c>
      <c r="I199">
        <f t="shared" ref="I199:L199" si="106">((100-C26)/100)*I176</f>
        <v>0.62810842394999988</v>
      </c>
      <c r="J199">
        <f t="shared" si="106"/>
        <v>1.0905839999999893E-3</v>
      </c>
      <c r="K199">
        <f t="shared" si="106"/>
        <v>0.33566399999999985</v>
      </c>
      <c r="L199">
        <f t="shared" si="106"/>
        <v>9.9800000000102129E-4</v>
      </c>
      <c r="T199" s="57" t="s">
        <v>194</v>
      </c>
      <c r="U199">
        <f>$U$176+Z8</f>
        <v>0.13500000000000001</v>
      </c>
      <c r="V199">
        <f>$V$176+AA8</f>
        <v>600</v>
      </c>
      <c r="W199">
        <f>$W$176+AB8</f>
        <v>54.908476965428548</v>
      </c>
      <c r="X199">
        <f>$X$176+AC8</f>
        <v>1.6745086179257127</v>
      </c>
      <c r="AD199" t="b">
        <f t="shared" si="73"/>
        <v>0</v>
      </c>
      <c r="AE199" s="15" t="s">
        <v>194</v>
      </c>
      <c r="AF199">
        <f t="shared" si="74"/>
        <v>58060800.000000007</v>
      </c>
      <c r="AG199">
        <f t="shared" si="75"/>
        <v>1213347600</v>
      </c>
      <c r="AH199">
        <f t="shared" si="76"/>
        <v>843394206.18898249</v>
      </c>
      <c r="AI199">
        <f t="shared" si="77"/>
        <v>310453897.76342708</v>
      </c>
      <c r="AJ199" s="20">
        <f t="shared" si="78"/>
        <v>2425256503.9524097</v>
      </c>
      <c r="AK199">
        <f t="shared" si="79"/>
        <v>16.200000000000003</v>
      </c>
      <c r="AL199">
        <f t="shared" si="81"/>
        <v>72000</v>
      </c>
      <c r="AM199" s="21">
        <f t="shared" si="80"/>
        <v>1219.5132748117708</v>
      </c>
    </row>
    <row r="200" spans="7:39" ht="15" thickBot="1" x14ac:dyDescent="0.35">
      <c r="G200" s="10" t="s">
        <v>194</v>
      </c>
      <c r="H200">
        <f>((100-B27)/100)*H176</f>
        <v>6.2627924217600207E-3</v>
      </c>
      <c r="I200">
        <f t="shared" ref="I200:L200" si="107">((100-C27)/100)*I176</f>
        <v>0.93870264844999973</v>
      </c>
      <c r="J200">
        <f t="shared" si="107"/>
        <v>1.7463885119999828E-3</v>
      </c>
      <c r="K200">
        <f t="shared" si="107"/>
        <v>0.35963999999999985</v>
      </c>
      <c r="L200">
        <f t="shared" si="107"/>
        <v>9.9800000000102129E-4</v>
      </c>
      <c r="T200" s="57" t="s">
        <v>195</v>
      </c>
      <c r="U200">
        <f>$U$176+Z9</f>
        <v>0.16499999999999998</v>
      </c>
      <c r="V200">
        <f>$V$176+AA9</f>
        <v>570</v>
      </c>
      <c r="W200">
        <f>$W$176+AB9</f>
        <v>53.117629268885693</v>
      </c>
      <c r="X200">
        <f>$X$176+AC9</f>
        <v>1.6745086179257127</v>
      </c>
      <c r="AD200" t="b">
        <f t="shared" si="73"/>
        <v>0</v>
      </c>
      <c r="AE200" s="15" t="s">
        <v>195</v>
      </c>
      <c r="AF200">
        <f t="shared" si="74"/>
        <v>70963199.999999985</v>
      </c>
      <c r="AG200">
        <f t="shared" si="75"/>
        <v>1152680220</v>
      </c>
      <c r="AH200">
        <f t="shared" si="76"/>
        <v>815886785.57008421</v>
      </c>
      <c r="AI200">
        <f t="shared" si="77"/>
        <v>310453897.76342708</v>
      </c>
      <c r="AJ200" s="20">
        <f t="shared" si="78"/>
        <v>2349984103.3335114</v>
      </c>
      <c r="AK200">
        <f t="shared" si="79"/>
        <v>19.799999999999997</v>
      </c>
      <c r="AL200">
        <f t="shared" si="81"/>
        <v>68400</v>
      </c>
      <c r="AM200" s="21">
        <f t="shared" si="80"/>
        <v>1191.2371024532565</v>
      </c>
    </row>
    <row r="201" spans="7:39" ht="15" thickBot="1" x14ac:dyDescent="0.35">
      <c r="G201" s="10" t="s">
        <v>195</v>
      </c>
      <c r="H201">
        <f>((100-B28)/100)*$H$23</f>
        <v>0.12758457663000008</v>
      </c>
      <c r="I201">
        <f>((100-C28)/100)*$H$23</f>
        <v>0.12758457663000008</v>
      </c>
      <c r="J201">
        <f>((100-D28)/100)*$H$23</f>
        <v>0.12758457663000008</v>
      </c>
      <c r="K201">
        <f>((100-E28)/100)*$H$23</f>
        <v>0.12758457663000008</v>
      </c>
      <c r="L201">
        <f>((100-F28)/100)*$H$23</f>
        <v>0.12758457663000008</v>
      </c>
      <c r="T201" s="57"/>
      <c r="U201">
        <f>$U$176+Z10</f>
        <v>8.4999999999999992E-2</v>
      </c>
      <c r="V201">
        <f>$V$176+AA10</f>
        <v>420</v>
      </c>
      <c r="W201">
        <f>$W$176+AB10</f>
        <v>37</v>
      </c>
      <c r="X201">
        <f>$X$176+AC10</f>
        <v>0.6</v>
      </c>
      <c r="AD201" t="b">
        <f t="shared" si="73"/>
        <v>0</v>
      </c>
      <c r="AE201" s="15" t="s">
        <v>196</v>
      </c>
      <c r="AF201">
        <f t="shared" si="74"/>
        <v>36556800</v>
      </c>
      <c r="AG201">
        <f t="shared" si="75"/>
        <v>849343320</v>
      </c>
      <c r="AH201">
        <f t="shared" si="76"/>
        <v>568320000</v>
      </c>
      <c r="AI201">
        <f t="shared" si="77"/>
        <v>111240000</v>
      </c>
      <c r="AJ201" s="20">
        <f t="shared" si="78"/>
        <v>1565460120</v>
      </c>
      <c r="AK201">
        <f t="shared" si="79"/>
        <v>10.199999999999999</v>
      </c>
      <c r="AL201">
        <f t="shared" si="81"/>
        <v>50400</v>
      </c>
      <c r="AM201" s="21">
        <f t="shared" si="80"/>
        <v>731.84400000000005</v>
      </c>
    </row>
    <row r="202" spans="7:39" ht="15" thickBot="1" x14ac:dyDescent="0.35">
      <c r="G202" s="10"/>
      <c r="H202">
        <f>((100-B20)/100)*H8</f>
        <v>14.169510179999998</v>
      </c>
      <c r="I202">
        <f>((100-C20)/100)*I8</f>
        <v>24.63143242999999</v>
      </c>
      <c r="J202">
        <f>((100-D20)/100)*J8</f>
        <v>16.964639999999992</v>
      </c>
      <c r="K202">
        <f>((100-E20)/100)*K8</f>
        <v>1.7349821999999999</v>
      </c>
      <c r="L202">
        <f>((100-F20)/100)*L8</f>
        <v>9.9800000000051057</v>
      </c>
      <c r="T202" s="57" t="s">
        <v>197</v>
      </c>
      <c r="U202">
        <f t="shared" ref="U202:U210" si="108">$U$8+Z2</f>
        <v>0.65</v>
      </c>
      <c r="V202">
        <f t="shared" ref="V202:V210" si="109">$V$8+AA2</f>
        <v>122</v>
      </c>
      <c r="W202">
        <f t="shared" ref="W202:W210" si="110">$W$8+AB2</f>
        <v>11.372543089628564</v>
      </c>
      <c r="X202">
        <f t="shared" ref="X202:X210" si="111">$X$8+AC2</f>
        <v>0.90999999999999992</v>
      </c>
      <c r="AD202" t="b">
        <f t="shared" ref="AD202:AD265" si="112">IF(AK202&lt;$P$17,(IF(AL202&lt;$Q$17,(IF(H202&lt;$N$13,(IF(I202&lt;$O$13,(IF(J202&lt;$P$13,(IF(K202&lt;$Q$13,(IF(L202&lt;$R$13,"yes")))))))))))))</f>
        <v>0</v>
      </c>
      <c r="AE202" s="15" t="s">
        <v>197</v>
      </c>
      <c r="AF202">
        <f t="shared" ref="AF202:AF265" si="113">U202*$N$17*$O$10*$N$7</f>
        <v>279552000</v>
      </c>
      <c r="AG202">
        <f t="shared" ref="AG202:AG265" si="114">V202*$N$17*$P$10*$O$7*15*365</f>
        <v>246714011.99999997</v>
      </c>
      <c r="AH202">
        <f t="shared" ref="AH202:AH265" si="115">W202*$N$17*$P$7*1000000</f>
        <v>174682261.85669476</v>
      </c>
      <c r="AI202">
        <f t="shared" ref="AI202:AI265" si="116">X202*$N$10*$N$17*$Q$7*1000000</f>
        <v>168713999.99999997</v>
      </c>
      <c r="AJ202" s="20">
        <f t="shared" ref="AJ202:AJ265" si="117">(SUM(AF202:AI202))</f>
        <v>869662273.8566947</v>
      </c>
      <c r="AK202">
        <f t="shared" ref="AK202:AK265" si="118">U202*$N$17</f>
        <v>78</v>
      </c>
      <c r="AL202">
        <f t="shared" si="81"/>
        <v>14640</v>
      </c>
      <c r="AM202" s="21">
        <f t="shared" ref="AM202:AM265" si="119">(U202*$N$17*$O$10+V202*$P$10*$N$17*15*365+W202*$N$17*1000000+X202*$N$17*$N$10*1000000)/10000000</f>
        <v>457.56291707554271</v>
      </c>
    </row>
    <row r="203" spans="7:39" ht="15" thickBot="1" x14ac:dyDescent="0.35">
      <c r="G203" s="2" t="s">
        <v>197</v>
      </c>
      <c r="H203">
        <f>((100-B21)/100)*H8</f>
        <v>14.169510179999998</v>
      </c>
      <c r="I203">
        <f>((100-C21)/100)*I8</f>
        <v>24.63143242999999</v>
      </c>
      <c r="J203">
        <f>((100-D21)/100)*J8</f>
        <v>16.964639999999992</v>
      </c>
      <c r="K203">
        <f>((100-E21)/100)*K8</f>
        <v>1.3277924999999999</v>
      </c>
      <c r="L203">
        <f>((100-F21)/100)*L8</f>
        <v>9.9800000000051057</v>
      </c>
      <c r="T203" s="57" t="s">
        <v>198</v>
      </c>
      <c r="U203">
        <f t="shared" si="108"/>
        <v>0.65</v>
      </c>
      <c r="V203">
        <f t="shared" si="109"/>
        <v>137</v>
      </c>
      <c r="W203">
        <f t="shared" si="110"/>
        <v>13.372543089628564</v>
      </c>
      <c r="X203">
        <f t="shared" si="111"/>
        <v>0.51</v>
      </c>
      <c r="AD203" t="b">
        <f t="shared" si="112"/>
        <v>0</v>
      </c>
      <c r="AE203" s="15" t="s">
        <v>198</v>
      </c>
      <c r="AF203">
        <f t="shared" si="113"/>
        <v>279552000</v>
      </c>
      <c r="AG203">
        <f t="shared" si="114"/>
        <v>277047702</v>
      </c>
      <c r="AH203">
        <f t="shared" si="115"/>
        <v>205402261.85669476</v>
      </c>
      <c r="AI203">
        <f t="shared" si="116"/>
        <v>94553999.999999985</v>
      </c>
      <c r="AJ203" s="20">
        <f t="shared" si="117"/>
        <v>856555963.8566947</v>
      </c>
      <c r="AK203">
        <f t="shared" si="118"/>
        <v>78</v>
      </c>
      <c r="AL203">
        <f t="shared" ref="AL203:AL266" si="120">(V203*$N$17)</f>
        <v>16440</v>
      </c>
      <c r="AM203" s="21">
        <f t="shared" si="119"/>
        <v>415.47591707554278</v>
      </c>
    </row>
    <row r="204" spans="7:39" ht="15" thickBot="1" x14ac:dyDescent="0.35">
      <c r="G204" s="2" t="s">
        <v>198</v>
      </c>
      <c r="H204">
        <f>((100-B22)/100)*H8</f>
        <v>14.169510179999998</v>
      </c>
      <c r="I204">
        <f>((100-C22)/100)*I8</f>
        <v>24.63143242999999</v>
      </c>
      <c r="J204">
        <f>((100-D22)/100)*J8</f>
        <v>16.964639999999992</v>
      </c>
      <c r="K204">
        <f>((100-E22)/100)*K8</f>
        <v>2.6555849999999999</v>
      </c>
      <c r="L204">
        <f>((100-F22)/100)*L8</f>
        <v>9.9800000000051057</v>
      </c>
      <c r="T204" s="57" t="s">
        <v>199</v>
      </c>
      <c r="U204">
        <f t="shared" si="108"/>
        <v>0.70899999999999996</v>
      </c>
      <c r="V204">
        <f t="shared" si="109"/>
        <v>152</v>
      </c>
      <c r="W204">
        <f t="shared" si="110"/>
        <v>13.372543089628564</v>
      </c>
      <c r="X204">
        <f t="shared" si="111"/>
        <v>0.51</v>
      </c>
      <c r="AD204" t="b">
        <f t="shared" si="112"/>
        <v>0</v>
      </c>
      <c r="AE204" s="15" t="s">
        <v>199</v>
      </c>
      <c r="AF204">
        <f t="shared" si="113"/>
        <v>304926720</v>
      </c>
      <c r="AG204">
        <f t="shared" si="114"/>
        <v>307381392</v>
      </c>
      <c r="AH204">
        <f t="shared" si="115"/>
        <v>205402261.85669476</v>
      </c>
      <c r="AI204">
        <f t="shared" si="116"/>
        <v>94553999.999999985</v>
      </c>
      <c r="AJ204" s="20">
        <f t="shared" si="117"/>
        <v>912264373.8566947</v>
      </c>
      <c r="AK204">
        <f t="shared" si="118"/>
        <v>85.08</v>
      </c>
      <c r="AL204">
        <f t="shared" si="120"/>
        <v>18240</v>
      </c>
      <c r="AM204" s="21">
        <f t="shared" si="119"/>
        <v>431.30091707554283</v>
      </c>
    </row>
    <row r="205" spans="7:39" ht="15" thickBot="1" x14ac:dyDescent="0.35">
      <c r="G205" s="2" t="s">
        <v>199</v>
      </c>
      <c r="H205">
        <f>((100-B23)/100)*H8</f>
        <v>0.38257677486000036</v>
      </c>
      <c r="I205">
        <f>((100-C23)/100)*I8</f>
        <v>24.63143242999999</v>
      </c>
      <c r="J205">
        <f>((100-D23)/100)*J8</f>
        <v>0.10178783999999898</v>
      </c>
      <c r="K205">
        <f>((100-E23)/100)*K8</f>
        <v>0.78605315999999958</v>
      </c>
      <c r="L205">
        <f>((100-F23)/100)*L8</f>
        <v>9.9800000000051057</v>
      </c>
      <c r="T205" s="57" t="s">
        <v>200</v>
      </c>
      <c r="U205">
        <f t="shared" si="108"/>
        <v>0.65</v>
      </c>
      <c r="V205">
        <f t="shared" si="109"/>
        <v>122</v>
      </c>
      <c r="W205">
        <f t="shared" si="110"/>
        <v>12.372543089628564</v>
      </c>
      <c r="X205">
        <f t="shared" si="111"/>
        <v>0.90999999999999992</v>
      </c>
      <c r="AD205" t="b">
        <f t="shared" si="112"/>
        <v>0</v>
      </c>
      <c r="AE205" s="15" t="s">
        <v>200</v>
      </c>
      <c r="AF205">
        <f t="shared" si="113"/>
        <v>279552000</v>
      </c>
      <c r="AG205">
        <f t="shared" si="114"/>
        <v>246714011.99999997</v>
      </c>
      <c r="AH205">
        <f t="shared" si="115"/>
        <v>190042261.85669479</v>
      </c>
      <c r="AI205">
        <f t="shared" si="116"/>
        <v>168713999.99999997</v>
      </c>
      <c r="AJ205" s="20">
        <f t="shared" si="117"/>
        <v>885022273.85669482</v>
      </c>
      <c r="AK205">
        <f t="shared" si="118"/>
        <v>78</v>
      </c>
      <c r="AL205">
        <f t="shared" si="120"/>
        <v>14640</v>
      </c>
      <c r="AM205" s="21">
        <f t="shared" si="119"/>
        <v>469.56291707554271</v>
      </c>
    </row>
    <row r="206" spans="7:39" ht="15" thickBot="1" x14ac:dyDescent="0.35">
      <c r="G206" s="2" t="s">
        <v>200</v>
      </c>
      <c r="H206">
        <f>((100-B24)/100)*H8</f>
        <v>14.169510179999998</v>
      </c>
      <c r="I206">
        <f>((100-C24)/100)*I8</f>
        <v>24.63143242999999</v>
      </c>
      <c r="J206">
        <f>((100-D24)/100)*J8</f>
        <v>16.964639999999992</v>
      </c>
      <c r="K206">
        <f>((100-E24)/100)*K8</f>
        <v>7.0815599999999996</v>
      </c>
      <c r="L206">
        <f>((100-F24)/100)*L8</f>
        <v>99.800000000051057</v>
      </c>
      <c r="T206" s="57"/>
      <c r="U206">
        <f t="shared" si="108"/>
        <v>0.61</v>
      </c>
      <c r="V206">
        <f t="shared" si="109"/>
        <v>2</v>
      </c>
      <c r="W206">
        <f t="shared" si="110"/>
        <v>5.3725430896285635</v>
      </c>
      <c r="X206">
        <f t="shared" si="111"/>
        <v>0.31</v>
      </c>
      <c r="AD206" t="b">
        <f t="shared" si="112"/>
        <v>0</v>
      </c>
      <c r="AE206" s="15" t="s">
        <v>201</v>
      </c>
      <c r="AF206">
        <f t="shared" si="113"/>
        <v>262348800</v>
      </c>
      <c r="AG206">
        <f t="shared" si="114"/>
        <v>4044492.0000000005</v>
      </c>
      <c r="AH206">
        <f t="shared" si="115"/>
        <v>82522261.856694743</v>
      </c>
      <c r="AI206">
        <f t="shared" si="116"/>
        <v>57474000</v>
      </c>
      <c r="AJ206" s="20">
        <f t="shared" si="117"/>
        <v>406389553.85669476</v>
      </c>
      <c r="AK206">
        <f t="shared" si="118"/>
        <v>73.2</v>
      </c>
      <c r="AL206">
        <f t="shared" si="120"/>
        <v>240</v>
      </c>
      <c r="AM206" s="21">
        <f t="shared" si="119"/>
        <v>223.53891707554274</v>
      </c>
    </row>
    <row r="207" spans="7:39" ht="15" thickBot="1" x14ac:dyDescent="0.35">
      <c r="G207" s="2" t="s">
        <v>201</v>
      </c>
      <c r="H207">
        <f>((100-B25)/100)*H8</f>
        <v>4.9593285629999988</v>
      </c>
      <c r="I207">
        <f>((100-C25)/100)*I8</f>
        <v>11.576773242099994</v>
      </c>
      <c r="J207">
        <f>((100-D25)/100)*J8</f>
        <v>8.1192767039999953</v>
      </c>
      <c r="K207">
        <f>((100-E25)/100)*K8</f>
        <v>7.0815599999999996</v>
      </c>
      <c r="L207">
        <f>((100-F25)/100)*L8</f>
        <v>19.960000000010211</v>
      </c>
      <c r="T207" s="57" t="s">
        <v>202</v>
      </c>
      <c r="U207">
        <f t="shared" si="108"/>
        <v>0.71</v>
      </c>
      <c r="V207">
        <f t="shared" si="109"/>
        <v>142</v>
      </c>
      <c r="W207">
        <f t="shared" si="110"/>
        <v>8.9542384827142723</v>
      </c>
      <c r="X207">
        <f t="shared" si="111"/>
        <v>1.2054238482714272</v>
      </c>
      <c r="AD207" t="b">
        <f t="shared" si="112"/>
        <v>0</v>
      </c>
      <c r="AE207" s="15" t="s">
        <v>202</v>
      </c>
      <c r="AF207">
        <f t="shared" si="113"/>
        <v>305356799.99999994</v>
      </c>
      <c r="AG207">
        <f t="shared" si="114"/>
        <v>287158932</v>
      </c>
      <c r="AH207">
        <f t="shared" si="115"/>
        <v>137537103.09449124</v>
      </c>
      <c r="AI207">
        <f t="shared" si="116"/>
        <v>223485581.46952263</v>
      </c>
      <c r="AJ207" s="20">
        <f t="shared" si="117"/>
        <v>953538416.56401384</v>
      </c>
      <c r="AK207">
        <f t="shared" si="118"/>
        <v>85.199999999999989</v>
      </c>
      <c r="AL207">
        <f t="shared" si="120"/>
        <v>17040</v>
      </c>
      <c r="AM207" s="21">
        <f t="shared" si="119"/>
        <v>499.68355448142813</v>
      </c>
    </row>
    <row r="208" spans="7:39" ht="15" thickBot="1" x14ac:dyDescent="0.35">
      <c r="G208" s="2" t="s">
        <v>202</v>
      </c>
      <c r="H208">
        <f>((100-B26)/100)*H8</f>
        <v>3.8555237199779988</v>
      </c>
      <c r="I208">
        <f>((100-C26)/100)*I8</f>
        <v>9.6136480774289961</v>
      </c>
      <c r="J208">
        <f>((100-D26)/100)*J8</f>
        <v>2.5446959999999987</v>
      </c>
      <c r="K208">
        <f>((100-E26)/100)*K8</f>
        <v>4.9570919999999994</v>
      </c>
      <c r="L208">
        <f>((100-F26)/100)*L8</f>
        <v>9.9800000000102116E-3</v>
      </c>
      <c r="T208" s="57" t="s">
        <v>203</v>
      </c>
      <c r="U208">
        <f t="shared" si="108"/>
        <v>0.66</v>
      </c>
      <c r="V208">
        <f t="shared" si="109"/>
        <v>182</v>
      </c>
      <c r="W208">
        <f t="shared" si="110"/>
        <v>23.281020055057109</v>
      </c>
      <c r="X208">
        <f t="shared" si="111"/>
        <v>1.3845086179257127</v>
      </c>
      <c r="AD208" t="b">
        <f t="shared" si="112"/>
        <v>0</v>
      </c>
      <c r="AE208" s="15" t="s">
        <v>203</v>
      </c>
      <c r="AF208">
        <f t="shared" si="113"/>
        <v>283852800</v>
      </c>
      <c r="AG208">
        <f t="shared" si="114"/>
        <v>368048772</v>
      </c>
      <c r="AH208">
        <f t="shared" si="115"/>
        <v>357596468.04567719</v>
      </c>
      <c r="AI208">
        <f t="shared" si="116"/>
        <v>256687897.76342714</v>
      </c>
      <c r="AJ208" s="20">
        <f t="shared" si="117"/>
        <v>1266185937.8091044</v>
      </c>
      <c r="AK208">
        <f t="shared" si="118"/>
        <v>79.2</v>
      </c>
      <c r="AL208">
        <f t="shared" si="120"/>
        <v>21840</v>
      </c>
      <c r="AM208" s="21">
        <f t="shared" si="119"/>
        <v>711.20819188731366</v>
      </c>
    </row>
    <row r="209" spans="7:39" ht="15" thickBot="1" x14ac:dyDescent="0.35">
      <c r="G209" s="2" t="s">
        <v>203</v>
      </c>
      <c r="H209">
        <f>((100-B27)/100)*H8</f>
        <v>6.2685913036319993</v>
      </c>
      <c r="I209">
        <f>((100-C27)/100)*I8</f>
        <v>14.367514536418993</v>
      </c>
      <c r="J209">
        <f>((100-D27)/100)*J8</f>
        <v>4.0749065279999979</v>
      </c>
      <c r="K209">
        <f>((100-E27)/100)*K8</f>
        <v>5.3111699999999997</v>
      </c>
      <c r="L209">
        <f>((100-F27)/100)*L8</f>
        <v>9.9800000000102116E-3</v>
      </c>
      <c r="T209" s="57" t="s">
        <v>204</v>
      </c>
      <c r="U209">
        <f t="shared" si="108"/>
        <v>0.69</v>
      </c>
      <c r="V209">
        <f t="shared" si="109"/>
        <v>152</v>
      </c>
      <c r="W209">
        <f t="shared" si="110"/>
        <v>21.490172358514254</v>
      </c>
      <c r="X209">
        <f t="shared" si="111"/>
        <v>1.3845086179257127</v>
      </c>
      <c r="AD209" t="b">
        <f t="shared" si="112"/>
        <v>0</v>
      </c>
      <c r="AE209" s="15" t="s">
        <v>204</v>
      </c>
      <c r="AF209">
        <f t="shared" si="113"/>
        <v>296755200</v>
      </c>
      <c r="AG209">
        <f t="shared" si="114"/>
        <v>307381392</v>
      </c>
      <c r="AH209">
        <f t="shared" si="115"/>
        <v>330089047.42677897</v>
      </c>
      <c r="AI209">
        <f t="shared" si="116"/>
        <v>256687897.76342714</v>
      </c>
      <c r="AJ209" s="20">
        <f t="shared" si="117"/>
        <v>1190913537.1902061</v>
      </c>
      <c r="AK209">
        <f t="shared" si="118"/>
        <v>82.8</v>
      </c>
      <c r="AL209">
        <f t="shared" si="120"/>
        <v>18240</v>
      </c>
      <c r="AM209" s="21">
        <f t="shared" si="119"/>
        <v>682.93201952879929</v>
      </c>
    </row>
    <row r="210" spans="7:39" ht="15" thickBot="1" x14ac:dyDescent="0.35">
      <c r="G210" s="2" t="s">
        <v>204</v>
      </c>
      <c r="H210">
        <f>((100-B28)/100)*H8</f>
        <v>14.169510179999998</v>
      </c>
      <c r="I210">
        <f>((100-C28)/100)*I8</f>
        <v>24.63143242999999</v>
      </c>
      <c r="J210">
        <f>((100-D28)/100)*J8</f>
        <v>16.964639999999992</v>
      </c>
      <c r="K210">
        <f>((100-E28)/100)*K8</f>
        <v>7.0815599999999996</v>
      </c>
      <c r="L210">
        <f>((100-F28)/100)*L8</f>
        <v>99.800000000051057</v>
      </c>
      <c r="T210" s="57"/>
      <c r="U210">
        <f t="shared" si="108"/>
        <v>0.61</v>
      </c>
      <c r="V210">
        <f t="shared" si="109"/>
        <v>2</v>
      </c>
      <c r="W210">
        <f t="shared" si="110"/>
        <v>5.3725430896285635</v>
      </c>
      <c r="X210">
        <f t="shared" si="111"/>
        <v>0.31</v>
      </c>
      <c r="AD210" t="b">
        <f t="shared" si="112"/>
        <v>0</v>
      </c>
      <c r="AE210" s="15" t="s">
        <v>205</v>
      </c>
      <c r="AF210">
        <f t="shared" si="113"/>
        <v>262348800</v>
      </c>
      <c r="AG210">
        <f t="shared" si="114"/>
        <v>4044492.0000000005</v>
      </c>
      <c r="AH210">
        <f t="shared" si="115"/>
        <v>82522261.856694743</v>
      </c>
      <c r="AI210">
        <f t="shared" si="116"/>
        <v>57474000</v>
      </c>
      <c r="AJ210" s="20">
        <f t="shared" si="117"/>
        <v>406389553.85669476</v>
      </c>
      <c r="AK210">
        <f t="shared" si="118"/>
        <v>73.2</v>
      </c>
      <c r="AL210">
        <f t="shared" si="120"/>
        <v>240</v>
      </c>
      <c r="AM210" s="21">
        <f t="shared" si="119"/>
        <v>223.53891707554274</v>
      </c>
    </row>
    <row r="211" spans="7:39" ht="15" thickBot="1" x14ac:dyDescent="0.35">
      <c r="G211" s="2"/>
      <c r="H211">
        <f>((100-B24)/100)*H202</f>
        <v>14.169510179999998</v>
      </c>
      <c r="I211">
        <f>((100-C24)/100)*I202</f>
        <v>24.63143242999999</v>
      </c>
      <c r="J211">
        <f>((100-D24)/100)*J202</f>
        <v>16.964639999999992</v>
      </c>
      <c r="K211">
        <f>((100-E24)/100)*K202</f>
        <v>1.7349821999999999</v>
      </c>
      <c r="L211">
        <f>((100-F24)/100)*L202</f>
        <v>9.9800000000051057</v>
      </c>
      <c r="T211" s="57"/>
      <c r="U211">
        <f>$U$202+Z6</f>
        <v>0.65</v>
      </c>
      <c r="V211">
        <f>$V$202+AA6</f>
        <v>122</v>
      </c>
      <c r="W211">
        <f>$W$202+AB6</f>
        <v>11.372543089628564</v>
      </c>
      <c r="X211">
        <f>$X$202+AC6</f>
        <v>0.90999999999999992</v>
      </c>
      <c r="AD211" t="b">
        <f t="shared" si="112"/>
        <v>0</v>
      </c>
      <c r="AE211" s="15" t="s">
        <v>206</v>
      </c>
      <c r="AF211">
        <f t="shared" si="113"/>
        <v>279552000</v>
      </c>
      <c r="AG211">
        <f t="shared" si="114"/>
        <v>246714011.99999997</v>
      </c>
      <c r="AH211">
        <f t="shared" si="115"/>
        <v>174682261.85669476</v>
      </c>
      <c r="AI211">
        <f t="shared" si="116"/>
        <v>168713999.99999997</v>
      </c>
      <c r="AJ211" s="20">
        <f t="shared" si="117"/>
        <v>869662273.8566947</v>
      </c>
      <c r="AK211">
        <f t="shared" si="118"/>
        <v>78</v>
      </c>
      <c r="AL211">
        <f t="shared" si="120"/>
        <v>14640</v>
      </c>
      <c r="AM211" s="21">
        <f t="shared" si="119"/>
        <v>457.56291707554271</v>
      </c>
    </row>
    <row r="212" spans="7:39" ht="15" thickBot="1" x14ac:dyDescent="0.35">
      <c r="G212" s="2" t="s">
        <v>206</v>
      </c>
      <c r="H212">
        <f>((100-B25)/100)*H202</f>
        <v>4.9593285629999988</v>
      </c>
      <c r="I212">
        <f>((100-C25)/100)*I202</f>
        <v>11.576773242099994</v>
      </c>
      <c r="J212">
        <f>((100-D25)/100)*J202</f>
        <v>8.1192767039999953</v>
      </c>
      <c r="K212">
        <f>((100-E25)/100)*K202</f>
        <v>1.7349821999999999</v>
      </c>
      <c r="L212">
        <f>((100-F25)/100)*L202</f>
        <v>1.9960000000010212</v>
      </c>
      <c r="T212" s="57" t="s">
        <v>207</v>
      </c>
      <c r="U212">
        <f>$U$202+Z7</f>
        <v>0.75</v>
      </c>
      <c r="V212">
        <f>$V$202+AA7</f>
        <v>262</v>
      </c>
      <c r="W212">
        <f>$W$202+AB7</f>
        <v>14.954238482714274</v>
      </c>
      <c r="X212">
        <f>$X$202+AC7</f>
        <v>1.8054238482714271</v>
      </c>
      <c r="AD212" t="b">
        <f t="shared" si="112"/>
        <v>0</v>
      </c>
      <c r="AE212" s="15" t="s">
        <v>207</v>
      </c>
      <c r="AF212">
        <f t="shared" si="113"/>
        <v>322560000</v>
      </c>
      <c r="AG212">
        <f t="shared" si="114"/>
        <v>529828452</v>
      </c>
      <c r="AH212">
        <f t="shared" si="115"/>
        <v>229697103.09449124</v>
      </c>
      <c r="AI212">
        <f t="shared" si="116"/>
        <v>334725581.4695226</v>
      </c>
      <c r="AJ212" s="20">
        <f t="shared" si="117"/>
        <v>1416811136.564014</v>
      </c>
      <c r="AK212">
        <f t="shared" si="118"/>
        <v>90</v>
      </c>
      <c r="AL212">
        <f t="shared" si="120"/>
        <v>31440</v>
      </c>
      <c r="AM212" s="21">
        <f t="shared" si="119"/>
        <v>733.70755448142813</v>
      </c>
    </row>
    <row r="213" spans="7:39" ht="15" thickBot="1" x14ac:dyDescent="0.35">
      <c r="G213" s="2" t="s">
        <v>207</v>
      </c>
      <c r="H213">
        <f>((100-B26)/100)*H202</f>
        <v>3.8555237199779988</v>
      </c>
      <c r="I213">
        <f t="shared" ref="I213:L213" si="121">((100-C26)/100)*I202</f>
        <v>9.6136480774289961</v>
      </c>
      <c r="J213">
        <f t="shared" si="121"/>
        <v>2.5446959999999987</v>
      </c>
      <c r="K213">
        <f t="shared" si="121"/>
        <v>1.2144875399999999</v>
      </c>
      <c r="L213">
        <f t="shared" si="121"/>
        <v>9.9800000000102129E-4</v>
      </c>
      <c r="T213" s="57" t="s">
        <v>208</v>
      </c>
      <c r="U213">
        <f>$U$202+Z8</f>
        <v>0.70000000000000007</v>
      </c>
      <c r="V213">
        <f>$V$202+AA8</f>
        <v>302</v>
      </c>
      <c r="W213">
        <f>$W$202+AB8</f>
        <v>29.281020055057109</v>
      </c>
      <c r="X213">
        <f>$X$202+AC8</f>
        <v>1.9845086179257125</v>
      </c>
      <c r="AD213" t="b">
        <f t="shared" si="112"/>
        <v>0</v>
      </c>
      <c r="AE213" s="15" t="s">
        <v>208</v>
      </c>
      <c r="AF213">
        <f t="shared" si="113"/>
        <v>301056000.00000006</v>
      </c>
      <c r="AG213">
        <f t="shared" si="114"/>
        <v>610718292</v>
      </c>
      <c r="AH213">
        <f t="shared" si="115"/>
        <v>449756468.04567719</v>
      </c>
      <c r="AI213">
        <f t="shared" si="116"/>
        <v>367927897.76342708</v>
      </c>
      <c r="AJ213" s="20">
        <f t="shared" si="117"/>
        <v>1729458657.8091042</v>
      </c>
      <c r="AK213">
        <f t="shared" si="118"/>
        <v>84.000000000000014</v>
      </c>
      <c r="AL213">
        <f t="shared" si="120"/>
        <v>36240</v>
      </c>
      <c r="AM213" s="21">
        <f t="shared" si="119"/>
        <v>945.23219188731366</v>
      </c>
    </row>
    <row r="214" spans="7:39" ht="15" thickBot="1" x14ac:dyDescent="0.35">
      <c r="G214" s="2" t="s">
        <v>208</v>
      </c>
      <c r="H214">
        <f>((100-B27)/100)*H202</f>
        <v>6.2685913036319993</v>
      </c>
      <c r="I214">
        <f t="shared" ref="I214:L214" si="122">((100-C27)/100)*I202</f>
        <v>14.367514536418993</v>
      </c>
      <c r="J214">
        <f t="shared" si="122"/>
        <v>4.0749065279999979</v>
      </c>
      <c r="K214">
        <f t="shared" si="122"/>
        <v>1.3012366499999999</v>
      </c>
      <c r="L214">
        <f t="shared" si="122"/>
        <v>9.9800000000102129E-4</v>
      </c>
      <c r="T214" s="57" t="s">
        <v>209</v>
      </c>
      <c r="U214">
        <f>$U$202+Z9</f>
        <v>0.73</v>
      </c>
      <c r="V214">
        <f>$V$202+AA9</f>
        <v>272</v>
      </c>
      <c r="W214">
        <f>$W$202+AB9</f>
        <v>27.490172358514254</v>
      </c>
      <c r="X214">
        <f>$X$202+AC9</f>
        <v>1.9845086179257125</v>
      </c>
      <c r="AD214" t="b">
        <f t="shared" si="112"/>
        <v>0</v>
      </c>
      <c r="AE214" s="15" t="s">
        <v>209</v>
      </c>
      <c r="AF214">
        <f t="shared" si="113"/>
        <v>313958400</v>
      </c>
      <c r="AG214">
        <f t="shared" si="114"/>
        <v>550050912</v>
      </c>
      <c r="AH214">
        <f t="shared" si="115"/>
        <v>422249047.42677891</v>
      </c>
      <c r="AI214">
        <f t="shared" si="116"/>
        <v>367927897.76342708</v>
      </c>
      <c r="AJ214" s="20">
        <f t="shared" si="117"/>
        <v>1654186257.1902058</v>
      </c>
      <c r="AK214">
        <f t="shared" si="118"/>
        <v>87.6</v>
      </c>
      <c r="AL214">
        <f t="shared" si="120"/>
        <v>32640</v>
      </c>
      <c r="AM214" s="21">
        <f t="shared" si="119"/>
        <v>916.95601952879929</v>
      </c>
    </row>
    <row r="215" spans="7:39" ht="15" thickBot="1" x14ac:dyDescent="0.35">
      <c r="G215" s="2" t="s">
        <v>209</v>
      </c>
      <c r="H215">
        <f>((100-B28)/100)*H202</f>
        <v>14.169510179999998</v>
      </c>
      <c r="I215">
        <f>((100-C28)/100)*I202</f>
        <v>24.63143242999999</v>
      </c>
      <c r="J215">
        <f>((100-D28)/100)*J202</f>
        <v>16.964639999999992</v>
      </c>
      <c r="K215">
        <f>((100-E28)/100)*K202</f>
        <v>1.7349821999999999</v>
      </c>
      <c r="L215">
        <f>((100-F28)/100)*L202</f>
        <v>9.9800000000051057</v>
      </c>
      <c r="T215" s="57"/>
      <c r="U215">
        <f>$U$202+Z10</f>
        <v>0.65</v>
      </c>
      <c r="V215">
        <f>$V$202+AA10</f>
        <v>122</v>
      </c>
      <c r="W215">
        <f>$W$202+AB10</f>
        <v>11.372543089628564</v>
      </c>
      <c r="X215">
        <f>$X$202+AC10</f>
        <v>0.90999999999999992</v>
      </c>
      <c r="AD215" t="b">
        <f t="shared" si="112"/>
        <v>0</v>
      </c>
      <c r="AE215" s="15" t="s">
        <v>210</v>
      </c>
      <c r="AF215">
        <f t="shared" si="113"/>
        <v>279552000</v>
      </c>
      <c r="AG215">
        <f t="shared" si="114"/>
        <v>246714011.99999997</v>
      </c>
      <c r="AH215">
        <f t="shared" si="115"/>
        <v>174682261.85669476</v>
      </c>
      <c r="AI215">
        <f t="shared" si="116"/>
        <v>168713999.99999997</v>
      </c>
      <c r="AJ215" s="20">
        <f t="shared" si="117"/>
        <v>869662273.8566947</v>
      </c>
      <c r="AK215">
        <f t="shared" si="118"/>
        <v>78</v>
      </c>
      <c r="AL215">
        <f t="shared" si="120"/>
        <v>14640</v>
      </c>
      <c r="AM215" s="21">
        <f t="shared" si="119"/>
        <v>457.56291707554271</v>
      </c>
    </row>
    <row r="216" spans="7:39" ht="15" thickBot="1" x14ac:dyDescent="0.35">
      <c r="G216" s="2"/>
      <c r="H216">
        <f>((100-B24)/100)*H203</f>
        <v>14.169510179999998</v>
      </c>
      <c r="I216">
        <f>((100-C24)/100)*I203</f>
        <v>24.63143242999999</v>
      </c>
      <c r="J216">
        <f>((100-D24)/100)*J203</f>
        <v>16.964639999999992</v>
      </c>
      <c r="K216">
        <f>((100-E24)/100)*K203</f>
        <v>1.3277924999999999</v>
      </c>
      <c r="L216">
        <f>((100-F24)/100)*L203</f>
        <v>9.9800000000051057</v>
      </c>
      <c r="T216" s="57"/>
      <c r="U216">
        <f>$U$203+Z6</f>
        <v>0.65</v>
      </c>
      <c r="V216">
        <f>$V$203+AA6</f>
        <v>137</v>
      </c>
      <c r="W216">
        <f>$W$203+AB6</f>
        <v>13.372543089628564</v>
      </c>
      <c r="X216">
        <f>$X$203+AC6</f>
        <v>0.51</v>
      </c>
      <c r="AD216" t="b">
        <f t="shared" si="112"/>
        <v>0</v>
      </c>
      <c r="AE216" s="15" t="s">
        <v>211</v>
      </c>
      <c r="AF216">
        <f t="shared" si="113"/>
        <v>279552000</v>
      </c>
      <c r="AG216">
        <f t="shared" si="114"/>
        <v>277047702</v>
      </c>
      <c r="AH216">
        <f t="shared" si="115"/>
        <v>205402261.85669476</v>
      </c>
      <c r="AI216">
        <f t="shared" si="116"/>
        <v>94553999.999999985</v>
      </c>
      <c r="AJ216" s="20">
        <f t="shared" si="117"/>
        <v>856555963.8566947</v>
      </c>
      <c r="AK216">
        <f t="shared" si="118"/>
        <v>78</v>
      </c>
      <c r="AL216">
        <f t="shared" si="120"/>
        <v>16440</v>
      </c>
      <c r="AM216" s="21">
        <f t="shared" si="119"/>
        <v>415.47591707554278</v>
      </c>
    </row>
    <row r="217" spans="7:39" ht="15" thickBot="1" x14ac:dyDescent="0.35">
      <c r="G217" s="2" t="s">
        <v>211</v>
      </c>
      <c r="H217">
        <f>((100-B25)/100)*H203</f>
        <v>4.9593285629999988</v>
      </c>
      <c r="I217">
        <f>((100-C25)/100)*I203</f>
        <v>11.576773242099994</v>
      </c>
      <c r="J217">
        <f>((100-D25)/100)*J203</f>
        <v>8.1192767039999953</v>
      </c>
      <c r="K217">
        <f>((100-E25)/100)*K203</f>
        <v>1.3277924999999999</v>
      </c>
      <c r="L217">
        <f>((100-F25)/100)*L203</f>
        <v>1.9960000000010212</v>
      </c>
      <c r="T217" s="57" t="s">
        <v>212</v>
      </c>
      <c r="U217">
        <f>$U$203+Z7</f>
        <v>0.75</v>
      </c>
      <c r="V217">
        <f>$V$203+AA7</f>
        <v>277</v>
      </c>
      <c r="W217">
        <f>$W$203+AB7</f>
        <v>16.954238482714274</v>
      </c>
      <c r="X217">
        <f>$X$203+AC7</f>
        <v>1.4054238482714272</v>
      </c>
      <c r="AD217" t="b">
        <f t="shared" si="112"/>
        <v>0</v>
      </c>
      <c r="AE217" s="15" t="s">
        <v>212</v>
      </c>
      <c r="AF217">
        <f t="shared" si="113"/>
        <v>322560000</v>
      </c>
      <c r="AG217">
        <f t="shared" si="114"/>
        <v>560162142</v>
      </c>
      <c r="AH217">
        <f t="shared" si="115"/>
        <v>260417103.09449127</v>
      </c>
      <c r="AI217">
        <f t="shared" si="116"/>
        <v>260565581.46952263</v>
      </c>
      <c r="AJ217" s="20">
        <f t="shared" si="117"/>
        <v>1403704826.564014</v>
      </c>
      <c r="AK217">
        <f t="shared" si="118"/>
        <v>90</v>
      </c>
      <c r="AL217">
        <f t="shared" si="120"/>
        <v>33240</v>
      </c>
      <c r="AM217" s="21">
        <f t="shared" si="119"/>
        <v>691.62055448142814</v>
      </c>
    </row>
    <row r="218" spans="7:39" ht="15" thickBot="1" x14ac:dyDescent="0.35">
      <c r="G218" s="2" t="s">
        <v>212</v>
      </c>
      <c r="H218">
        <f>((100-B26)/100)*H203</f>
        <v>3.8555237199779988</v>
      </c>
      <c r="I218">
        <f t="shared" ref="I218:L218" si="123">((100-C26)/100)*I203</f>
        <v>9.6136480774289961</v>
      </c>
      <c r="J218">
        <f t="shared" si="123"/>
        <v>2.5446959999999987</v>
      </c>
      <c r="K218">
        <f t="shared" si="123"/>
        <v>0.92945474999999989</v>
      </c>
      <c r="L218">
        <f t="shared" si="123"/>
        <v>9.9800000000102129E-4</v>
      </c>
      <c r="T218" s="57" t="s">
        <v>213</v>
      </c>
      <c r="U218">
        <f>$U$203+Z8</f>
        <v>0.70000000000000007</v>
      </c>
      <c r="V218">
        <f>$V$203+AA8</f>
        <v>317</v>
      </c>
      <c r="W218">
        <f>$W$203+AB8</f>
        <v>31.281020055057109</v>
      </c>
      <c r="X218">
        <f>$X$203+AC8</f>
        <v>1.5845086179257126</v>
      </c>
      <c r="AD218" t="b">
        <f t="shared" si="112"/>
        <v>0</v>
      </c>
      <c r="AE218" s="15" t="s">
        <v>213</v>
      </c>
      <c r="AF218">
        <f t="shared" si="113"/>
        <v>301056000.00000006</v>
      </c>
      <c r="AG218">
        <f t="shared" si="114"/>
        <v>641051982</v>
      </c>
      <c r="AH218">
        <f t="shared" si="115"/>
        <v>480476468.04567719</v>
      </c>
      <c r="AI218">
        <f t="shared" si="116"/>
        <v>293767897.76342708</v>
      </c>
      <c r="AJ218" s="20">
        <f t="shared" si="117"/>
        <v>1716352347.8091042</v>
      </c>
      <c r="AK218">
        <f t="shared" si="118"/>
        <v>84.000000000000014</v>
      </c>
      <c r="AL218">
        <f t="shared" si="120"/>
        <v>38040</v>
      </c>
      <c r="AM218" s="21">
        <f t="shared" si="119"/>
        <v>903.14519188731367</v>
      </c>
    </row>
    <row r="219" spans="7:39" ht="15" thickBot="1" x14ac:dyDescent="0.35">
      <c r="G219" s="2" t="s">
        <v>213</v>
      </c>
      <c r="H219">
        <f>((100-B27)/100)*H203</f>
        <v>6.2685913036319993</v>
      </c>
      <c r="I219">
        <f t="shared" ref="I219:L219" si="124">((100-C27)/100)*I203</f>
        <v>14.367514536418993</v>
      </c>
      <c r="J219">
        <f t="shared" si="124"/>
        <v>4.0749065279999979</v>
      </c>
      <c r="K219">
        <f t="shared" si="124"/>
        <v>0.99584437499999989</v>
      </c>
      <c r="L219">
        <f t="shared" si="124"/>
        <v>9.9800000000102129E-4</v>
      </c>
      <c r="T219" s="57" t="s">
        <v>214</v>
      </c>
      <c r="U219">
        <f>$U$203+Z9</f>
        <v>0.73</v>
      </c>
      <c r="V219">
        <f>$V$203+AA9</f>
        <v>287</v>
      </c>
      <c r="W219">
        <f>$W$203+AB9</f>
        <v>29.490172358514254</v>
      </c>
      <c r="X219">
        <f>$X$203+AC9</f>
        <v>1.5845086179257126</v>
      </c>
      <c r="AD219" t="b">
        <f t="shared" si="112"/>
        <v>0</v>
      </c>
      <c r="AE219" s="15" t="s">
        <v>214</v>
      </c>
      <c r="AF219">
        <f t="shared" si="113"/>
        <v>313958400</v>
      </c>
      <c r="AG219">
        <f t="shared" si="114"/>
        <v>580384602</v>
      </c>
      <c r="AH219">
        <f t="shared" si="115"/>
        <v>452969047.42677897</v>
      </c>
      <c r="AI219">
        <f t="shared" si="116"/>
        <v>293767897.76342708</v>
      </c>
      <c r="AJ219" s="20">
        <f t="shared" si="117"/>
        <v>1641079947.1902061</v>
      </c>
      <c r="AK219">
        <f t="shared" si="118"/>
        <v>87.6</v>
      </c>
      <c r="AL219">
        <f t="shared" si="120"/>
        <v>34440</v>
      </c>
      <c r="AM219" s="21">
        <f t="shared" si="119"/>
        <v>874.8690195287993</v>
      </c>
    </row>
    <row r="220" spans="7:39" ht="15" thickBot="1" x14ac:dyDescent="0.35">
      <c r="G220" s="2" t="s">
        <v>214</v>
      </c>
      <c r="H220">
        <f>((100-B28)/100)*H203</f>
        <v>14.169510179999998</v>
      </c>
      <c r="I220">
        <f>((100-C28)/100)*I203</f>
        <v>24.63143242999999</v>
      </c>
      <c r="J220">
        <f>((100-D28)/100)*J203</f>
        <v>16.964639999999992</v>
      </c>
      <c r="K220">
        <f>((100-E28)/100)*K203</f>
        <v>1.3277924999999999</v>
      </c>
      <c r="L220">
        <f>((100-F28)/100)*L203</f>
        <v>9.9800000000051057</v>
      </c>
      <c r="T220" s="57"/>
      <c r="U220">
        <f>$U$203+Z10</f>
        <v>0.65</v>
      </c>
      <c r="V220">
        <f>$V$203+AA10</f>
        <v>137</v>
      </c>
      <c r="W220">
        <f>$W$203+AB10</f>
        <v>13.372543089628564</v>
      </c>
      <c r="X220">
        <f>$X$203+AC10</f>
        <v>0.51</v>
      </c>
      <c r="AD220" t="b">
        <f t="shared" si="112"/>
        <v>0</v>
      </c>
      <c r="AE220" s="15" t="s">
        <v>215</v>
      </c>
      <c r="AF220">
        <f t="shared" si="113"/>
        <v>279552000</v>
      </c>
      <c r="AG220">
        <f t="shared" si="114"/>
        <v>277047702</v>
      </c>
      <c r="AH220">
        <f t="shared" si="115"/>
        <v>205402261.85669476</v>
      </c>
      <c r="AI220">
        <f t="shared" si="116"/>
        <v>94553999.999999985</v>
      </c>
      <c r="AJ220" s="20">
        <f t="shared" si="117"/>
        <v>856555963.8566947</v>
      </c>
      <c r="AK220">
        <f t="shared" si="118"/>
        <v>78</v>
      </c>
      <c r="AL220">
        <f t="shared" si="120"/>
        <v>16440</v>
      </c>
      <c r="AM220" s="21">
        <f t="shared" si="119"/>
        <v>415.47591707554278</v>
      </c>
    </row>
    <row r="221" spans="7:39" ht="15" thickBot="1" x14ac:dyDescent="0.35">
      <c r="G221" s="2"/>
      <c r="H221">
        <f>((100-B24)/100)*H204</f>
        <v>14.169510179999998</v>
      </c>
      <c r="I221">
        <f>((100-C24)/100)*I204</f>
        <v>24.63143242999999</v>
      </c>
      <c r="J221">
        <f>((100-D24)/100)*J204</f>
        <v>16.964639999999992</v>
      </c>
      <c r="K221">
        <f>((100-E24)/100)*K204</f>
        <v>2.6555849999999999</v>
      </c>
      <c r="L221">
        <f>((100-F24)/100)*L204</f>
        <v>9.9800000000051057</v>
      </c>
      <c r="T221" s="57"/>
      <c r="U221">
        <f>$U$204+Z6</f>
        <v>0.70899999999999996</v>
      </c>
      <c r="V221">
        <f>$V$204+AA6</f>
        <v>152</v>
      </c>
      <c r="W221">
        <f>$W$204+AB6</f>
        <v>13.372543089628564</v>
      </c>
      <c r="X221">
        <f>$X$204+AC6</f>
        <v>0.51</v>
      </c>
      <c r="AD221" t="b">
        <f t="shared" si="112"/>
        <v>0</v>
      </c>
      <c r="AE221" s="15" t="s">
        <v>216</v>
      </c>
      <c r="AF221">
        <f t="shared" si="113"/>
        <v>304926720</v>
      </c>
      <c r="AG221">
        <f t="shared" si="114"/>
        <v>307381392</v>
      </c>
      <c r="AH221">
        <f t="shared" si="115"/>
        <v>205402261.85669476</v>
      </c>
      <c r="AI221">
        <f t="shared" si="116"/>
        <v>94553999.999999985</v>
      </c>
      <c r="AJ221" s="20">
        <f t="shared" si="117"/>
        <v>912264373.8566947</v>
      </c>
      <c r="AK221">
        <f t="shared" si="118"/>
        <v>85.08</v>
      </c>
      <c r="AL221">
        <f t="shared" si="120"/>
        <v>18240</v>
      </c>
      <c r="AM221" s="21">
        <f t="shared" si="119"/>
        <v>431.30091707554283</v>
      </c>
    </row>
    <row r="222" spans="7:39" ht="15" thickBot="1" x14ac:dyDescent="0.35">
      <c r="G222" s="2" t="s">
        <v>216</v>
      </c>
      <c r="H222">
        <f>((100-B25)/100)*H204</f>
        <v>4.9593285629999988</v>
      </c>
      <c r="I222">
        <f>((100-C25)/100)*I204</f>
        <v>11.576773242099994</v>
      </c>
      <c r="J222">
        <f>((100-D25)/100)*J204</f>
        <v>8.1192767039999953</v>
      </c>
      <c r="K222">
        <f>((100-E25)/100)*K204</f>
        <v>2.6555849999999999</v>
      </c>
      <c r="L222">
        <f>((100-F25)/100)*L204</f>
        <v>1.9960000000010212</v>
      </c>
      <c r="T222" s="57" t="s">
        <v>217</v>
      </c>
      <c r="U222">
        <f>$U$204+Z7</f>
        <v>0.80899999999999994</v>
      </c>
      <c r="V222">
        <f>$V$204+AA7</f>
        <v>292</v>
      </c>
      <c r="W222">
        <f>$W$204+AB7</f>
        <v>16.954238482714274</v>
      </c>
      <c r="X222">
        <f>$X$204+AC7</f>
        <v>1.4054238482714272</v>
      </c>
      <c r="AD222" t="b">
        <f t="shared" si="112"/>
        <v>0</v>
      </c>
      <c r="AE222" s="15" t="s">
        <v>217</v>
      </c>
      <c r="AF222">
        <f t="shared" si="113"/>
        <v>347934720</v>
      </c>
      <c r="AG222">
        <f t="shared" si="114"/>
        <v>590495831.99999988</v>
      </c>
      <c r="AH222">
        <f t="shared" si="115"/>
        <v>260417103.09449127</v>
      </c>
      <c r="AI222">
        <f t="shared" si="116"/>
        <v>260565581.46952263</v>
      </c>
      <c r="AJ222" s="20">
        <f t="shared" si="117"/>
        <v>1459413236.564014</v>
      </c>
      <c r="AK222">
        <f t="shared" si="118"/>
        <v>97.08</v>
      </c>
      <c r="AL222">
        <f t="shared" si="120"/>
        <v>35040</v>
      </c>
      <c r="AM222" s="21">
        <f t="shared" si="119"/>
        <v>707.44555448142819</v>
      </c>
    </row>
    <row r="223" spans="7:39" ht="15" thickBot="1" x14ac:dyDescent="0.35">
      <c r="G223" s="2" t="s">
        <v>217</v>
      </c>
      <c r="H223">
        <f>((100-B26)/100)*H204</f>
        <v>3.8555237199779988</v>
      </c>
      <c r="I223">
        <f t="shared" ref="I223:L223" si="125">((100-C26)/100)*I204</f>
        <v>9.6136480774289961</v>
      </c>
      <c r="J223">
        <f t="shared" si="125"/>
        <v>2.5446959999999987</v>
      </c>
      <c r="K223">
        <f t="shared" si="125"/>
        <v>1.8589094999999998</v>
      </c>
      <c r="L223">
        <f t="shared" si="125"/>
        <v>9.9800000000102129E-4</v>
      </c>
      <c r="T223" s="57" t="s">
        <v>218</v>
      </c>
      <c r="U223">
        <f>$U$204+Z8</f>
        <v>0.75900000000000001</v>
      </c>
      <c r="V223">
        <f>$V$204+AA8</f>
        <v>332</v>
      </c>
      <c r="W223">
        <f>$W$204+AB8</f>
        <v>31.281020055057109</v>
      </c>
      <c r="X223">
        <f>$X$204+AC8</f>
        <v>1.5845086179257126</v>
      </c>
      <c r="AD223" t="b">
        <f t="shared" si="112"/>
        <v>0</v>
      </c>
      <c r="AE223" s="15" t="s">
        <v>218</v>
      </c>
      <c r="AF223">
        <f t="shared" si="113"/>
        <v>326430720</v>
      </c>
      <c r="AG223">
        <f t="shared" si="114"/>
        <v>671385672</v>
      </c>
      <c r="AH223">
        <f t="shared" si="115"/>
        <v>480476468.04567719</v>
      </c>
      <c r="AI223">
        <f t="shared" si="116"/>
        <v>293767897.76342708</v>
      </c>
      <c r="AJ223" s="20">
        <f t="shared" si="117"/>
        <v>1772060757.8091042</v>
      </c>
      <c r="AK223">
        <f t="shared" si="118"/>
        <v>91.08</v>
      </c>
      <c r="AL223">
        <f t="shared" si="120"/>
        <v>39840</v>
      </c>
      <c r="AM223" s="21">
        <f t="shared" si="119"/>
        <v>918.9701918873136</v>
      </c>
    </row>
    <row r="224" spans="7:39" ht="15" thickBot="1" x14ac:dyDescent="0.35">
      <c r="G224" s="2" t="s">
        <v>218</v>
      </c>
      <c r="H224">
        <f>((100-B27)/100)*H204</f>
        <v>6.2685913036319993</v>
      </c>
      <c r="I224">
        <f t="shared" ref="I224:L224" si="126">((100-C27)/100)*I204</f>
        <v>14.367514536418993</v>
      </c>
      <c r="J224">
        <f t="shared" si="126"/>
        <v>4.0749065279999979</v>
      </c>
      <c r="K224">
        <f t="shared" si="126"/>
        <v>1.9916887499999998</v>
      </c>
      <c r="L224">
        <f t="shared" si="126"/>
        <v>9.9800000000102129E-4</v>
      </c>
      <c r="T224" s="57" t="s">
        <v>219</v>
      </c>
      <c r="U224">
        <f>$U$204+Z9</f>
        <v>0.78899999999999992</v>
      </c>
      <c r="V224">
        <f>$V$204+AA9</f>
        <v>302</v>
      </c>
      <c r="W224">
        <f>$W$204+AB9</f>
        <v>29.490172358514254</v>
      </c>
      <c r="X224">
        <f>$X$204+AC9</f>
        <v>1.5845086179257126</v>
      </c>
      <c r="AD224" t="b">
        <f t="shared" si="112"/>
        <v>0</v>
      </c>
      <c r="AE224" s="15" t="s">
        <v>219</v>
      </c>
      <c r="AF224">
        <f t="shared" si="113"/>
        <v>339333120</v>
      </c>
      <c r="AG224">
        <f t="shared" si="114"/>
        <v>610718292</v>
      </c>
      <c r="AH224">
        <f t="shared" si="115"/>
        <v>452969047.42677897</v>
      </c>
      <c r="AI224">
        <f t="shared" si="116"/>
        <v>293767897.76342708</v>
      </c>
      <c r="AJ224" s="20">
        <f t="shared" si="117"/>
        <v>1696788357.1902061</v>
      </c>
      <c r="AK224">
        <f t="shared" si="118"/>
        <v>94.679999999999993</v>
      </c>
      <c r="AL224">
        <f t="shared" si="120"/>
        <v>36240</v>
      </c>
      <c r="AM224" s="21">
        <f t="shared" si="119"/>
        <v>890.69401952879923</v>
      </c>
    </row>
    <row r="225" spans="7:39" ht="15" thickBot="1" x14ac:dyDescent="0.35">
      <c r="G225" s="2" t="s">
        <v>219</v>
      </c>
      <c r="H225">
        <f>((100-B28)/100)*H204</f>
        <v>14.169510179999998</v>
      </c>
      <c r="I225">
        <f>((100-C28)/100)*I204</f>
        <v>24.63143242999999</v>
      </c>
      <c r="J225">
        <f>((100-D28)/100)*J204</f>
        <v>16.964639999999992</v>
      </c>
      <c r="K225">
        <f>((100-E28)/100)*K204</f>
        <v>2.6555849999999999</v>
      </c>
      <c r="L225">
        <f>((100-F28)/100)*L204</f>
        <v>9.9800000000051057</v>
      </c>
      <c r="T225" s="57"/>
      <c r="U225">
        <f>$U$204+Z10</f>
        <v>0.70899999999999996</v>
      </c>
      <c r="V225">
        <f>$V$204+AA10</f>
        <v>152</v>
      </c>
      <c r="W225">
        <f>$W$204+AB10</f>
        <v>13.372543089628564</v>
      </c>
      <c r="X225">
        <f>$X$204+AC10</f>
        <v>0.51</v>
      </c>
      <c r="AD225" t="b">
        <f t="shared" si="112"/>
        <v>0</v>
      </c>
      <c r="AE225" s="15" t="s">
        <v>220</v>
      </c>
      <c r="AF225">
        <f t="shared" si="113"/>
        <v>304926720</v>
      </c>
      <c r="AG225">
        <f t="shared" si="114"/>
        <v>307381392</v>
      </c>
      <c r="AH225">
        <f t="shared" si="115"/>
        <v>205402261.85669476</v>
      </c>
      <c r="AI225">
        <f t="shared" si="116"/>
        <v>94553999.999999985</v>
      </c>
      <c r="AJ225" s="20">
        <f t="shared" si="117"/>
        <v>912264373.8566947</v>
      </c>
      <c r="AK225">
        <f t="shared" si="118"/>
        <v>85.08</v>
      </c>
      <c r="AL225">
        <f t="shared" si="120"/>
        <v>18240</v>
      </c>
      <c r="AM225" s="21">
        <f t="shared" si="119"/>
        <v>431.30091707554283</v>
      </c>
    </row>
    <row r="226" spans="7:39" ht="15" thickBot="1" x14ac:dyDescent="0.35">
      <c r="G226" s="2"/>
      <c r="H226">
        <f>((100-B24)/100)*H205</f>
        <v>0.38257677486000036</v>
      </c>
      <c r="I226">
        <f>((100-C24)/100)*I205</f>
        <v>24.63143242999999</v>
      </c>
      <c r="J226">
        <f>((100-D24)/100)*J205</f>
        <v>0.10178783999999898</v>
      </c>
      <c r="K226">
        <f>((100-E24)/100)*K205</f>
        <v>0.78605315999999958</v>
      </c>
      <c r="L226">
        <f>((100-F24)/100)*L205</f>
        <v>9.9800000000051057</v>
      </c>
      <c r="T226" s="57"/>
      <c r="U226">
        <f>$U$205+Z6</f>
        <v>0.65</v>
      </c>
      <c r="V226">
        <f>$V$205+AA6</f>
        <v>122</v>
      </c>
      <c r="W226">
        <f>$W$205+AB6</f>
        <v>12.372543089628564</v>
      </c>
      <c r="X226">
        <f>$X$205+AC6</f>
        <v>0.90999999999999992</v>
      </c>
      <c r="AD226" t="b">
        <f t="shared" si="112"/>
        <v>0</v>
      </c>
      <c r="AE226" s="15" t="s">
        <v>221</v>
      </c>
      <c r="AF226">
        <f t="shared" si="113"/>
        <v>279552000</v>
      </c>
      <c r="AG226">
        <f t="shared" si="114"/>
        <v>246714011.99999997</v>
      </c>
      <c r="AH226">
        <f t="shared" si="115"/>
        <v>190042261.85669479</v>
      </c>
      <c r="AI226">
        <f t="shared" si="116"/>
        <v>168713999.99999997</v>
      </c>
      <c r="AJ226" s="20">
        <f t="shared" si="117"/>
        <v>885022273.85669482</v>
      </c>
      <c r="AK226">
        <f t="shared" si="118"/>
        <v>78</v>
      </c>
      <c r="AL226">
        <f t="shared" si="120"/>
        <v>14640</v>
      </c>
      <c r="AM226" s="21">
        <f t="shared" si="119"/>
        <v>469.56291707554271</v>
      </c>
    </row>
    <row r="227" spans="7:39" ht="15" thickBot="1" x14ac:dyDescent="0.35">
      <c r="G227" s="2" t="s">
        <v>221</v>
      </c>
      <c r="H227">
        <f>((100-B25)/100)*H205</f>
        <v>0.13390187120100011</v>
      </c>
      <c r="I227">
        <f>((100-C25)/100)*I205</f>
        <v>11.576773242099994</v>
      </c>
      <c r="J227">
        <f>((100-D25)/100)*J205</f>
        <v>4.8715660223999507E-2</v>
      </c>
      <c r="K227">
        <f>((100-E25)/100)*K205</f>
        <v>0.78605315999999958</v>
      </c>
      <c r="L227">
        <f>((100-F25)/100)*L205</f>
        <v>1.9960000000010212</v>
      </c>
      <c r="T227" s="57" t="s">
        <v>222</v>
      </c>
      <c r="U227">
        <f>$U$205+Z7</f>
        <v>0.75</v>
      </c>
      <c r="V227">
        <f>$V$205+AA7</f>
        <v>262</v>
      </c>
      <c r="W227">
        <f>$W$205+AB7</f>
        <v>15.954238482714274</v>
      </c>
      <c r="X227">
        <f>$X$205+AC7</f>
        <v>1.8054238482714271</v>
      </c>
      <c r="AD227" t="b">
        <f t="shared" si="112"/>
        <v>0</v>
      </c>
      <c r="AE227" s="15" t="s">
        <v>222</v>
      </c>
      <c r="AF227">
        <f t="shared" si="113"/>
        <v>322560000</v>
      </c>
      <c r="AG227">
        <f t="shared" si="114"/>
        <v>529828452</v>
      </c>
      <c r="AH227">
        <f t="shared" si="115"/>
        <v>245057103.09449124</v>
      </c>
      <c r="AI227">
        <f t="shared" si="116"/>
        <v>334725581.4695226</v>
      </c>
      <c r="AJ227" s="20">
        <f t="shared" si="117"/>
        <v>1432171136.564014</v>
      </c>
      <c r="AK227">
        <f t="shared" si="118"/>
        <v>90</v>
      </c>
      <c r="AL227">
        <f t="shared" si="120"/>
        <v>31440</v>
      </c>
      <c r="AM227" s="21">
        <f t="shared" si="119"/>
        <v>745.70755448142813</v>
      </c>
    </row>
    <row r="228" spans="7:39" ht="15" thickBot="1" x14ac:dyDescent="0.35">
      <c r="G228" s="10" t="s">
        <v>222</v>
      </c>
      <c r="H228">
        <f>((100-B26)/100)*H205</f>
        <v>0.10409914043940607</v>
      </c>
      <c r="I228">
        <f t="shared" ref="I228:L228" si="127">((100-C26)/100)*I205</f>
        <v>9.6136480774289961</v>
      </c>
      <c r="J228">
        <f t="shared" si="127"/>
        <v>1.5268175999999845E-2</v>
      </c>
      <c r="K228">
        <f t="shared" si="127"/>
        <v>0.55023721199999964</v>
      </c>
      <c r="L228">
        <f t="shared" si="127"/>
        <v>9.9800000000102129E-4</v>
      </c>
      <c r="T228" s="57" t="s">
        <v>223</v>
      </c>
      <c r="U228">
        <f>$U$205+Z8</f>
        <v>0.70000000000000007</v>
      </c>
      <c r="V228">
        <f>$V$205+AA8</f>
        <v>302</v>
      </c>
      <c r="W228">
        <f>$W$205+AB8</f>
        <v>30.281020055057109</v>
      </c>
      <c r="X228">
        <f>$X$205+AC8</f>
        <v>1.9845086179257125</v>
      </c>
      <c r="AD228" t="b">
        <f t="shared" si="112"/>
        <v>0</v>
      </c>
      <c r="AE228" s="15" t="s">
        <v>223</v>
      </c>
      <c r="AF228">
        <f t="shared" si="113"/>
        <v>301056000.00000006</v>
      </c>
      <c r="AG228">
        <f t="shared" si="114"/>
        <v>610718292</v>
      </c>
      <c r="AH228">
        <f t="shared" si="115"/>
        <v>465116468.04567719</v>
      </c>
      <c r="AI228">
        <f t="shared" si="116"/>
        <v>367927897.76342708</v>
      </c>
      <c r="AJ228" s="20">
        <f t="shared" si="117"/>
        <v>1744818657.8091042</v>
      </c>
      <c r="AK228">
        <f t="shared" si="118"/>
        <v>84.000000000000014</v>
      </c>
      <c r="AL228">
        <f t="shared" si="120"/>
        <v>36240</v>
      </c>
      <c r="AM228" s="21">
        <f t="shared" si="119"/>
        <v>957.23219188731366</v>
      </c>
    </row>
    <row r="229" spans="7:39" ht="15" thickBot="1" x14ac:dyDescent="0.35">
      <c r="G229" s="2" t="s">
        <v>223</v>
      </c>
      <c r="H229">
        <f>((100-B27)/100)*H205</f>
        <v>0.16925196519806415</v>
      </c>
      <c r="I229">
        <f t="shared" ref="I229:L229" si="128">((100-C27)/100)*I205</f>
        <v>14.367514536418993</v>
      </c>
      <c r="J229">
        <f t="shared" si="128"/>
        <v>2.4449439167999753E-2</v>
      </c>
      <c r="K229">
        <f t="shared" si="128"/>
        <v>0.58953986999999963</v>
      </c>
      <c r="L229">
        <f t="shared" si="128"/>
        <v>9.9800000000102129E-4</v>
      </c>
      <c r="T229" s="57" t="s">
        <v>224</v>
      </c>
      <c r="U229">
        <f>$U$205+Z9</f>
        <v>0.73</v>
      </c>
      <c r="V229">
        <f>$V$205+AA9</f>
        <v>272</v>
      </c>
      <c r="W229">
        <f>$W$205+AB9</f>
        <v>28.490172358514254</v>
      </c>
      <c r="X229">
        <f>$X$205+AC9</f>
        <v>1.9845086179257125</v>
      </c>
      <c r="AD229" t="b">
        <f t="shared" si="112"/>
        <v>0</v>
      </c>
      <c r="AE229" s="15" t="s">
        <v>224</v>
      </c>
      <c r="AF229">
        <f t="shared" si="113"/>
        <v>313958400</v>
      </c>
      <c r="AG229">
        <f t="shared" si="114"/>
        <v>550050912</v>
      </c>
      <c r="AH229">
        <f t="shared" si="115"/>
        <v>437609047.42677897</v>
      </c>
      <c r="AI229">
        <f t="shared" si="116"/>
        <v>367927897.76342708</v>
      </c>
      <c r="AJ229" s="20">
        <f t="shared" si="117"/>
        <v>1669546257.1902061</v>
      </c>
      <c r="AK229">
        <f t="shared" si="118"/>
        <v>87.6</v>
      </c>
      <c r="AL229">
        <f t="shared" si="120"/>
        <v>32640</v>
      </c>
      <c r="AM229" s="21">
        <f t="shared" si="119"/>
        <v>928.95601952879929</v>
      </c>
    </row>
    <row r="230" spans="7:39" ht="15" thickBot="1" x14ac:dyDescent="0.35">
      <c r="G230" s="2" t="s">
        <v>224</v>
      </c>
      <c r="H230">
        <f>((100-B28)/100)*H205</f>
        <v>0.38257677486000036</v>
      </c>
      <c r="I230">
        <f>((100-C28)/100)*I205</f>
        <v>24.63143242999999</v>
      </c>
      <c r="J230">
        <f>((100-D28)/100)*J205</f>
        <v>0.10178783999999898</v>
      </c>
      <c r="K230">
        <f>((100-E28)/100)*K205</f>
        <v>0.78605315999999958</v>
      </c>
      <c r="L230">
        <f>((100-F28)/100)*L205</f>
        <v>9.9800000000051057</v>
      </c>
      <c r="T230" s="57"/>
      <c r="U230">
        <f>$U$205+Z10</f>
        <v>0.65</v>
      </c>
      <c r="V230">
        <f>$V$205+AA10</f>
        <v>122</v>
      </c>
      <c r="W230">
        <f>$W$205+AB10</f>
        <v>12.372543089628564</v>
      </c>
      <c r="X230">
        <f>$X$205+AC10</f>
        <v>0.90999999999999992</v>
      </c>
      <c r="AD230" t="b">
        <f t="shared" si="112"/>
        <v>0</v>
      </c>
      <c r="AE230" s="15" t="s">
        <v>225</v>
      </c>
      <c r="AF230">
        <f t="shared" si="113"/>
        <v>279552000</v>
      </c>
      <c r="AG230">
        <f t="shared" si="114"/>
        <v>246714011.99999997</v>
      </c>
      <c r="AH230">
        <f t="shared" si="115"/>
        <v>190042261.85669479</v>
      </c>
      <c r="AI230">
        <f t="shared" si="116"/>
        <v>168713999.99999997</v>
      </c>
      <c r="AJ230" s="20">
        <f t="shared" si="117"/>
        <v>885022273.85669482</v>
      </c>
      <c r="AK230">
        <f t="shared" si="118"/>
        <v>78</v>
      </c>
      <c r="AL230">
        <f t="shared" si="120"/>
        <v>14640</v>
      </c>
      <c r="AM230" s="21">
        <f t="shared" si="119"/>
        <v>469.56291707554271</v>
      </c>
    </row>
    <row r="231" spans="7:39" ht="15" thickBot="1" x14ac:dyDescent="0.35">
      <c r="G231" s="2"/>
      <c r="H231">
        <f>((100-B20)/100)*H9</f>
        <v>7.2398638200000001</v>
      </c>
      <c r="I231">
        <f>((100-C20)/100)*I9</f>
        <v>19.969070569999996</v>
      </c>
      <c r="J231">
        <f>((100-D20)/100)*J9</f>
        <v>6.9239966399999968</v>
      </c>
      <c r="K231">
        <f>((100-E20)/100)*K9</f>
        <v>1.6458120000000001</v>
      </c>
      <c r="L231">
        <f>((100-F20)/100)*L9</f>
        <v>69860</v>
      </c>
      <c r="T231" s="57" t="s">
        <v>226</v>
      </c>
      <c r="U231">
        <f t="shared" ref="U231:U239" si="129">$U$9+Z2</f>
        <v>4.04</v>
      </c>
      <c r="V231">
        <f t="shared" ref="V231:V239" si="130">$V$9+AA2</f>
        <v>122</v>
      </c>
      <c r="W231">
        <f t="shared" ref="W231:W239" si="131">$W$9+AB2</f>
        <v>11.372543089628564</v>
      </c>
      <c r="X231">
        <f t="shared" ref="X231:X239" si="132">$X$9+AC2</f>
        <v>0.92235258537771381</v>
      </c>
      <c r="AD231" t="b">
        <f t="shared" si="112"/>
        <v>0</v>
      </c>
      <c r="AE231" s="15" t="s">
        <v>226</v>
      </c>
      <c r="AF231">
        <f t="shared" si="113"/>
        <v>1737523200</v>
      </c>
      <c r="AG231">
        <f t="shared" si="114"/>
        <v>246714011.99999997</v>
      </c>
      <c r="AH231">
        <f t="shared" si="115"/>
        <v>174682261.85669476</v>
      </c>
      <c r="AI231">
        <f t="shared" si="116"/>
        <v>171004169.32902813</v>
      </c>
      <c r="AJ231" s="20">
        <f t="shared" si="117"/>
        <v>2329923643.1857228</v>
      </c>
      <c r="AK231">
        <f t="shared" si="118"/>
        <v>484.8</v>
      </c>
      <c r="AL231">
        <f t="shared" si="120"/>
        <v>14640</v>
      </c>
      <c r="AM231" s="21">
        <f t="shared" si="119"/>
        <v>1029.3063824435312</v>
      </c>
    </row>
    <row r="232" spans="7:39" ht="15" thickBot="1" x14ac:dyDescent="0.35">
      <c r="G232" s="2" t="s">
        <v>226</v>
      </c>
      <c r="H232">
        <f>((100-B21)/100)*H9</f>
        <v>7.2398638200000001</v>
      </c>
      <c r="I232">
        <f>((100-C21)/100)*I9</f>
        <v>19.969070569999996</v>
      </c>
      <c r="J232">
        <f>((100-D21)/100)*J9</f>
        <v>6.9239966399999968</v>
      </c>
      <c r="K232">
        <f>((100-E21)/100)*K9</f>
        <v>1.2595499999999999</v>
      </c>
      <c r="L232">
        <f>((100-F21)/100)*L9</f>
        <v>69860</v>
      </c>
      <c r="T232" s="57" t="s">
        <v>227</v>
      </c>
      <c r="U232">
        <f t="shared" si="129"/>
        <v>4.04</v>
      </c>
      <c r="V232">
        <f t="shared" si="130"/>
        <v>137</v>
      </c>
      <c r="W232">
        <f t="shared" si="131"/>
        <v>13.372543089628564</v>
      </c>
      <c r="X232">
        <f t="shared" si="132"/>
        <v>0.52235258537771379</v>
      </c>
      <c r="AD232" t="b">
        <f t="shared" si="112"/>
        <v>0</v>
      </c>
      <c r="AE232" s="15" t="s">
        <v>227</v>
      </c>
      <c r="AF232">
        <f t="shared" si="113"/>
        <v>1737523200</v>
      </c>
      <c r="AG232">
        <f t="shared" si="114"/>
        <v>277047702</v>
      </c>
      <c r="AH232">
        <f t="shared" si="115"/>
        <v>205402261.85669476</v>
      </c>
      <c r="AI232">
        <f t="shared" si="116"/>
        <v>96844169.32902813</v>
      </c>
      <c r="AJ232" s="20">
        <f t="shared" si="117"/>
        <v>2316817333.1857228</v>
      </c>
      <c r="AK232">
        <f t="shared" si="118"/>
        <v>484.8</v>
      </c>
      <c r="AL232">
        <f t="shared" si="120"/>
        <v>16440</v>
      </c>
      <c r="AM232" s="21">
        <f t="shared" si="119"/>
        <v>987.21938244353123</v>
      </c>
    </row>
    <row r="233" spans="7:39" ht="15" thickBot="1" x14ac:dyDescent="0.35">
      <c r="G233" s="2" t="s">
        <v>227</v>
      </c>
      <c r="H233">
        <f>((100-B22)/100)*H9</f>
        <v>7.2398638200000001</v>
      </c>
      <c r="I233">
        <f>((100-C22)/100)*I9</f>
        <v>19.969070569999996</v>
      </c>
      <c r="J233">
        <f>((100-D22)/100)*J9</f>
        <v>6.9239966399999968</v>
      </c>
      <c r="K233">
        <f>((100-E22)/100)*K9</f>
        <v>2.5190999999999999</v>
      </c>
      <c r="L233">
        <f>((100-F22)/100)*L9</f>
        <v>69860</v>
      </c>
      <c r="T233" s="57" t="s">
        <v>228</v>
      </c>
      <c r="U233">
        <f t="shared" si="129"/>
        <v>4.0990000000000002</v>
      </c>
      <c r="V233">
        <f t="shared" si="130"/>
        <v>152</v>
      </c>
      <c r="W233">
        <f t="shared" si="131"/>
        <v>13.372543089628564</v>
      </c>
      <c r="X233">
        <f t="shared" si="132"/>
        <v>0.52235258537771379</v>
      </c>
      <c r="AD233" t="b">
        <f t="shared" si="112"/>
        <v>0</v>
      </c>
      <c r="AE233" s="15" t="s">
        <v>228</v>
      </c>
      <c r="AF233">
        <f t="shared" si="113"/>
        <v>1762897920</v>
      </c>
      <c r="AG233">
        <f t="shared" si="114"/>
        <v>307381392</v>
      </c>
      <c r="AH233">
        <f t="shared" si="115"/>
        <v>205402261.85669476</v>
      </c>
      <c r="AI233">
        <f t="shared" si="116"/>
        <v>96844169.32902813</v>
      </c>
      <c r="AJ233" s="20">
        <f t="shared" si="117"/>
        <v>2372525743.1857228</v>
      </c>
      <c r="AK233">
        <f t="shared" si="118"/>
        <v>491.88</v>
      </c>
      <c r="AL233">
        <f t="shared" si="120"/>
        <v>18240</v>
      </c>
      <c r="AM233" s="21">
        <f t="shared" si="119"/>
        <v>1003.0443824435313</v>
      </c>
    </row>
    <row r="234" spans="7:39" ht="15" thickBot="1" x14ac:dyDescent="0.35">
      <c r="G234" s="2" t="s">
        <v>228</v>
      </c>
      <c r="H234">
        <f>((100-B23)/100)*H9</f>
        <v>0.19547632314000021</v>
      </c>
      <c r="I234">
        <f>((100-C23)/100)*I9</f>
        <v>19.969070569999996</v>
      </c>
      <c r="J234">
        <f>((100-D23)/100)*J9</f>
        <v>4.1543979839999585E-2</v>
      </c>
      <c r="K234">
        <f>((100-E23)/100)*K9</f>
        <v>0.74565359999999958</v>
      </c>
      <c r="L234">
        <f>((100-F23)/100)*L9</f>
        <v>69860</v>
      </c>
      <c r="T234" s="57" t="s">
        <v>229</v>
      </c>
      <c r="U234">
        <f t="shared" si="129"/>
        <v>4.04</v>
      </c>
      <c r="V234">
        <f t="shared" si="130"/>
        <v>122</v>
      </c>
      <c r="W234">
        <f t="shared" si="131"/>
        <v>12.372543089628564</v>
      </c>
      <c r="X234">
        <f t="shared" si="132"/>
        <v>0.92235258537771381</v>
      </c>
      <c r="AD234" t="b">
        <f t="shared" si="112"/>
        <v>0</v>
      </c>
      <c r="AE234" s="15" t="s">
        <v>229</v>
      </c>
      <c r="AF234">
        <f t="shared" si="113"/>
        <v>1737523200</v>
      </c>
      <c r="AG234">
        <f t="shared" si="114"/>
        <v>246714011.99999997</v>
      </c>
      <c r="AH234">
        <f t="shared" si="115"/>
        <v>190042261.85669479</v>
      </c>
      <c r="AI234">
        <f t="shared" si="116"/>
        <v>171004169.32902813</v>
      </c>
      <c r="AJ234" s="20">
        <f t="shared" si="117"/>
        <v>2345283643.1857228</v>
      </c>
      <c r="AK234">
        <f t="shared" si="118"/>
        <v>484.8</v>
      </c>
      <c r="AL234">
        <f t="shared" si="120"/>
        <v>14640</v>
      </c>
      <c r="AM234" s="21">
        <f t="shared" si="119"/>
        <v>1041.3063824435312</v>
      </c>
    </row>
    <row r="235" spans="7:39" ht="15" thickBot="1" x14ac:dyDescent="0.35">
      <c r="G235" s="2" t="s">
        <v>229</v>
      </c>
      <c r="H235">
        <f>((100-B24)/100)*H9</f>
        <v>7.2398638200000001</v>
      </c>
      <c r="I235">
        <f>((100-C24)/100)*I9</f>
        <v>19.969070569999996</v>
      </c>
      <c r="J235">
        <f>((100-D24)/100)*J9</f>
        <v>6.9239966399999968</v>
      </c>
      <c r="K235">
        <f>((100-E24)/100)*K9</f>
        <v>6.7176</v>
      </c>
      <c r="L235">
        <f>((100-F24)/100)*L9</f>
        <v>698600</v>
      </c>
      <c r="T235" s="57"/>
      <c r="U235">
        <f t="shared" si="129"/>
        <v>4</v>
      </c>
      <c r="V235">
        <f t="shared" si="130"/>
        <v>2</v>
      </c>
      <c r="W235">
        <f t="shared" si="131"/>
        <v>5.3725430896285635</v>
      </c>
      <c r="X235">
        <f t="shared" si="132"/>
        <v>0.32235258537771383</v>
      </c>
      <c r="AD235" t="b">
        <f t="shared" si="112"/>
        <v>0</v>
      </c>
      <c r="AE235" s="15" t="s">
        <v>230</v>
      </c>
      <c r="AF235">
        <f t="shared" si="113"/>
        <v>1720320000</v>
      </c>
      <c r="AG235">
        <f t="shared" si="114"/>
        <v>4044492.0000000005</v>
      </c>
      <c r="AH235">
        <f t="shared" si="115"/>
        <v>82522261.856694743</v>
      </c>
      <c r="AI235">
        <f t="shared" si="116"/>
        <v>59764169.329028144</v>
      </c>
      <c r="AJ235" s="20">
        <f t="shared" si="117"/>
        <v>1866650923.1857228</v>
      </c>
      <c r="AK235">
        <f t="shared" si="118"/>
        <v>480</v>
      </c>
      <c r="AL235">
        <f t="shared" si="120"/>
        <v>240</v>
      </c>
      <c r="AM235" s="21">
        <f t="shared" si="119"/>
        <v>795.28238244353122</v>
      </c>
    </row>
    <row r="236" spans="7:39" ht="15" thickBot="1" x14ac:dyDescent="0.35">
      <c r="G236" s="2" t="s">
        <v>230</v>
      </c>
      <c r="H236">
        <f>((100-B25)/100)*H9</f>
        <v>2.5339523369999997</v>
      </c>
      <c r="I236">
        <f>((100-C25)/100)*I9</f>
        <v>9.3854631678999976</v>
      </c>
      <c r="J236">
        <f>((100-D25)/100)*J9</f>
        <v>3.3138247919039983</v>
      </c>
      <c r="K236">
        <f>((100-E25)/100)*K9</f>
        <v>6.7176</v>
      </c>
      <c r="L236">
        <f>((100-F25)/100)*L9</f>
        <v>139720</v>
      </c>
      <c r="T236" s="57" t="s">
        <v>231</v>
      </c>
      <c r="U236">
        <f t="shared" si="129"/>
        <v>4.0999999999999996</v>
      </c>
      <c r="V236">
        <f t="shared" si="130"/>
        <v>142</v>
      </c>
      <c r="W236">
        <f t="shared" si="131"/>
        <v>8.9542384827142723</v>
      </c>
      <c r="X236">
        <f t="shared" si="132"/>
        <v>1.2177764336491412</v>
      </c>
      <c r="AD236" t="b">
        <f t="shared" si="112"/>
        <v>0</v>
      </c>
      <c r="AE236" s="15" t="s">
        <v>231</v>
      </c>
      <c r="AF236">
        <f t="shared" si="113"/>
        <v>1763327999.9999998</v>
      </c>
      <c r="AG236">
        <f t="shared" si="114"/>
        <v>287158932</v>
      </c>
      <c r="AH236">
        <f t="shared" si="115"/>
        <v>137537103.09449124</v>
      </c>
      <c r="AI236">
        <f t="shared" si="116"/>
        <v>225775750.79855075</v>
      </c>
      <c r="AJ236" s="20">
        <f t="shared" si="117"/>
        <v>2413799785.8930416</v>
      </c>
      <c r="AK236">
        <f t="shared" si="118"/>
        <v>491.99999999999994</v>
      </c>
      <c r="AL236">
        <f t="shared" si="120"/>
        <v>17040</v>
      </c>
      <c r="AM236" s="21">
        <f t="shared" si="119"/>
        <v>1071.4270198494166</v>
      </c>
    </row>
    <row r="237" spans="7:39" ht="15" thickBot="1" x14ac:dyDescent="0.35">
      <c r="G237" s="2" t="s">
        <v>231</v>
      </c>
      <c r="H237">
        <f>((100-B26)/100)*H9</f>
        <v>1.9699669454219997</v>
      </c>
      <c r="I237">
        <f>((100-C26)/100)*I9</f>
        <v>7.7939282434709991</v>
      </c>
      <c r="J237">
        <f>((100-D26)/100)*J9</f>
        <v>1.0385994959999996</v>
      </c>
      <c r="K237">
        <f>((100-E26)/100)*K9</f>
        <v>4.7023199999999994</v>
      </c>
      <c r="L237">
        <f>((100-F26)/100)*L9</f>
        <v>69.86000000003574</v>
      </c>
      <c r="T237" s="57" t="s">
        <v>232</v>
      </c>
      <c r="U237">
        <f t="shared" si="129"/>
        <v>4.05</v>
      </c>
      <c r="V237">
        <f t="shared" si="130"/>
        <v>182</v>
      </c>
      <c r="W237">
        <f t="shared" si="131"/>
        <v>23.281020055057109</v>
      </c>
      <c r="X237">
        <f t="shared" si="132"/>
        <v>1.3968612033034264</v>
      </c>
      <c r="AD237" t="b">
        <f t="shared" si="112"/>
        <v>0</v>
      </c>
      <c r="AE237" s="15" t="s">
        <v>232</v>
      </c>
      <c r="AF237">
        <f t="shared" si="113"/>
        <v>1741824000</v>
      </c>
      <c r="AG237">
        <f t="shared" si="114"/>
        <v>368048772</v>
      </c>
      <c r="AH237">
        <f t="shared" si="115"/>
        <v>357596468.04567719</v>
      </c>
      <c r="AI237">
        <f t="shared" si="116"/>
        <v>258978067.09245527</v>
      </c>
      <c r="AJ237" s="20">
        <f t="shared" si="117"/>
        <v>2726447307.1381326</v>
      </c>
      <c r="AK237">
        <f t="shared" si="118"/>
        <v>486</v>
      </c>
      <c r="AL237">
        <f t="shared" si="120"/>
        <v>21840</v>
      </c>
      <c r="AM237" s="21">
        <f t="shared" si="119"/>
        <v>1282.9516572553021</v>
      </c>
    </row>
    <row r="238" spans="7:39" ht="15" thickBot="1" x14ac:dyDescent="0.35">
      <c r="G238" s="2" t="s">
        <v>232</v>
      </c>
      <c r="H238">
        <f>((100-B27)/100)*H9</f>
        <v>3.202915753968</v>
      </c>
      <c r="I238">
        <f>((100-C27)/100)*I9</f>
        <v>11.647958863480996</v>
      </c>
      <c r="J238">
        <f>((100-D27)/100)*J9</f>
        <v>1.663143992927999</v>
      </c>
      <c r="K238">
        <f>((100-E27)/100)*K9</f>
        <v>5.0381999999999998</v>
      </c>
      <c r="L238">
        <f>((100-F27)/100)*L9</f>
        <v>69.86000000003574</v>
      </c>
      <c r="T238" s="57" t="s">
        <v>233</v>
      </c>
      <c r="U238">
        <f t="shared" si="129"/>
        <v>4.08</v>
      </c>
      <c r="V238">
        <f t="shared" si="130"/>
        <v>152</v>
      </c>
      <c r="W238">
        <f t="shared" si="131"/>
        <v>21.490172358514254</v>
      </c>
      <c r="X238">
        <f t="shared" si="132"/>
        <v>1.3968612033034264</v>
      </c>
      <c r="AD238" t="b">
        <f t="shared" si="112"/>
        <v>0</v>
      </c>
      <c r="AE238" s="15" t="s">
        <v>233</v>
      </c>
      <c r="AF238">
        <f t="shared" si="113"/>
        <v>1754726400</v>
      </c>
      <c r="AG238">
        <f t="shared" si="114"/>
        <v>307381392</v>
      </c>
      <c r="AH238">
        <f t="shared" si="115"/>
        <v>330089047.42677897</v>
      </c>
      <c r="AI238">
        <f t="shared" si="116"/>
        <v>258978067.09245527</v>
      </c>
      <c r="AJ238" s="20">
        <f t="shared" si="117"/>
        <v>2651174906.5192342</v>
      </c>
      <c r="AK238">
        <f t="shared" si="118"/>
        <v>489.6</v>
      </c>
      <c r="AL238">
        <f t="shared" si="120"/>
        <v>18240</v>
      </c>
      <c r="AM238" s="21">
        <f t="shared" si="119"/>
        <v>1254.6754848967876</v>
      </c>
    </row>
    <row r="239" spans="7:39" ht="15" thickBot="1" x14ac:dyDescent="0.35">
      <c r="G239" s="2" t="s">
        <v>233</v>
      </c>
      <c r="H239">
        <f>((100-B28)/100)*H9</f>
        <v>7.2398638200000001</v>
      </c>
      <c r="I239">
        <f>((100-C28)/100)*I9</f>
        <v>19.969070569999996</v>
      </c>
      <c r="J239">
        <f>((100-D28)/100)*J9</f>
        <v>6.9239966399999968</v>
      </c>
      <c r="K239">
        <f>((100-E28)/100)*K9</f>
        <v>6.7176</v>
      </c>
      <c r="L239">
        <f>((100-F28)/100)*L9</f>
        <v>698600</v>
      </c>
      <c r="T239" s="57"/>
      <c r="U239">
        <f t="shared" si="129"/>
        <v>4</v>
      </c>
      <c r="V239">
        <f t="shared" si="130"/>
        <v>2</v>
      </c>
      <c r="W239">
        <f t="shared" si="131"/>
        <v>5.3725430896285635</v>
      </c>
      <c r="X239">
        <f t="shared" si="132"/>
        <v>0.32235258537771383</v>
      </c>
      <c r="AD239" t="b">
        <f t="shared" si="112"/>
        <v>0</v>
      </c>
      <c r="AE239" s="15" t="s">
        <v>234</v>
      </c>
      <c r="AF239">
        <f t="shared" si="113"/>
        <v>1720320000</v>
      </c>
      <c r="AG239">
        <f t="shared" si="114"/>
        <v>4044492.0000000005</v>
      </c>
      <c r="AH239">
        <f t="shared" si="115"/>
        <v>82522261.856694743</v>
      </c>
      <c r="AI239">
        <f t="shared" si="116"/>
        <v>59764169.329028144</v>
      </c>
      <c r="AJ239" s="20">
        <f t="shared" si="117"/>
        <v>1866650923.1857228</v>
      </c>
      <c r="AK239">
        <f t="shared" si="118"/>
        <v>480</v>
      </c>
      <c r="AL239">
        <f t="shared" si="120"/>
        <v>240</v>
      </c>
      <c r="AM239" s="21">
        <f t="shared" si="119"/>
        <v>795.28238244353122</v>
      </c>
    </row>
    <row r="240" spans="7:39" ht="15" thickBot="1" x14ac:dyDescent="0.35">
      <c r="G240" s="2"/>
      <c r="H240">
        <f>((100-B24)/100)*H231</f>
        <v>7.2398638200000001</v>
      </c>
      <c r="I240">
        <f>((100-C24)/100)*I231</f>
        <v>19.969070569999996</v>
      </c>
      <c r="J240">
        <f>((100-D24)/100)*J231</f>
        <v>6.9239966399999968</v>
      </c>
      <c r="K240">
        <f>((100-E24)/100)*K231</f>
        <v>1.6458120000000001</v>
      </c>
      <c r="L240">
        <f>((100-F24)/100)*L231</f>
        <v>69860</v>
      </c>
      <c r="T240" s="57"/>
      <c r="U240">
        <f>$U$231+Z6</f>
        <v>4.04</v>
      </c>
      <c r="V240">
        <f>$V$231+AA6</f>
        <v>122</v>
      </c>
      <c r="W240">
        <f>$W$231+AB6</f>
        <v>11.372543089628564</v>
      </c>
      <c r="X240">
        <f>$X$231+AC6</f>
        <v>0.92235258537771381</v>
      </c>
      <c r="AD240" t="b">
        <f t="shared" si="112"/>
        <v>0</v>
      </c>
      <c r="AE240" s="15" t="s">
        <v>235</v>
      </c>
      <c r="AF240">
        <f t="shared" si="113"/>
        <v>1737523200</v>
      </c>
      <c r="AG240">
        <f t="shared" si="114"/>
        <v>246714011.99999997</v>
      </c>
      <c r="AH240">
        <f t="shared" si="115"/>
        <v>174682261.85669476</v>
      </c>
      <c r="AI240">
        <f t="shared" si="116"/>
        <v>171004169.32902813</v>
      </c>
      <c r="AJ240" s="20">
        <f t="shared" si="117"/>
        <v>2329923643.1857228</v>
      </c>
      <c r="AK240">
        <f t="shared" si="118"/>
        <v>484.8</v>
      </c>
      <c r="AL240">
        <f t="shared" si="120"/>
        <v>14640</v>
      </c>
      <c r="AM240" s="21">
        <f t="shared" si="119"/>
        <v>1029.3063824435312</v>
      </c>
    </row>
    <row r="241" spans="7:39" ht="15" thickBot="1" x14ac:dyDescent="0.35">
      <c r="G241" s="2" t="s">
        <v>235</v>
      </c>
      <c r="H241">
        <f>((100-B25)/100)*H231</f>
        <v>2.5339523369999997</v>
      </c>
      <c r="I241">
        <f>((100-C25)/100)*I231</f>
        <v>9.3854631678999976</v>
      </c>
      <c r="J241">
        <f>((100-D25)/100)*J231</f>
        <v>3.3138247919039983</v>
      </c>
      <c r="K241">
        <f>((100-E25)/100)*K231</f>
        <v>1.6458120000000001</v>
      </c>
      <c r="L241">
        <f>((100-F25)/100)*L231</f>
        <v>13972</v>
      </c>
      <c r="T241" s="57" t="s">
        <v>236</v>
      </c>
      <c r="U241">
        <f>$U$231+Z7</f>
        <v>4.1399999999999997</v>
      </c>
      <c r="V241">
        <f>$V$231+AA7</f>
        <v>262</v>
      </c>
      <c r="W241">
        <f>$W$231+AB7</f>
        <v>14.954238482714274</v>
      </c>
      <c r="X241">
        <f>$X$231+AC7</f>
        <v>1.8177764336491411</v>
      </c>
      <c r="AD241" t="b">
        <f t="shared" si="112"/>
        <v>0</v>
      </c>
      <c r="AE241" s="15" t="s">
        <v>236</v>
      </c>
      <c r="AF241">
        <f t="shared" si="113"/>
        <v>1780531199.9999998</v>
      </c>
      <c r="AG241">
        <f t="shared" si="114"/>
        <v>529828452</v>
      </c>
      <c r="AH241">
        <f t="shared" si="115"/>
        <v>229697103.09449124</v>
      </c>
      <c r="AI241">
        <f t="shared" si="116"/>
        <v>337015750.79855078</v>
      </c>
      <c r="AJ241" s="20">
        <f t="shared" si="117"/>
        <v>2877072505.8930416</v>
      </c>
      <c r="AK241">
        <f t="shared" si="118"/>
        <v>496.79999999999995</v>
      </c>
      <c r="AL241">
        <f t="shared" si="120"/>
        <v>31440</v>
      </c>
      <c r="AM241" s="21">
        <f t="shared" si="119"/>
        <v>1305.4510198494168</v>
      </c>
    </row>
    <row r="242" spans="7:39" ht="15" thickBot="1" x14ac:dyDescent="0.35">
      <c r="G242" s="2" t="s">
        <v>236</v>
      </c>
      <c r="H242">
        <f>((100-B26)/100)*H231</f>
        <v>1.9699669454219997</v>
      </c>
      <c r="I242">
        <f t="shared" ref="I242:L242" si="133">((100-C26)/100)*I231</f>
        <v>7.7939282434709991</v>
      </c>
      <c r="J242">
        <f t="shared" si="133"/>
        <v>1.0385994959999996</v>
      </c>
      <c r="K242">
        <f t="shared" si="133"/>
        <v>1.1520683999999999</v>
      </c>
      <c r="L242">
        <f t="shared" si="133"/>
        <v>6.9860000000035747</v>
      </c>
      <c r="T242" s="57" t="s">
        <v>237</v>
      </c>
      <c r="U242">
        <f>$U$231+Z8</f>
        <v>4.09</v>
      </c>
      <c r="V242">
        <f>$V$231+AA8</f>
        <v>302</v>
      </c>
      <c r="W242">
        <f>$W$231+AB8</f>
        <v>29.281020055057109</v>
      </c>
      <c r="X242">
        <f>$X$231+AC8</f>
        <v>1.9968612033034265</v>
      </c>
      <c r="AD242" t="b">
        <f t="shared" si="112"/>
        <v>0</v>
      </c>
      <c r="AE242" s="15" t="s">
        <v>237</v>
      </c>
      <c r="AF242">
        <f t="shared" si="113"/>
        <v>1759027199.9999998</v>
      </c>
      <c r="AG242">
        <f t="shared" si="114"/>
        <v>610718292</v>
      </c>
      <c r="AH242">
        <f t="shared" si="115"/>
        <v>449756468.04567719</v>
      </c>
      <c r="AI242">
        <f t="shared" si="116"/>
        <v>370218067.09245527</v>
      </c>
      <c r="AJ242" s="20">
        <f t="shared" si="117"/>
        <v>3189720027.1381326</v>
      </c>
      <c r="AK242">
        <f t="shared" si="118"/>
        <v>490.79999999999995</v>
      </c>
      <c r="AL242">
        <f t="shared" si="120"/>
        <v>36240</v>
      </c>
      <c r="AM242" s="21">
        <f t="shared" si="119"/>
        <v>1516.9756572553019</v>
      </c>
    </row>
    <row r="243" spans="7:39" ht="15" thickBot="1" x14ac:dyDescent="0.35">
      <c r="G243" s="2" t="s">
        <v>237</v>
      </c>
      <c r="H243">
        <f>((100-B27)/100)*H231</f>
        <v>3.202915753968</v>
      </c>
      <c r="I243">
        <f t="shared" ref="I243:L243" si="134">((100-C27)/100)*I231</f>
        <v>11.647958863480996</v>
      </c>
      <c r="J243">
        <f t="shared" si="134"/>
        <v>1.663143992927999</v>
      </c>
      <c r="K243">
        <f t="shared" si="134"/>
        <v>1.234359</v>
      </c>
      <c r="L243">
        <f t="shared" si="134"/>
        <v>6.9860000000035747</v>
      </c>
      <c r="T243" s="57" t="s">
        <v>238</v>
      </c>
      <c r="U243">
        <f>$U$231+Z9</f>
        <v>4.12</v>
      </c>
      <c r="V243">
        <f>$V$231+AA9</f>
        <v>272</v>
      </c>
      <c r="W243">
        <f>$W$231+AB9</f>
        <v>27.490172358514254</v>
      </c>
      <c r="X243">
        <f>$X$231+AC9</f>
        <v>1.9968612033034265</v>
      </c>
      <c r="AD243" t="b">
        <f t="shared" si="112"/>
        <v>0</v>
      </c>
      <c r="AE243" s="15" t="s">
        <v>238</v>
      </c>
      <c r="AF243">
        <f t="shared" si="113"/>
        <v>1771929600.0000002</v>
      </c>
      <c r="AG243">
        <f t="shared" si="114"/>
        <v>550050912</v>
      </c>
      <c r="AH243">
        <f t="shared" si="115"/>
        <v>422249047.42677891</v>
      </c>
      <c r="AI243">
        <f t="shared" si="116"/>
        <v>370218067.09245527</v>
      </c>
      <c r="AJ243" s="20">
        <f t="shared" si="117"/>
        <v>3114447626.5192342</v>
      </c>
      <c r="AK243">
        <f t="shared" si="118"/>
        <v>494.40000000000003</v>
      </c>
      <c r="AL243">
        <f t="shared" si="120"/>
        <v>32640</v>
      </c>
      <c r="AM243" s="21">
        <f t="shared" si="119"/>
        <v>1488.6994848967881</v>
      </c>
    </row>
    <row r="244" spans="7:39" ht="15" thickBot="1" x14ac:dyDescent="0.35">
      <c r="G244" s="2" t="s">
        <v>238</v>
      </c>
      <c r="H244">
        <f>((100-B28)/100)*H231</f>
        <v>7.2398638200000001</v>
      </c>
      <c r="I244">
        <f>((100-C28)/100)*I231</f>
        <v>19.969070569999996</v>
      </c>
      <c r="J244">
        <f>((100-D28)/100)*J231</f>
        <v>6.9239966399999968</v>
      </c>
      <c r="K244">
        <f>((100-E28)/100)*K231</f>
        <v>1.6458120000000001</v>
      </c>
      <c r="L244">
        <f>((100-F28)/100)*L231</f>
        <v>69860</v>
      </c>
      <c r="T244" s="57"/>
      <c r="U244">
        <f>$U$231+Z10</f>
        <v>4.04</v>
      </c>
      <c r="V244">
        <f>$V$231+AA10</f>
        <v>122</v>
      </c>
      <c r="W244">
        <f>$W$231+AB10</f>
        <v>11.372543089628564</v>
      </c>
      <c r="X244">
        <f>$X$231+AC10</f>
        <v>0.92235258537771381</v>
      </c>
      <c r="AD244" t="b">
        <f t="shared" si="112"/>
        <v>0</v>
      </c>
      <c r="AE244" s="15" t="s">
        <v>239</v>
      </c>
      <c r="AF244">
        <f t="shared" si="113"/>
        <v>1737523200</v>
      </c>
      <c r="AG244">
        <f t="shared" si="114"/>
        <v>246714011.99999997</v>
      </c>
      <c r="AH244">
        <f t="shared" si="115"/>
        <v>174682261.85669476</v>
      </c>
      <c r="AI244">
        <f t="shared" si="116"/>
        <v>171004169.32902813</v>
      </c>
      <c r="AJ244" s="20">
        <f t="shared" si="117"/>
        <v>2329923643.1857228</v>
      </c>
      <c r="AK244">
        <f t="shared" si="118"/>
        <v>484.8</v>
      </c>
      <c r="AL244">
        <f t="shared" si="120"/>
        <v>14640</v>
      </c>
      <c r="AM244" s="21">
        <f t="shared" si="119"/>
        <v>1029.3063824435312</v>
      </c>
    </row>
    <row r="245" spans="7:39" ht="15" thickBot="1" x14ac:dyDescent="0.35">
      <c r="G245" s="2"/>
      <c r="H245">
        <f>((100-B24)/100)*H232</f>
        <v>7.2398638200000001</v>
      </c>
      <c r="I245">
        <f>((100-C24)/100)*I232</f>
        <v>19.969070569999996</v>
      </c>
      <c r="J245">
        <f>((100-D24)/100)*J232</f>
        <v>6.9239966399999968</v>
      </c>
      <c r="K245">
        <f>((100-E24)/100)*K232</f>
        <v>1.2595499999999999</v>
      </c>
      <c r="L245">
        <f>((100-F24)/100)*L232</f>
        <v>69860</v>
      </c>
      <c r="T245" s="57"/>
      <c r="U245">
        <f>$U$232+Z6</f>
        <v>4.04</v>
      </c>
      <c r="V245">
        <f>$V$232+AA6</f>
        <v>137</v>
      </c>
      <c r="W245">
        <f>$W$232+AB6</f>
        <v>13.372543089628564</v>
      </c>
      <c r="X245">
        <f>$X$232+AC6</f>
        <v>0.52235258537771379</v>
      </c>
      <c r="AD245" t="b">
        <f t="shared" si="112"/>
        <v>0</v>
      </c>
      <c r="AE245" s="15" t="s">
        <v>240</v>
      </c>
      <c r="AF245">
        <f t="shared" si="113"/>
        <v>1737523200</v>
      </c>
      <c r="AG245">
        <f t="shared" si="114"/>
        <v>277047702</v>
      </c>
      <c r="AH245">
        <f t="shared" si="115"/>
        <v>205402261.85669476</v>
      </c>
      <c r="AI245">
        <f t="shared" si="116"/>
        <v>96844169.32902813</v>
      </c>
      <c r="AJ245" s="20">
        <f t="shared" si="117"/>
        <v>2316817333.1857228</v>
      </c>
      <c r="AK245">
        <f t="shared" si="118"/>
        <v>484.8</v>
      </c>
      <c r="AL245">
        <f t="shared" si="120"/>
        <v>16440</v>
      </c>
      <c r="AM245" s="21">
        <f t="shared" si="119"/>
        <v>987.21938244353123</v>
      </c>
    </row>
    <row r="246" spans="7:39" ht="15" thickBot="1" x14ac:dyDescent="0.35">
      <c r="G246" s="2" t="s">
        <v>240</v>
      </c>
      <c r="H246">
        <f>((100-B25)/100)*H232</f>
        <v>2.5339523369999997</v>
      </c>
      <c r="I246">
        <f>((100-C25)/100)*I232</f>
        <v>9.3854631678999976</v>
      </c>
      <c r="J246">
        <f>((100-D25)/100)*J232</f>
        <v>3.3138247919039983</v>
      </c>
      <c r="K246">
        <f>((100-E25)/100)*K232</f>
        <v>1.2595499999999999</v>
      </c>
      <c r="L246">
        <f>((100-F25)/100)*L232</f>
        <v>13972</v>
      </c>
      <c r="T246" s="57" t="s">
        <v>241</v>
      </c>
      <c r="U246">
        <f>$U$232+Z7</f>
        <v>4.1399999999999997</v>
      </c>
      <c r="V246">
        <f>$V$232+AA7</f>
        <v>277</v>
      </c>
      <c r="W246">
        <f>$W$232+AB7</f>
        <v>16.954238482714274</v>
      </c>
      <c r="X246">
        <f>$X$232+AC7</f>
        <v>1.417776433649141</v>
      </c>
      <c r="AD246" t="b">
        <f t="shared" si="112"/>
        <v>0</v>
      </c>
      <c r="AE246" s="15" t="s">
        <v>241</v>
      </c>
      <c r="AF246">
        <f t="shared" si="113"/>
        <v>1780531199.9999998</v>
      </c>
      <c r="AG246">
        <f t="shared" si="114"/>
        <v>560162142</v>
      </c>
      <c r="AH246">
        <f t="shared" si="115"/>
        <v>260417103.09449127</v>
      </c>
      <c r="AI246">
        <f t="shared" si="116"/>
        <v>262855750.79855067</v>
      </c>
      <c r="AJ246" s="20">
        <f t="shared" si="117"/>
        <v>2863966195.8930421</v>
      </c>
      <c r="AK246">
        <f t="shared" si="118"/>
        <v>496.79999999999995</v>
      </c>
      <c r="AL246">
        <f t="shared" si="120"/>
        <v>33240</v>
      </c>
      <c r="AM246" s="21">
        <f t="shared" si="119"/>
        <v>1263.3640198494165</v>
      </c>
    </row>
    <row r="247" spans="7:39" ht="15" thickBot="1" x14ac:dyDescent="0.35">
      <c r="G247" s="2" t="s">
        <v>241</v>
      </c>
      <c r="H247">
        <f>((100-B26)/100)*H232</f>
        <v>1.9699669454219997</v>
      </c>
      <c r="I247">
        <f t="shared" ref="I247:L247" si="135">((100-C26)/100)*I232</f>
        <v>7.7939282434709991</v>
      </c>
      <c r="J247">
        <f t="shared" si="135"/>
        <v>1.0385994959999996</v>
      </c>
      <c r="K247">
        <f t="shared" si="135"/>
        <v>0.88168499999999994</v>
      </c>
      <c r="L247">
        <f t="shared" si="135"/>
        <v>6.9860000000035747</v>
      </c>
      <c r="T247" s="57" t="s">
        <v>242</v>
      </c>
      <c r="U247">
        <f>$U$232+Z8</f>
        <v>4.09</v>
      </c>
      <c r="V247">
        <f>$V$232+AA8</f>
        <v>317</v>
      </c>
      <c r="W247">
        <f>$W$232+AB8</f>
        <v>31.281020055057109</v>
      </c>
      <c r="X247">
        <f>$X$232+AC8</f>
        <v>1.5968612033034264</v>
      </c>
      <c r="AD247" t="b">
        <f t="shared" si="112"/>
        <v>0</v>
      </c>
      <c r="AE247" s="15" t="s">
        <v>242</v>
      </c>
      <c r="AF247">
        <f t="shared" si="113"/>
        <v>1759027199.9999998</v>
      </c>
      <c r="AG247">
        <f t="shared" si="114"/>
        <v>641051982</v>
      </c>
      <c r="AH247">
        <f t="shared" si="115"/>
        <v>480476468.04567719</v>
      </c>
      <c r="AI247">
        <f t="shared" si="116"/>
        <v>296058067.09245527</v>
      </c>
      <c r="AJ247" s="20">
        <f t="shared" si="117"/>
        <v>3176613717.1381326</v>
      </c>
      <c r="AK247">
        <f t="shared" si="118"/>
        <v>490.79999999999995</v>
      </c>
      <c r="AL247">
        <f t="shared" si="120"/>
        <v>38040</v>
      </c>
      <c r="AM247" s="21">
        <f t="shared" si="119"/>
        <v>1474.888657255302</v>
      </c>
    </row>
    <row r="248" spans="7:39" ht="15" thickBot="1" x14ac:dyDescent="0.35">
      <c r="G248" s="2" t="s">
        <v>242</v>
      </c>
      <c r="H248">
        <f>((100-B27)/100)*H232</f>
        <v>3.202915753968</v>
      </c>
      <c r="I248">
        <f t="shared" ref="I248:L248" si="136">((100-C27)/100)*I232</f>
        <v>11.647958863480996</v>
      </c>
      <c r="J248">
        <f t="shared" si="136"/>
        <v>1.663143992927999</v>
      </c>
      <c r="K248">
        <f t="shared" si="136"/>
        <v>0.94466249999999996</v>
      </c>
      <c r="L248">
        <f t="shared" si="136"/>
        <v>6.9860000000035747</v>
      </c>
      <c r="T248" s="57" t="s">
        <v>243</v>
      </c>
      <c r="U248">
        <f>$U$232+Z9</f>
        <v>4.12</v>
      </c>
      <c r="V248">
        <f>$V$232+AA9</f>
        <v>287</v>
      </c>
      <c r="W248">
        <f>$W$232+AB9</f>
        <v>29.490172358514254</v>
      </c>
      <c r="X248">
        <f>$X$232+AC9</f>
        <v>1.5968612033034264</v>
      </c>
      <c r="AD248" t="b">
        <f t="shared" si="112"/>
        <v>0</v>
      </c>
      <c r="AE248" s="15" t="s">
        <v>243</v>
      </c>
      <c r="AF248">
        <f t="shared" si="113"/>
        <v>1771929600.0000002</v>
      </c>
      <c r="AG248">
        <f t="shared" si="114"/>
        <v>580384602</v>
      </c>
      <c r="AH248">
        <f t="shared" si="115"/>
        <v>452969047.42677897</v>
      </c>
      <c r="AI248">
        <f t="shared" si="116"/>
        <v>296058067.09245527</v>
      </c>
      <c r="AJ248" s="20">
        <f t="shared" si="117"/>
        <v>3101341316.5192342</v>
      </c>
      <c r="AK248">
        <f t="shared" si="118"/>
        <v>494.40000000000003</v>
      </c>
      <c r="AL248">
        <f t="shared" si="120"/>
        <v>34440</v>
      </c>
      <c r="AM248" s="21">
        <f t="shared" si="119"/>
        <v>1446.6124848967879</v>
      </c>
    </row>
    <row r="249" spans="7:39" ht="15" thickBot="1" x14ac:dyDescent="0.35">
      <c r="G249" s="2" t="s">
        <v>243</v>
      </c>
      <c r="H249">
        <f>((100-B28)/100)*H232</f>
        <v>7.2398638200000001</v>
      </c>
      <c r="I249">
        <f>((100-C28)/100)*I232</f>
        <v>19.969070569999996</v>
      </c>
      <c r="J249">
        <f>((100-D28)/100)*J232</f>
        <v>6.9239966399999968</v>
      </c>
      <c r="K249">
        <f>((100-E28)/100)*K232</f>
        <v>1.2595499999999999</v>
      </c>
      <c r="L249">
        <f>((100-F28)/100)*L232</f>
        <v>69860</v>
      </c>
      <c r="T249" s="57"/>
      <c r="U249">
        <f>$U$232+Z10</f>
        <v>4.04</v>
      </c>
      <c r="V249">
        <f>$V$232+AA10</f>
        <v>137</v>
      </c>
      <c r="W249">
        <f>$W$232+AB10</f>
        <v>13.372543089628564</v>
      </c>
      <c r="X249">
        <f>$X$232+AC10</f>
        <v>0.52235258537771379</v>
      </c>
      <c r="AD249" t="b">
        <f t="shared" si="112"/>
        <v>0</v>
      </c>
      <c r="AE249" s="15" t="s">
        <v>244</v>
      </c>
      <c r="AF249">
        <f t="shared" si="113"/>
        <v>1737523200</v>
      </c>
      <c r="AG249">
        <f t="shared" si="114"/>
        <v>277047702</v>
      </c>
      <c r="AH249">
        <f t="shared" si="115"/>
        <v>205402261.85669476</v>
      </c>
      <c r="AI249">
        <f t="shared" si="116"/>
        <v>96844169.32902813</v>
      </c>
      <c r="AJ249" s="20">
        <f t="shared" si="117"/>
        <v>2316817333.1857228</v>
      </c>
      <c r="AK249">
        <f t="shared" si="118"/>
        <v>484.8</v>
      </c>
      <c r="AL249">
        <f t="shared" si="120"/>
        <v>16440</v>
      </c>
      <c r="AM249" s="21">
        <f t="shared" si="119"/>
        <v>987.21938244353123</v>
      </c>
    </row>
    <row r="250" spans="7:39" ht="15" thickBot="1" x14ac:dyDescent="0.35">
      <c r="G250" s="2"/>
      <c r="H250">
        <f>((100-B24)/100)*H233</f>
        <v>7.2398638200000001</v>
      </c>
      <c r="I250">
        <f>((100-C24)/100)*I233</f>
        <v>19.969070569999996</v>
      </c>
      <c r="J250">
        <f>((100-D24)/100)*J233</f>
        <v>6.9239966399999968</v>
      </c>
      <c r="K250">
        <f>((100-E24)/100)*K233</f>
        <v>2.5190999999999999</v>
      </c>
      <c r="L250">
        <f>((100-F24)/100)*L233</f>
        <v>69860</v>
      </c>
      <c r="T250" s="57"/>
      <c r="U250">
        <f>$U$233+Z6</f>
        <v>4.0990000000000002</v>
      </c>
      <c r="V250">
        <f>$V$233+AA6</f>
        <v>152</v>
      </c>
      <c r="W250">
        <f>$W$233+AB6</f>
        <v>13.372543089628564</v>
      </c>
      <c r="X250">
        <f>$X$233+AC6</f>
        <v>0.52235258537771379</v>
      </c>
      <c r="AD250" t="b">
        <f t="shared" si="112"/>
        <v>0</v>
      </c>
      <c r="AE250" s="15" t="s">
        <v>245</v>
      </c>
      <c r="AF250">
        <f t="shared" si="113"/>
        <v>1762897920</v>
      </c>
      <c r="AG250">
        <f t="shared" si="114"/>
        <v>307381392</v>
      </c>
      <c r="AH250">
        <f t="shared" si="115"/>
        <v>205402261.85669476</v>
      </c>
      <c r="AI250">
        <f t="shared" si="116"/>
        <v>96844169.32902813</v>
      </c>
      <c r="AJ250" s="20">
        <f t="shared" si="117"/>
        <v>2372525743.1857228</v>
      </c>
      <c r="AK250">
        <f t="shared" si="118"/>
        <v>491.88</v>
      </c>
      <c r="AL250">
        <f t="shared" si="120"/>
        <v>18240</v>
      </c>
      <c r="AM250" s="21">
        <f t="shared" si="119"/>
        <v>1003.0443824435313</v>
      </c>
    </row>
    <row r="251" spans="7:39" ht="15" thickBot="1" x14ac:dyDescent="0.35">
      <c r="G251" s="2" t="s">
        <v>245</v>
      </c>
      <c r="H251">
        <f>((100-B25)/100)*H233</f>
        <v>2.5339523369999997</v>
      </c>
      <c r="I251">
        <f>((100-C25)/100)*I233</f>
        <v>9.3854631678999976</v>
      </c>
      <c r="J251">
        <f>((100-D25)/100)*J233</f>
        <v>3.3138247919039983</v>
      </c>
      <c r="K251">
        <f>((100-E25)/100)*K233</f>
        <v>2.5190999999999999</v>
      </c>
      <c r="L251">
        <f>((100-F25)/100)*L233</f>
        <v>13972</v>
      </c>
      <c r="T251" s="57" t="s">
        <v>246</v>
      </c>
      <c r="U251">
        <f>$U$233+Z7</f>
        <v>4.1989999999999998</v>
      </c>
      <c r="V251">
        <f>$V$233+AA7</f>
        <v>292</v>
      </c>
      <c r="W251">
        <f>$W$233+AB7</f>
        <v>16.954238482714274</v>
      </c>
      <c r="X251">
        <f>$X$233+AC7</f>
        <v>1.417776433649141</v>
      </c>
      <c r="AD251" t="b">
        <f t="shared" si="112"/>
        <v>0</v>
      </c>
      <c r="AE251" s="15" t="s">
        <v>246</v>
      </c>
      <c r="AF251">
        <f t="shared" si="113"/>
        <v>1805905920</v>
      </c>
      <c r="AG251">
        <f t="shared" si="114"/>
        <v>590495831.99999988</v>
      </c>
      <c r="AH251">
        <f t="shared" si="115"/>
        <v>260417103.09449127</v>
      </c>
      <c r="AI251">
        <f t="shared" si="116"/>
        <v>262855750.79855067</v>
      </c>
      <c r="AJ251" s="20">
        <f t="shared" si="117"/>
        <v>2919674605.8930421</v>
      </c>
      <c r="AK251">
        <f t="shared" si="118"/>
        <v>503.88</v>
      </c>
      <c r="AL251">
        <f t="shared" si="120"/>
        <v>35040</v>
      </c>
      <c r="AM251" s="21">
        <f t="shared" si="119"/>
        <v>1279.1890198494166</v>
      </c>
    </row>
    <row r="252" spans="7:39" ht="15" thickBot="1" x14ac:dyDescent="0.35">
      <c r="G252" s="2" t="s">
        <v>246</v>
      </c>
      <c r="H252">
        <f>((100-B26)/100)*H233</f>
        <v>1.9699669454219997</v>
      </c>
      <c r="I252">
        <f t="shared" ref="I252:L252" si="137">((100-C26)/100)*I233</f>
        <v>7.7939282434709991</v>
      </c>
      <c r="J252">
        <f t="shared" si="137"/>
        <v>1.0385994959999996</v>
      </c>
      <c r="K252">
        <f t="shared" si="137"/>
        <v>1.7633699999999999</v>
      </c>
      <c r="L252">
        <f t="shared" si="137"/>
        <v>6.9860000000035747</v>
      </c>
      <c r="T252" s="57" t="s">
        <v>247</v>
      </c>
      <c r="U252">
        <f>$U$233+Z8</f>
        <v>4.149</v>
      </c>
      <c r="V252">
        <f>$V$233+AA8</f>
        <v>332</v>
      </c>
      <c r="W252">
        <f>$W$233+AB8</f>
        <v>31.281020055057109</v>
      </c>
      <c r="X252">
        <f>$X$233+AC8</f>
        <v>1.5968612033034264</v>
      </c>
      <c r="AD252" t="b">
        <f t="shared" si="112"/>
        <v>0</v>
      </c>
      <c r="AE252" s="15" t="s">
        <v>247</v>
      </c>
      <c r="AF252">
        <f t="shared" si="113"/>
        <v>1784401920</v>
      </c>
      <c r="AG252">
        <f t="shared" si="114"/>
        <v>671385672</v>
      </c>
      <c r="AH252">
        <f t="shared" si="115"/>
        <v>480476468.04567719</v>
      </c>
      <c r="AI252">
        <f t="shared" si="116"/>
        <v>296058067.09245527</v>
      </c>
      <c r="AJ252" s="20">
        <f t="shared" si="117"/>
        <v>3232322127.1381326</v>
      </c>
      <c r="AK252">
        <f t="shared" si="118"/>
        <v>497.88</v>
      </c>
      <c r="AL252">
        <f t="shared" si="120"/>
        <v>39840</v>
      </c>
      <c r="AM252" s="21">
        <f t="shared" si="119"/>
        <v>1490.713657255302</v>
      </c>
    </row>
    <row r="253" spans="7:39" ht="15" thickBot="1" x14ac:dyDescent="0.35">
      <c r="G253" s="2" t="s">
        <v>247</v>
      </c>
      <c r="H253">
        <f>((100-B27)/100)*H233</f>
        <v>3.202915753968</v>
      </c>
      <c r="I253">
        <f t="shared" ref="I253:L253" si="138">((100-C27)/100)*I233</f>
        <v>11.647958863480996</v>
      </c>
      <c r="J253">
        <f t="shared" si="138"/>
        <v>1.663143992927999</v>
      </c>
      <c r="K253">
        <f t="shared" si="138"/>
        <v>1.8893249999999999</v>
      </c>
      <c r="L253">
        <f t="shared" si="138"/>
        <v>6.9860000000035747</v>
      </c>
      <c r="T253" s="57" t="s">
        <v>248</v>
      </c>
      <c r="U253">
        <f>$U$233+Z9</f>
        <v>4.1790000000000003</v>
      </c>
      <c r="V253">
        <f>$V$233+AA9</f>
        <v>302</v>
      </c>
      <c r="W253">
        <f>$W$233+AB9</f>
        <v>29.490172358514254</v>
      </c>
      <c r="X253">
        <f>$X$233+AC9</f>
        <v>1.5968612033034264</v>
      </c>
      <c r="AD253" t="b">
        <f t="shared" si="112"/>
        <v>0</v>
      </c>
      <c r="AE253" s="15" t="s">
        <v>248</v>
      </c>
      <c r="AF253">
        <f t="shared" si="113"/>
        <v>1797304320</v>
      </c>
      <c r="AG253">
        <f t="shared" si="114"/>
        <v>610718292</v>
      </c>
      <c r="AH253">
        <f t="shared" si="115"/>
        <v>452969047.42677897</v>
      </c>
      <c r="AI253">
        <f t="shared" si="116"/>
        <v>296058067.09245527</v>
      </c>
      <c r="AJ253" s="20">
        <f t="shared" si="117"/>
        <v>3157049726.5192342</v>
      </c>
      <c r="AK253">
        <f t="shared" si="118"/>
        <v>501.48</v>
      </c>
      <c r="AL253">
        <f t="shared" si="120"/>
        <v>36240</v>
      </c>
      <c r="AM253" s="21">
        <f t="shared" si="119"/>
        <v>1462.4374848967877</v>
      </c>
    </row>
    <row r="254" spans="7:39" ht="15" thickBot="1" x14ac:dyDescent="0.35">
      <c r="G254" s="2" t="s">
        <v>248</v>
      </c>
      <c r="H254">
        <f>((100-B28)/100)*H233</f>
        <v>7.2398638200000001</v>
      </c>
      <c r="I254">
        <f>((100-C28)/100)*I233</f>
        <v>19.969070569999996</v>
      </c>
      <c r="J254">
        <f>((100-D28)/100)*J233</f>
        <v>6.9239966399999968</v>
      </c>
      <c r="K254">
        <f>((100-E28)/100)*K233</f>
        <v>2.5190999999999999</v>
      </c>
      <c r="L254">
        <f>((100-F28)/100)*L233</f>
        <v>69860</v>
      </c>
      <c r="T254" s="57"/>
      <c r="U254">
        <f>$U$233+Z10</f>
        <v>4.0990000000000002</v>
      </c>
      <c r="V254">
        <f>$V$233+AA10</f>
        <v>152</v>
      </c>
      <c r="W254">
        <f>$W$233+AB10</f>
        <v>13.372543089628564</v>
      </c>
      <c r="X254">
        <f>$X$233+AC10</f>
        <v>0.52235258537771379</v>
      </c>
      <c r="AD254" t="b">
        <f t="shared" si="112"/>
        <v>0</v>
      </c>
      <c r="AE254" s="15" t="s">
        <v>249</v>
      </c>
      <c r="AF254">
        <f t="shared" si="113"/>
        <v>1762897920</v>
      </c>
      <c r="AG254">
        <f t="shared" si="114"/>
        <v>307381392</v>
      </c>
      <c r="AH254">
        <f t="shared" si="115"/>
        <v>205402261.85669476</v>
      </c>
      <c r="AI254">
        <f t="shared" si="116"/>
        <v>96844169.32902813</v>
      </c>
      <c r="AJ254" s="20">
        <f t="shared" si="117"/>
        <v>2372525743.1857228</v>
      </c>
      <c r="AK254">
        <f t="shared" si="118"/>
        <v>491.88</v>
      </c>
      <c r="AL254">
        <f t="shared" si="120"/>
        <v>18240</v>
      </c>
      <c r="AM254" s="21">
        <f t="shared" si="119"/>
        <v>1003.0443824435313</v>
      </c>
    </row>
    <row r="255" spans="7:39" ht="15" thickBot="1" x14ac:dyDescent="0.35">
      <c r="G255" s="2"/>
      <c r="H255">
        <f>((100-B24)/100)*H234</f>
        <v>0.19547632314000021</v>
      </c>
      <c r="I255">
        <f>((100-C24)/100)*I234</f>
        <v>19.969070569999996</v>
      </c>
      <c r="J255">
        <f>((100-D24)/100)*J234</f>
        <v>4.1543979839999585E-2</v>
      </c>
      <c r="K255">
        <f>((100-E24)/100)*K234</f>
        <v>0.74565359999999958</v>
      </c>
      <c r="L255">
        <f>((100-F24)/100)*L234</f>
        <v>69860</v>
      </c>
      <c r="T255" s="57"/>
      <c r="U255">
        <f>$U$233+Z6</f>
        <v>4.0990000000000002</v>
      </c>
      <c r="V255">
        <f>$V$233+AA6</f>
        <v>152</v>
      </c>
      <c r="W255">
        <f>$W$233+AB6</f>
        <v>13.372543089628564</v>
      </c>
      <c r="X255">
        <f>$X$233+AC6</f>
        <v>0.52235258537771379</v>
      </c>
      <c r="AD255" t="b">
        <f t="shared" si="112"/>
        <v>0</v>
      </c>
      <c r="AE255" s="15" t="s">
        <v>250</v>
      </c>
      <c r="AF255">
        <f t="shared" si="113"/>
        <v>1762897920</v>
      </c>
      <c r="AG255">
        <f t="shared" si="114"/>
        <v>307381392</v>
      </c>
      <c r="AH255">
        <f t="shared" si="115"/>
        <v>205402261.85669476</v>
      </c>
      <c r="AI255">
        <f t="shared" si="116"/>
        <v>96844169.32902813</v>
      </c>
      <c r="AJ255" s="20">
        <f t="shared" si="117"/>
        <v>2372525743.1857228</v>
      </c>
      <c r="AK255">
        <f t="shared" si="118"/>
        <v>491.88</v>
      </c>
      <c r="AL255">
        <f t="shared" si="120"/>
        <v>18240</v>
      </c>
      <c r="AM255" s="21">
        <f t="shared" si="119"/>
        <v>1003.0443824435313</v>
      </c>
    </row>
    <row r="256" spans="7:39" ht="15" thickBot="1" x14ac:dyDescent="0.35">
      <c r="G256" s="2" t="s">
        <v>250</v>
      </c>
      <c r="H256">
        <f>((100-B25)/100)*H234</f>
        <v>6.8416713099000076E-2</v>
      </c>
      <c r="I256">
        <f>((100-C25)/100)*I234</f>
        <v>9.3854631678999976</v>
      </c>
      <c r="J256">
        <f>((100-D25)/100)*J234</f>
        <v>1.9882948751423799E-2</v>
      </c>
      <c r="K256">
        <f>((100-E25)/100)*K234</f>
        <v>0.74565359999999958</v>
      </c>
      <c r="L256">
        <f>((100-F25)/100)*L234</f>
        <v>13972</v>
      </c>
      <c r="T256" s="57" t="s">
        <v>251</v>
      </c>
      <c r="U256">
        <f>$U$233+Z7</f>
        <v>4.1989999999999998</v>
      </c>
      <c r="V256">
        <f>$V$233+AA7</f>
        <v>292</v>
      </c>
      <c r="W256">
        <f>$W$233+AB7</f>
        <v>16.954238482714274</v>
      </c>
      <c r="X256">
        <f>$X$233+AC7</f>
        <v>1.417776433649141</v>
      </c>
      <c r="AD256" t="b">
        <f t="shared" si="112"/>
        <v>0</v>
      </c>
      <c r="AE256" s="15" t="s">
        <v>251</v>
      </c>
      <c r="AF256">
        <f t="shared" si="113"/>
        <v>1805905920</v>
      </c>
      <c r="AG256">
        <f t="shared" si="114"/>
        <v>590495831.99999988</v>
      </c>
      <c r="AH256">
        <f t="shared" si="115"/>
        <v>260417103.09449127</v>
      </c>
      <c r="AI256">
        <f t="shared" si="116"/>
        <v>262855750.79855067</v>
      </c>
      <c r="AJ256" s="20">
        <f t="shared" si="117"/>
        <v>2919674605.8930421</v>
      </c>
      <c r="AK256">
        <f t="shared" si="118"/>
        <v>503.88</v>
      </c>
      <c r="AL256">
        <f t="shared" si="120"/>
        <v>35040</v>
      </c>
      <c r="AM256" s="21">
        <f t="shared" si="119"/>
        <v>1279.1890198494166</v>
      </c>
    </row>
    <row r="257" spans="7:39" ht="15" thickBot="1" x14ac:dyDescent="0.35">
      <c r="G257" s="10" t="s">
        <v>251</v>
      </c>
      <c r="H257">
        <f>((100-B26)/100)*H234</f>
        <v>5.3189107526394046E-2</v>
      </c>
      <c r="I257">
        <f t="shared" ref="I257:L257" si="139">((100-C26)/100)*I234</f>
        <v>7.7939282434709991</v>
      </c>
      <c r="J257">
        <f t="shared" si="139"/>
        <v>6.2315969759999378E-3</v>
      </c>
      <c r="K257">
        <f t="shared" si="139"/>
        <v>0.52195751999999973</v>
      </c>
      <c r="L257">
        <f t="shared" si="139"/>
        <v>6.9860000000035747</v>
      </c>
      <c r="T257" s="57" t="s">
        <v>252</v>
      </c>
      <c r="U257">
        <f>$U$233+Z8</f>
        <v>4.149</v>
      </c>
      <c r="V257">
        <f>$V$233+AA8</f>
        <v>332</v>
      </c>
      <c r="W257">
        <f>$W$233+AB8</f>
        <v>31.281020055057109</v>
      </c>
      <c r="X257">
        <f>$X$233+AC8</f>
        <v>1.5968612033034264</v>
      </c>
      <c r="AD257" t="b">
        <f t="shared" si="112"/>
        <v>0</v>
      </c>
      <c r="AE257" s="15" t="s">
        <v>252</v>
      </c>
      <c r="AF257">
        <f t="shared" si="113"/>
        <v>1784401920</v>
      </c>
      <c r="AG257">
        <f t="shared" si="114"/>
        <v>671385672</v>
      </c>
      <c r="AH257">
        <f t="shared" si="115"/>
        <v>480476468.04567719</v>
      </c>
      <c r="AI257">
        <f t="shared" si="116"/>
        <v>296058067.09245527</v>
      </c>
      <c r="AJ257" s="20">
        <f t="shared" si="117"/>
        <v>3232322127.1381326</v>
      </c>
      <c r="AK257">
        <f t="shared" si="118"/>
        <v>497.88</v>
      </c>
      <c r="AL257">
        <f t="shared" si="120"/>
        <v>39840</v>
      </c>
      <c r="AM257" s="21">
        <f t="shared" si="119"/>
        <v>1490.713657255302</v>
      </c>
    </row>
    <row r="258" spans="7:39" ht="15" thickBot="1" x14ac:dyDescent="0.35">
      <c r="G258" s="2" t="s">
        <v>252</v>
      </c>
      <c r="H258">
        <f>((100-B27)/100)*H234</f>
        <v>8.6478725357136091E-2</v>
      </c>
      <c r="I258">
        <f t="shared" ref="I258:L258" si="140">((100-C27)/100)*I234</f>
        <v>11.647958863480996</v>
      </c>
      <c r="J258">
        <f t="shared" si="140"/>
        <v>9.9788639575678992E-3</v>
      </c>
      <c r="K258">
        <f t="shared" si="140"/>
        <v>0.55924019999999963</v>
      </c>
      <c r="L258">
        <f t="shared" si="140"/>
        <v>6.9860000000035747</v>
      </c>
      <c r="T258" s="57" t="s">
        <v>253</v>
      </c>
      <c r="U258">
        <f>$U$233+Z9</f>
        <v>4.1790000000000003</v>
      </c>
      <c r="V258">
        <f>$V$233+AA9</f>
        <v>302</v>
      </c>
      <c r="W258">
        <f>$W$233+AB9</f>
        <v>29.490172358514254</v>
      </c>
      <c r="X258">
        <f>$X$233+AC9</f>
        <v>1.5968612033034264</v>
      </c>
      <c r="AD258" t="b">
        <f t="shared" si="112"/>
        <v>0</v>
      </c>
      <c r="AE258" s="15" t="s">
        <v>253</v>
      </c>
      <c r="AF258">
        <f t="shared" si="113"/>
        <v>1797304320</v>
      </c>
      <c r="AG258">
        <f t="shared" si="114"/>
        <v>610718292</v>
      </c>
      <c r="AH258">
        <f t="shared" si="115"/>
        <v>452969047.42677897</v>
      </c>
      <c r="AI258">
        <f t="shared" si="116"/>
        <v>296058067.09245527</v>
      </c>
      <c r="AJ258" s="20">
        <f t="shared" si="117"/>
        <v>3157049726.5192342</v>
      </c>
      <c r="AK258">
        <f t="shared" si="118"/>
        <v>501.48</v>
      </c>
      <c r="AL258">
        <f t="shared" si="120"/>
        <v>36240</v>
      </c>
      <c r="AM258" s="21">
        <f t="shared" si="119"/>
        <v>1462.4374848967877</v>
      </c>
    </row>
    <row r="259" spans="7:39" ht="15" thickBot="1" x14ac:dyDescent="0.35">
      <c r="G259" s="2" t="s">
        <v>253</v>
      </c>
      <c r="H259">
        <f>((100-B28)/100)*H234</f>
        <v>0.19547632314000021</v>
      </c>
      <c r="I259">
        <f>((100-C28)/100)*I234</f>
        <v>19.969070569999996</v>
      </c>
      <c r="J259">
        <f>((100-D28)/100)*J234</f>
        <v>4.1543979839999585E-2</v>
      </c>
      <c r="K259">
        <f>((100-E28)/100)*K234</f>
        <v>0.74565359999999958</v>
      </c>
      <c r="L259">
        <f>((100-F28)/100)*L234</f>
        <v>69860</v>
      </c>
      <c r="T259" s="57"/>
      <c r="U259">
        <f>$U$233+Z10</f>
        <v>4.0990000000000002</v>
      </c>
      <c r="V259">
        <f>$V$233+AA10</f>
        <v>152</v>
      </c>
      <c r="W259">
        <f>$W$233+AB10</f>
        <v>13.372543089628564</v>
      </c>
      <c r="X259">
        <f>$X$233+AC10</f>
        <v>0.52235258537771379</v>
      </c>
      <c r="AD259" t="b">
        <f t="shared" si="112"/>
        <v>0</v>
      </c>
      <c r="AE259" s="15" t="s">
        <v>254</v>
      </c>
      <c r="AF259">
        <f t="shared" si="113"/>
        <v>1762897920</v>
      </c>
      <c r="AG259">
        <f t="shared" si="114"/>
        <v>307381392</v>
      </c>
      <c r="AH259">
        <f t="shared" si="115"/>
        <v>205402261.85669476</v>
      </c>
      <c r="AI259">
        <f t="shared" si="116"/>
        <v>96844169.32902813</v>
      </c>
      <c r="AJ259" s="20">
        <f t="shared" si="117"/>
        <v>2372525743.1857228</v>
      </c>
      <c r="AK259">
        <f t="shared" si="118"/>
        <v>491.88</v>
      </c>
      <c r="AL259">
        <f t="shared" si="120"/>
        <v>18240</v>
      </c>
      <c r="AM259" s="21">
        <f t="shared" si="119"/>
        <v>1003.0443824435313</v>
      </c>
    </row>
    <row r="260" spans="7:39" ht="15" thickBot="1" x14ac:dyDescent="0.35">
      <c r="G260" s="2"/>
      <c r="H260">
        <f>((100-B20)/100)*H10</f>
        <v>6.55389</v>
      </c>
      <c r="I260">
        <f>((100-C20)/100)*I10</f>
        <v>22.378417329999994</v>
      </c>
      <c r="J260">
        <f>((100-D20)/100)*J10</f>
        <v>7.270559999999997</v>
      </c>
      <c r="K260">
        <f>((100-E20)/100)*K10</f>
        <v>2.3814000000000002</v>
      </c>
      <c r="L260">
        <f>((100-F20)/100)*L10</f>
        <v>9980</v>
      </c>
      <c r="T260" s="57" t="s">
        <v>492</v>
      </c>
      <c r="U260">
        <f t="shared" ref="U260:U268" si="141">$U$10+Z2</f>
        <v>0.375</v>
      </c>
      <c r="V260">
        <f t="shared" ref="V260:V268" si="142">$V$10+AA2</f>
        <v>138</v>
      </c>
      <c r="W260">
        <f t="shared" ref="W260:W268" si="143">$W$10+AB2</f>
        <v>10.477119241357137</v>
      </c>
      <c r="X260">
        <f t="shared" ref="X260:X268" si="144">$X$10+AC2</f>
        <v>1.226796693789999</v>
      </c>
      <c r="AD260" t="b">
        <f t="shared" si="112"/>
        <v>0</v>
      </c>
      <c r="AE260" s="15" t="s">
        <v>492</v>
      </c>
      <c r="AF260">
        <f t="shared" si="113"/>
        <v>161280000</v>
      </c>
      <c r="AG260">
        <f t="shared" si="114"/>
        <v>279069948</v>
      </c>
      <c r="AH260">
        <f t="shared" si="115"/>
        <v>160928551.54724562</v>
      </c>
      <c r="AI260">
        <f t="shared" si="116"/>
        <v>227448107.02866578</v>
      </c>
      <c r="AJ260" s="20">
        <f t="shared" si="117"/>
        <v>828726606.5759114</v>
      </c>
      <c r="AK260">
        <f t="shared" si="118"/>
        <v>45</v>
      </c>
      <c r="AL260">
        <f t="shared" si="120"/>
        <v>16560</v>
      </c>
      <c r="AM260" s="21">
        <f t="shared" si="119"/>
        <v>463.94843577848548</v>
      </c>
    </row>
    <row r="261" spans="7:39" ht="15" thickBot="1" x14ac:dyDescent="0.35">
      <c r="G261" s="2" t="s">
        <v>492</v>
      </c>
      <c r="H261">
        <f>((100-B21)/100)*H10</f>
        <v>6.55389</v>
      </c>
      <c r="I261">
        <f>((100-C21)/100)*I10</f>
        <v>22.378417329999994</v>
      </c>
      <c r="J261">
        <f>((100-D21)/100)*J10</f>
        <v>7.270559999999997</v>
      </c>
      <c r="K261">
        <f>((100-E21)/100)*K10</f>
        <v>1.8225000000000002</v>
      </c>
      <c r="L261">
        <f>((100-F21)/100)*L10</f>
        <v>9980</v>
      </c>
      <c r="T261" s="57" t="s">
        <v>493</v>
      </c>
      <c r="U261">
        <f t="shared" si="141"/>
        <v>0.375</v>
      </c>
      <c r="V261">
        <f t="shared" si="142"/>
        <v>153</v>
      </c>
      <c r="W261">
        <f t="shared" si="143"/>
        <v>12.477119241357137</v>
      </c>
      <c r="X261">
        <f t="shared" si="144"/>
        <v>0.82679669378999909</v>
      </c>
      <c r="AD261" t="b">
        <f t="shared" si="112"/>
        <v>0</v>
      </c>
      <c r="AE261" s="15" t="s">
        <v>493</v>
      </c>
      <c r="AF261">
        <f t="shared" si="113"/>
        <v>161280000</v>
      </c>
      <c r="AG261">
        <f t="shared" si="114"/>
        <v>309403638</v>
      </c>
      <c r="AH261">
        <f t="shared" si="115"/>
        <v>191648551.54724562</v>
      </c>
      <c r="AI261">
        <f t="shared" si="116"/>
        <v>153288107.02866581</v>
      </c>
      <c r="AJ261" s="20">
        <f t="shared" si="117"/>
        <v>815620296.5759114</v>
      </c>
      <c r="AK261">
        <f t="shared" si="118"/>
        <v>45</v>
      </c>
      <c r="AL261">
        <f t="shared" si="120"/>
        <v>18360</v>
      </c>
      <c r="AM261" s="21">
        <f t="shared" si="119"/>
        <v>421.86143577848549</v>
      </c>
    </row>
    <row r="262" spans="7:39" ht="15" thickBot="1" x14ac:dyDescent="0.35">
      <c r="G262" s="2" t="s">
        <v>493</v>
      </c>
      <c r="H262">
        <f>((100-B22)/100)*H10</f>
        <v>6.55389</v>
      </c>
      <c r="I262">
        <f>((100-C22)/100)*I10</f>
        <v>22.378417329999994</v>
      </c>
      <c r="J262">
        <f>((100-D22)/100)*J10</f>
        <v>7.270559999999997</v>
      </c>
      <c r="K262">
        <f>((100-E22)/100)*K10</f>
        <v>3.6450000000000005</v>
      </c>
      <c r="L262">
        <f>((100-F22)/100)*L10</f>
        <v>9980</v>
      </c>
      <c r="T262" s="57" t="s">
        <v>494</v>
      </c>
      <c r="U262">
        <f t="shared" si="141"/>
        <v>0.43400000000000005</v>
      </c>
      <c r="V262">
        <f t="shared" si="142"/>
        <v>168</v>
      </c>
      <c r="W262">
        <f t="shared" si="143"/>
        <v>12.477119241357137</v>
      </c>
      <c r="X262">
        <f t="shared" si="144"/>
        <v>0.82679669378999909</v>
      </c>
      <c r="AD262" t="b">
        <f t="shared" si="112"/>
        <v>0</v>
      </c>
      <c r="AE262" s="15" t="s">
        <v>494</v>
      </c>
      <c r="AF262">
        <f t="shared" si="113"/>
        <v>186654720.00000003</v>
      </c>
      <c r="AG262">
        <f t="shared" si="114"/>
        <v>339737328</v>
      </c>
      <c r="AH262">
        <f t="shared" si="115"/>
        <v>191648551.54724562</v>
      </c>
      <c r="AI262">
        <f t="shared" si="116"/>
        <v>153288107.02866581</v>
      </c>
      <c r="AJ262" s="20">
        <f t="shared" si="117"/>
        <v>871328706.5759114</v>
      </c>
      <c r="AK262">
        <f t="shared" si="118"/>
        <v>52.080000000000005</v>
      </c>
      <c r="AL262">
        <f t="shared" si="120"/>
        <v>20160</v>
      </c>
      <c r="AM262" s="21">
        <f t="shared" si="119"/>
        <v>437.68643577848547</v>
      </c>
    </row>
    <row r="263" spans="7:39" ht="15" thickBot="1" x14ac:dyDescent="0.35">
      <c r="G263" s="2" t="s">
        <v>494</v>
      </c>
      <c r="H263">
        <f>((100-B23)/100)*H10</f>
        <v>0.17695503000000018</v>
      </c>
      <c r="I263">
        <f>((100-C23)/100)*I10</f>
        <v>22.378417329999994</v>
      </c>
      <c r="J263">
        <f>((100-D23)/100)*J10</f>
        <v>4.362335999999957E-2</v>
      </c>
      <c r="K263">
        <f>((100-E23)/100)*K10</f>
        <v>1.0789199999999994</v>
      </c>
      <c r="L263">
        <f>((100-F23)/100)*L10</f>
        <v>9980</v>
      </c>
      <c r="T263" s="57" t="s">
        <v>495</v>
      </c>
      <c r="U263">
        <f t="shared" si="141"/>
        <v>0.375</v>
      </c>
      <c r="V263">
        <f t="shared" si="142"/>
        <v>138</v>
      </c>
      <c r="W263">
        <f t="shared" si="143"/>
        <v>11.477119241357137</v>
      </c>
      <c r="X263">
        <f t="shared" si="144"/>
        <v>1.226796693789999</v>
      </c>
      <c r="AD263" t="b">
        <f t="shared" si="112"/>
        <v>0</v>
      </c>
      <c r="AE263" s="15" t="s">
        <v>495</v>
      </c>
      <c r="AF263">
        <f t="shared" si="113"/>
        <v>161280000</v>
      </c>
      <c r="AG263">
        <f t="shared" si="114"/>
        <v>279069948</v>
      </c>
      <c r="AH263">
        <f t="shared" si="115"/>
        <v>176288551.54724562</v>
      </c>
      <c r="AI263">
        <f t="shared" si="116"/>
        <v>227448107.02866578</v>
      </c>
      <c r="AJ263" s="20">
        <f t="shared" si="117"/>
        <v>844086606.5759114</v>
      </c>
      <c r="AK263">
        <f t="shared" si="118"/>
        <v>45</v>
      </c>
      <c r="AL263">
        <f t="shared" si="120"/>
        <v>16560</v>
      </c>
      <c r="AM263" s="21">
        <f t="shared" si="119"/>
        <v>475.94843577848548</v>
      </c>
    </row>
    <row r="264" spans="7:39" ht="15" thickBot="1" x14ac:dyDescent="0.35">
      <c r="G264" s="2" t="s">
        <v>495</v>
      </c>
      <c r="H264">
        <f>((100-B24)/100)*H10</f>
        <v>6.55389</v>
      </c>
      <c r="I264">
        <f>((100-C24)/100)*I10</f>
        <v>22.378417329999994</v>
      </c>
      <c r="J264">
        <f>((100-D24)/100)*J10</f>
        <v>7.270559999999997</v>
      </c>
      <c r="K264">
        <f>((100-E24)/100)*K10</f>
        <v>9.7200000000000006</v>
      </c>
      <c r="L264">
        <f>((100-F24)/100)*L10</f>
        <v>99800</v>
      </c>
      <c r="T264" s="57"/>
      <c r="U264">
        <f t="shared" si="141"/>
        <v>0.33500000000000002</v>
      </c>
      <c r="V264">
        <f t="shared" si="142"/>
        <v>18</v>
      </c>
      <c r="W264">
        <f t="shared" si="143"/>
        <v>4.4771192413571361</v>
      </c>
      <c r="X264">
        <f t="shared" si="144"/>
        <v>0.62679669378999903</v>
      </c>
      <c r="AD264" t="b">
        <f t="shared" si="112"/>
        <v>0</v>
      </c>
      <c r="AE264" s="15" t="s">
        <v>496</v>
      </c>
      <c r="AF264">
        <f t="shared" si="113"/>
        <v>144076800</v>
      </c>
      <c r="AG264">
        <f t="shared" si="114"/>
        <v>36400428.000000007</v>
      </c>
      <c r="AH264">
        <f t="shared" si="115"/>
        <v>68768551.547245622</v>
      </c>
      <c r="AI264">
        <f t="shared" si="116"/>
        <v>116208107.02866583</v>
      </c>
      <c r="AJ264" s="20">
        <f t="shared" si="117"/>
        <v>365453886.57591146</v>
      </c>
      <c r="AK264">
        <f t="shared" si="118"/>
        <v>40.200000000000003</v>
      </c>
      <c r="AL264">
        <f t="shared" si="120"/>
        <v>2160</v>
      </c>
      <c r="AM264" s="21">
        <f t="shared" si="119"/>
        <v>229.9244357784855</v>
      </c>
    </row>
    <row r="265" spans="7:39" ht="15" thickBot="1" x14ac:dyDescent="0.35">
      <c r="G265" s="2" t="s">
        <v>496</v>
      </c>
      <c r="H265">
        <f>((100-B25)/100)*H10</f>
        <v>2.2938614999999998</v>
      </c>
      <c r="I265">
        <f>((100-C25)/100)*I10</f>
        <v>10.517856145099996</v>
      </c>
      <c r="J265">
        <f>((100-D25)/100)*J10</f>
        <v>3.4796900159999984</v>
      </c>
      <c r="K265">
        <f>((100-E25)/100)*K10</f>
        <v>9.7200000000000006</v>
      </c>
      <c r="L265">
        <f>((100-F25)/100)*L10</f>
        <v>19960</v>
      </c>
      <c r="T265" s="57" t="s">
        <v>497</v>
      </c>
      <c r="U265">
        <f t="shared" si="141"/>
        <v>0.43500000000000005</v>
      </c>
      <c r="V265">
        <f t="shared" si="142"/>
        <v>158</v>
      </c>
      <c r="W265">
        <f t="shared" si="143"/>
        <v>8.0588146344428448</v>
      </c>
      <c r="X265">
        <f t="shared" si="144"/>
        <v>1.5222205420614263</v>
      </c>
      <c r="AD265" t="b">
        <f t="shared" si="112"/>
        <v>0</v>
      </c>
      <c r="AE265" s="15" t="s">
        <v>497</v>
      </c>
      <c r="AF265">
        <f t="shared" si="113"/>
        <v>187084800</v>
      </c>
      <c r="AG265">
        <f t="shared" si="114"/>
        <v>319514868</v>
      </c>
      <c r="AH265">
        <f t="shared" si="115"/>
        <v>123783392.78504211</v>
      </c>
      <c r="AI265">
        <f t="shared" si="116"/>
        <v>282219688.49818844</v>
      </c>
      <c r="AJ265" s="20">
        <f t="shared" si="117"/>
        <v>912602749.28323054</v>
      </c>
      <c r="AK265">
        <f t="shared" si="118"/>
        <v>52.2</v>
      </c>
      <c r="AL265">
        <f t="shared" si="120"/>
        <v>18960</v>
      </c>
      <c r="AM265" s="21">
        <f t="shared" si="119"/>
        <v>506.06907318437089</v>
      </c>
    </row>
    <row r="266" spans="7:39" ht="15" thickBot="1" x14ac:dyDescent="0.35">
      <c r="G266" s="2" t="s">
        <v>497</v>
      </c>
      <c r="H266">
        <f>((100-B26)/100)*H10</f>
        <v>1.7833134689999997</v>
      </c>
      <c r="I266">
        <f>((100-C26)/100)*I10</f>
        <v>8.734296283898999</v>
      </c>
      <c r="J266">
        <f>((100-D26)/100)*J10</f>
        <v>1.0905839999999996</v>
      </c>
      <c r="K266">
        <f>((100-E26)/100)*K10</f>
        <v>6.8040000000000003</v>
      </c>
      <c r="L266">
        <f>((100-F26)/100)*L10</f>
        <v>9.9800000000051057</v>
      </c>
      <c r="T266" s="57" t="s">
        <v>498</v>
      </c>
      <c r="U266">
        <f t="shared" si="141"/>
        <v>0.38500000000000001</v>
      </c>
      <c r="V266">
        <f t="shared" si="142"/>
        <v>198</v>
      </c>
      <c r="W266">
        <f t="shared" si="143"/>
        <v>22.385596206785682</v>
      </c>
      <c r="X266">
        <f t="shared" si="144"/>
        <v>1.7013053117157115</v>
      </c>
      <c r="AD266" t="b">
        <f t="shared" ref="AD266:AD329" si="145">IF(AK266&lt;$P$17,(IF(AL266&lt;$Q$17,(IF(H266&lt;$N$13,(IF(I266&lt;$O$13,(IF(J266&lt;$P$13,(IF(K266&lt;$Q$13,(IF(L266&lt;$R$13,"yes")))))))))))))</f>
        <v>0</v>
      </c>
      <c r="AE266" s="15" t="s">
        <v>498</v>
      </c>
      <c r="AF266">
        <f t="shared" ref="AF266:AF329" si="146">U266*$N$17*$O$10*$N$7</f>
        <v>165580800</v>
      </c>
      <c r="AG266">
        <f t="shared" ref="AG266:AG329" si="147">V266*$N$17*$P$10*$O$7*15*365</f>
        <v>400404708</v>
      </c>
      <c r="AH266">
        <f t="shared" ref="AH266:AH329" si="148">W266*$N$17*$P$7*1000000</f>
        <v>343842757.73622805</v>
      </c>
      <c r="AI266">
        <f t="shared" ref="AI266:AI329" si="149">X266*$N$10*$N$17*$Q$7*1000000</f>
        <v>315422004.79209292</v>
      </c>
      <c r="AJ266" s="20">
        <f t="shared" ref="AJ266:AJ329" si="150">(SUM(AF266:AI266))</f>
        <v>1225250270.5283208</v>
      </c>
      <c r="AK266">
        <f t="shared" ref="AK266:AK329" si="151">U266*$N$17</f>
        <v>46.2</v>
      </c>
      <c r="AL266">
        <f t="shared" si="120"/>
        <v>23760</v>
      </c>
      <c r="AM266" s="21">
        <f t="shared" ref="AM266:AM329" si="152">(U266*$N$17*$O$10+V266*$P$10*$N$17*15*365+W266*$N$17*1000000+X266*$N$17*$N$10*1000000)/10000000</f>
        <v>717.59371059025636</v>
      </c>
    </row>
    <row r="267" spans="7:39" ht="15" thickBot="1" x14ac:dyDescent="0.35">
      <c r="G267" s="2" t="s">
        <v>498</v>
      </c>
      <c r="H267">
        <f>((100-B27)/100)*H10</f>
        <v>2.899440936</v>
      </c>
      <c r="I267">
        <f>((100-C27)/100)*I10</f>
        <v>13.053330828588996</v>
      </c>
      <c r="J267">
        <f>((100-D27)/100)*J10</f>
        <v>1.7463885119999991</v>
      </c>
      <c r="K267">
        <f>((100-E27)/100)*K10</f>
        <v>7.2900000000000009</v>
      </c>
      <c r="L267">
        <f>((100-F27)/100)*L10</f>
        <v>9.9800000000051057</v>
      </c>
      <c r="T267" s="57" t="s">
        <v>499</v>
      </c>
      <c r="U267">
        <f t="shared" si="141"/>
        <v>0.41500000000000004</v>
      </c>
      <c r="V267">
        <f t="shared" si="142"/>
        <v>168</v>
      </c>
      <c r="W267">
        <f t="shared" si="143"/>
        <v>20.594748510242827</v>
      </c>
      <c r="X267">
        <f t="shared" si="144"/>
        <v>1.7013053117157115</v>
      </c>
      <c r="AD267" t="b">
        <f t="shared" si="145"/>
        <v>0</v>
      </c>
      <c r="AE267" s="15" t="s">
        <v>499</v>
      </c>
      <c r="AF267">
        <f t="shared" si="146"/>
        <v>178483200.00000003</v>
      </c>
      <c r="AG267">
        <f t="shared" si="147"/>
        <v>339737328</v>
      </c>
      <c r="AH267">
        <f t="shared" si="148"/>
        <v>316335337.11732978</v>
      </c>
      <c r="AI267">
        <f t="shared" si="149"/>
        <v>315422004.79209292</v>
      </c>
      <c r="AJ267" s="20">
        <f t="shared" si="150"/>
        <v>1149977869.9094229</v>
      </c>
      <c r="AK267">
        <f t="shared" si="151"/>
        <v>49.800000000000004</v>
      </c>
      <c r="AL267">
        <f t="shared" ref="AL267:AL330" si="153">(V267*$N$17)</f>
        <v>20160</v>
      </c>
      <c r="AM267" s="21">
        <f t="shared" si="152"/>
        <v>689.31753823174211</v>
      </c>
    </row>
    <row r="268" spans="7:39" ht="15" thickBot="1" x14ac:dyDescent="0.35">
      <c r="G268" s="2" t="s">
        <v>499</v>
      </c>
      <c r="H268">
        <f>((100-B28)/100)*H10</f>
        <v>6.55389</v>
      </c>
      <c r="I268">
        <f>((100-C28)/100)*I10</f>
        <v>22.378417329999994</v>
      </c>
      <c r="J268">
        <f>((100-D28)/100)*J10</f>
        <v>7.270559999999997</v>
      </c>
      <c r="K268">
        <f>((100-E28)/100)*K10</f>
        <v>9.7200000000000006</v>
      </c>
      <c r="L268">
        <f>((100-F28)/100)*L10</f>
        <v>99800</v>
      </c>
      <c r="T268" s="57"/>
      <c r="U268">
        <f t="shared" si="141"/>
        <v>0.33500000000000002</v>
      </c>
      <c r="V268">
        <f t="shared" si="142"/>
        <v>18</v>
      </c>
      <c r="W268">
        <f t="shared" si="143"/>
        <v>4.4771192413571361</v>
      </c>
      <c r="X268">
        <f t="shared" si="144"/>
        <v>0.62679669378999903</v>
      </c>
      <c r="AD268" t="b">
        <f t="shared" si="145"/>
        <v>0</v>
      </c>
      <c r="AE268" s="15" t="s">
        <v>500</v>
      </c>
      <c r="AF268">
        <f t="shared" si="146"/>
        <v>144076800</v>
      </c>
      <c r="AG268">
        <f t="shared" si="147"/>
        <v>36400428.000000007</v>
      </c>
      <c r="AH268">
        <f t="shared" si="148"/>
        <v>68768551.547245622</v>
      </c>
      <c r="AI268">
        <f t="shared" si="149"/>
        <v>116208107.02866583</v>
      </c>
      <c r="AJ268" s="20">
        <f t="shared" si="150"/>
        <v>365453886.57591146</v>
      </c>
      <c r="AK268">
        <f t="shared" si="151"/>
        <v>40.200000000000003</v>
      </c>
      <c r="AL268">
        <f t="shared" si="153"/>
        <v>2160</v>
      </c>
      <c r="AM268" s="21">
        <f t="shared" si="152"/>
        <v>229.9244357784855</v>
      </c>
    </row>
    <row r="269" spans="7:39" ht="15" thickBot="1" x14ac:dyDescent="0.35">
      <c r="G269" s="2"/>
      <c r="H269">
        <f>((100-B24)/100)*H260</f>
        <v>6.55389</v>
      </c>
      <c r="I269">
        <f>((100-C24)/100)*I260</f>
        <v>22.378417329999994</v>
      </c>
      <c r="J269">
        <f>((100-D24)/100)*J260</f>
        <v>7.270559999999997</v>
      </c>
      <c r="K269">
        <f>((100-E24)/100)*K260</f>
        <v>2.3814000000000002</v>
      </c>
      <c r="L269">
        <f>((100-F24)/100)*L260</f>
        <v>9980</v>
      </c>
      <c r="T269" s="57"/>
      <c r="U269">
        <f>$U$260+Z6</f>
        <v>0.375</v>
      </c>
      <c r="V269">
        <f>$V$260+AA6</f>
        <v>138</v>
      </c>
      <c r="W269">
        <f>$W$260+AB6</f>
        <v>10.477119241357137</v>
      </c>
      <c r="X269">
        <f>$X$260+AC6</f>
        <v>1.226796693789999</v>
      </c>
      <c r="AD269" t="b">
        <f t="shared" si="145"/>
        <v>0</v>
      </c>
      <c r="AE269" s="15" t="s">
        <v>501</v>
      </c>
      <c r="AF269">
        <f t="shared" si="146"/>
        <v>161280000</v>
      </c>
      <c r="AG269">
        <f t="shared" si="147"/>
        <v>279069948</v>
      </c>
      <c r="AH269">
        <f t="shared" si="148"/>
        <v>160928551.54724562</v>
      </c>
      <c r="AI269">
        <f t="shared" si="149"/>
        <v>227448107.02866578</v>
      </c>
      <c r="AJ269" s="20">
        <f t="shared" si="150"/>
        <v>828726606.5759114</v>
      </c>
      <c r="AK269">
        <f t="shared" si="151"/>
        <v>45</v>
      </c>
      <c r="AL269">
        <f t="shared" si="153"/>
        <v>16560</v>
      </c>
      <c r="AM269" s="21">
        <f t="shared" si="152"/>
        <v>463.94843577848548</v>
      </c>
    </row>
    <row r="270" spans="7:39" ht="15" thickBot="1" x14ac:dyDescent="0.35">
      <c r="G270" s="2" t="s">
        <v>501</v>
      </c>
      <c r="H270">
        <f>((100-B25)/100)*H260</f>
        <v>2.2938614999999998</v>
      </c>
      <c r="I270">
        <f>((100-C25)/100)*I260</f>
        <v>10.517856145099996</v>
      </c>
      <c r="J270">
        <f>((100-D25)/100)*J260</f>
        <v>3.4796900159999984</v>
      </c>
      <c r="K270">
        <f>((100-E25)/100)*K260</f>
        <v>2.3814000000000002</v>
      </c>
      <c r="L270">
        <f>((100-F25)/100)*L260</f>
        <v>1996</v>
      </c>
      <c r="T270" s="57" t="s">
        <v>502</v>
      </c>
      <c r="U270">
        <f>$U$260+Z7</f>
        <v>0.47499999999999998</v>
      </c>
      <c r="V270">
        <f>$V$260+AA7</f>
        <v>278</v>
      </c>
      <c r="W270">
        <f>$W$260+AB7</f>
        <v>14.058814634442847</v>
      </c>
      <c r="X270">
        <f>$X$260+AC7</f>
        <v>2.1222205420614264</v>
      </c>
      <c r="AD270" t="b">
        <f t="shared" si="145"/>
        <v>0</v>
      </c>
      <c r="AE270" s="15" t="s">
        <v>502</v>
      </c>
      <c r="AF270">
        <f t="shared" si="146"/>
        <v>204288000</v>
      </c>
      <c r="AG270">
        <f t="shared" si="147"/>
        <v>562184388</v>
      </c>
      <c r="AH270">
        <f t="shared" si="148"/>
        <v>215943392.78504214</v>
      </c>
      <c r="AI270">
        <f t="shared" si="149"/>
        <v>393459688.49818844</v>
      </c>
      <c r="AJ270" s="20">
        <f t="shared" si="150"/>
        <v>1375875469.2832305</v>
      </c>
      <c r="AK270">
        <f t="shared" si="151"/>
        <v>57</v>
      </c>
      <c r="AL270">
        <f t="shared" si="153"/>
        <v>33360</v>
      </c>
      <c r="AM270" s="21">
        <f t="shared" si="152"/>
        <v>740.09307318437095</v>
      </c>
    </row>
    <row r="271" spans="7:39" ht="15" thickBot="1" x14ac:dyDescent="0.35">
      <c r="G271" s="2" t="s">
        <v>502</v>
      </c>
      <c r="H271">
        <f>((100-B26)/100)*H260</f>
        <v>1.7833134689999997</v>
      </c>
      <c r="I271">
        <f t="shared" ref="I271:L271" si="154">((100-C26)/100)*I260</f>
        <v>8.734296283898999</v>
      </c>
      <c r="J271">
        <f t="shared" si="154"/>
        <v>1.0905839999999996</v>
      </c>
      <c r="K271">
        <f t="shared" si="154"/>
        <v>1.6669800000000001</v>
      </c>
      <c r="L271">
        <f t="shared" si="154"/>
        <v>0.99800000000051059</v>
      </c>
      <c r="T271" s="57" t="s">
        <v>503</v>
      </c>
      <c r="U271">
        <f>$U$260+Z8</f>
        <v>0.42499999999999999</v>
      </c>
      <c r="V271">
        <f>$V$260+AA8</f>
        <v>318</v>
      </c>
      <c r="W271">
        <f>$W$260+AB8</f>
        <v>28.385596206785682</v>
      </c>
      <c r="X271">
        <f>$X$260+AC8</f>
        <v>2.3013053117157116</v>
      </c>
      <c r="AD271" t="b">
        <f t="shared" si="145"/>
        <v>0</v>
      </c>
      <c r="AE271" s="15" t="s">
        <v>503</v>
      </c>
      <c r="AF271">
        <f t="shared" si="146"/>
        <v>182784000</v>
      </c>
      <c r="AG271">
        <f t="shared" si="147"/>
        <v>643074228</v>
      </c>
      <c r="AH271">
        <f t="shared" si="148"/>
        <v>436002757.73622811</v>
      </c>
      <c r="AI271">
        <f t="shared" si="149"/>
        <v>426662004.79209292</v>
      </c>
      <c r="AJ271" s="20">
        <f t="shared" si="150"/>
        <v>1688522990.5283208</v>
      </c>
      <c r="AK271">
        <f t="shared" si="151"/>
        <v>51</v>
      </c>
      <c r="AL271">
        <f t="shared" si="153"/>
        <v>38160</v>
      </c>
      <c r="AM271" s="21">
        <f t="shared" si="152"/>
        <v>951.61771059025637</v>
      </c>
    </row>
    <row r="272" spans="7:39" ht="15" thickBot="1" x14ac:dyDescent="0.35">
      <c r="G272" s="2" t="s">
        <v>503</v>
      </c>
      <c r="H272">
        <f>((100-B27)/100)*H260</f>
        <v>2.899440936</v>
      </c>
      <c r="I272">
        <f t="shared" ref="I272:L272" si="155">((100-C27)/100)*I260</f>
        <v>13.053330828588996</v>
      </c>
      <c r="J272">
        <f t="shared" si="155"/>
        <v>1.7463885119999991</v>
      </c>
      <c r="K272">
        <f t="shared" si="155"/>
        <v>1.7860500000000001</v>
      </c>
      <c r="L272">
        <f t="shared" si="155"/>
        <v>0.99800000000051059</v>
      </c>
      <c r="T272" s="57" t="s">
        <v>504</v>
      </c>
      <c r="U272">
        <f>$U$260+Z9</f>
        <v>0.45500000000000002</v>
      </c>
      <c r="V272">
        <f>$V$260+AA9</f>
        <v>288</v>
      </c>
      <c r="W272">
        <f>$W$260+AB9</f>
        <v>26.594748510242827</v>
      </c>
      <c r="X272">
        <f>$X$260+AC9</f>
        <v>2.3013053117157116</v>
      </c>
      <c r="AD272" t="b">
        <f t="shared" si="145"/>
        <v>0</v>
      </c>
      <c r="AE272" s="15" t="s">
        <v>504</v>
      </c>
      <c r="AF272">
        <f t="shared" si="146"/>
        <v>195686400</v>
      </c>
      <c r="AG272">
        <f t="shared" si="147"/>
        <v>582406848.00000012</v>
      </c>
      <c r="AH272">
        <f t="shared" si="148"/>
        <v>408495337.11732984</v>
      </c>
      <c r="AI272">
        <f t="shared" si="149"/>
        <v>426662004.79209292</v>
      </c>
      <c r="AJ272" s="20">
        <f t="shared" si="150"/>
        <v>1613250589.9094229</v>
      </c>
      <c r="AK272">
        <f t="shared" si="151"/>
        <v>54.6</v>
      </c>
      <c r="AL272">
        <f t="shared" si="153"/>
        <v>34560</v>
      </c>
      <c r="AM272" s="21">
        <f t="shared" si="152"/>
        <v>923.34153823174211</v>
      </c>
    </row>
    <row r="273" spans="7:39" ht="15" thickBot="1" x14ac:dyDescent="0.35">
      <c r="G273" s="2" t="s">
        <v>504</v>
      </c>
      <c r="H273">
        <f>((100-B28)/100)*H260</f>
        <v>6.55389</v>
      </c>
      <c r="I273">
        <f>((100-C28)/100)*I260</f>
        <v>22.378417329999994</v>
      </c>
      <c r="J273">
        <f>((100-D28)/100)*J260</f>
        <v>7.270559999999997</v>
      </c>
      <c r="K273">
        <f>((100-E28)/100)*K260</f>
        <v>2.3814000000000002</v>
      </c>
      <c r="L273">
        <f>((100-F28)/100)*L260</f>
        <v>9980</v>
      </c>
      <c r="T273" s="57"/>
      <c r="U273">
        <f>$U$260+Z10</f>
        <v>0.375</v>
      </c>
      <c r="V273">
        <f>$V$260+AA10</f>
        <v>138</v>
      </c>
      <c r="W273">
        <f>$W$260+AB10</f>
        <v>10.477119241357137</v>
      </c>
      <c r="X273">
        <f>$X$260+AC10</f>
        <v>1.226796693789999</v>
      </c>
      <c r="AD273" t="b">
        <f t="shared" si="145"/>
        <v>0</v>
      </c>
      <c r="AE273" s="15" t="s">
        <v>505</v>
      </c>
      <c r="AF273">
        <f t="shared" si="146"/>
        <v>161280000</v>
      </c>
      <c r="AG273">
        <f t="shared" si="147"/>
        <v>279069948</v>
      </c>
      <c r="AH273">
        <f t="shared" si="148"/>
        <v>160928551.54724562</v>
      </c>
      <c r="AI273">
        <f t="shared" si="149"/>
        <v>227448107.02866578</v>
      </c>
      <c r="AJ273" s="20">
        <f t="shared" si="150"/>
        <v>828726606.5759114</v>
      </c>
      <c r="AK273">
        <f t="shared" si="151"/>
        <v>45</v>
      </c>
      <c r="AL273">
        <f t="shared" si="153"/>
        <v>16560</v>
      </c>
      <c r="AM273" s="21">
        <f t="shared" si="152"/>
        <v>463.94843577848548</v>
      </c>
    </row>
    <row r="274" spans="7:39" ht="15" thickBot="1" x14ac:dyDescent="0.35">
      <c r="G274" s="2"/>
      <c r="H274">
        <f>((100-B24)/100)*H261</f>
        <v>6.55389</v>
      </c>
      <c r="I274">
        <f>((100-C24)/100)*I261</f>
        <v>22.378417329999994</v>
      </c>
      <c r="J274">
        <f>((100-D24)/100)*J261</f>
        <v>7.270559999999997</v>
      </c>
      <c r="K274">
        <f>((100-E24)/100)*K261</f>
        <v>1.8225000000000002</v>
      </c>
      <c r="L274">
        <f>((100-F24)/100)*L261</f>
        <v>9980</v>
      </c>
      <c r="T274" s="57"/>
      <c r="U274">
        <f>$U$261+Z6</f>
        <v>0.375</v>
      </c>
      <c r="V274">
        <f>$V$261+AA6</f>
        <v>153</v>
      </c>
      <c r="W274">
        <f>$W$261+AB6</f>
        <v>12.477119241357137</v>
      </c>
      <c r="X274">
        <f>$X$261+AC6</f>
        <v>0.82679669378999909</v>
      </c>
      <c r="AD274" t="b">
        <f t="shared" si="145"/>
        <v>0</v>
      </c>
      <c r="AE274" s="15" t="s">
        <v>506</v>
      </c>
      <c r="AF274">
        <f t="shared" si="146"/>
        <v>161280000</v>
      </c>
      <c r="AG274">
        <f t="shared" si="147"/>
        <v>309403638</v>
      </c>
      <c r="AH274">
        <f t="shared" si="148"/>
        <v>191648551.54724562</v>
      </c>
      <c r="AI274">
        <f t="shared" si="149"/>
        <v>153288107.02866581</v>
      </c>
      <c r="AJ274" s="20">
        <f t="shared" si="150"/>
        <v>815620296.5759114</v>
      </c>
      <c r="AK274">
        <f t="shared" si="151"/>
        <v>45</v>
      </c>
      <c r="AL274">
        <f t="shared" si="153"/>
        <v>18360</v>
      </c>
      <c r="AM274" s="21">
        <f t="shared" si="152"/>
        <v>421.86143577848549</v>
      </c>
    </row>
    <row r="275" spans="7:39" ht="15" thickBot="1" x14ac:dyDescent="0.35">
      <c r="G275" s="2" t="s">
        <v>506</v>
      </c>
      <c r="H275">
        <f>((100-B25)/100)*H261</f>
        <v>2.2938614999999998</v>
      </c>
      <c r="I275">
        <f>((100-C25)/100)*I261</f>
        <v>10.517856145099996</v>
      </c>
      <c r="J275">
        <f>((100-D25)/100)*J261</f>
        <v>3.4796900159999984</v>
      </c>
      <c r="K275">
        <f>((100-E25)/100)*K261</f>
        <v>1.8225000000000002</v>
      </c>
      <c r="L275">
        <f>((100-F25)/100)*L261</f>
        <v>1996</v>
      </c>
      <c r="T275" s="57" t="s">
        <v>507</v>
      </c>
      <c r="U275">
        <f>$U$261+Z7</f>
        <v>0.47499999999999998</v>
      </c>
      <c r="V275">
        <f>$V$261+AA7</f>
        <v>293</v>
      </c>
      <c r="W275">
        <f>$W$261+AB7</f>
        <v>16.058814634442847</v>
      </c>
      <c r="X275">
        <f>$X$261+AC7</f>
        <v>1.7222205420614265</v>
      </c>
      <c r="AD275" t="b">
        <f t="shared" si="145"/>
        <v>0</v>
      </c>
      <c r="AE275" s="15" t="s">
        <v>507</v>
      </c>
      <c r="AF275">
        <f t="shared" si="146"/>
        <v>204288000</v>
      </c>
      <c r="AG275">
        <f t="shared" si="147"/>
        <v>592518078</v>
      </c>
      <c r="AH275">
        <f t="shared" si="148"/>
        <v>246663392.78504214</v>
      </c>
      <c r="AI275">
        <f t="shared" si="149"/>
        <v>319299688.49818844</v>
      </c>
      <c r="AJ275" s="20">
        <f t="shared" si="150"/>
        <v>1362769159.2832305</v>
      </c>
      <c r="AK275">
        <f t="shared" si="151"/>
        <v>57</v>
      </c>
      <c r="AL275">
        <f t="shared" si="153"/>
        <v>35160</v>
      </c>
      <c r="AM275" s="21">
        <f t="shared" si="152"/>
        <v>698.00607318437096</v>
      </c>
    </row>
    <row r="276" spans="7:39" ht="15" thickBot="1" x14ac:dyDescent="0.35">
      <c r="G276" s="2" t="s">
        <v>507</v>
      </c>
      <c r="H276">
        <f>((100-B26)/100)*H261</f>
        <v>1.7833134689999997</v>
      </c>
      <c r="I276">
        <f t="shared" ref="I276:L276" si="156">((100-C26)/100)*I261</f>
        <v>8.734296283898999</v>
      </c>
      <c r="J276">
        <f t="shared" si="156"/>
        <v>1.0905839999999996</v>
      </c>
      <c r="K276">
        <f t="shared" si="156"/>
        <v>1.2757500000000002</v>
      </c>
      <c r="L276">
        <f t="shared" si="156"/>
        <v>0.99800000000051059</v>
      </c>
      <c r="T276" s="57" t="s">
        <v>508</v>
      </c>
      <c r="U276">
        <f>$U$261+Z8</f>
        <v>0.42499999999999999</v>
      </c>
      <c r="V276">
        <f>$V$261+AA8</f>
        <v>333</v>
      </c>
      <c r="W276">
        <f>$W$261+AB8</f>
        <v>30.385596206785682</v>
      </c>
      <c r="X276">
        <f>$X$261+AC8</f>
        <v>1.9013053117157117</v>
      </c>
      <c r="AD276" t="b">
        <f t="shared" si="145"/>
        <v>0</v>
      </c>
      <c r="AE276" s="15" t="s">
        <v>508</v>
      </c>
      <c r="AF276">
        <f t="shared" si="146"/>
        <v>182784000</v>
      </c>
      <c r="AG276">
        <f t="shared" si="147"/>
        <v>673407918.00000012</v>
      </c>
      <c r="AH276">
        <f t="shared" si="148"/>
        <v>466722757.73622805</v>
      </c>
      <c r="AI276">
        <f t="shared" si="149"/>
        <v>352502004.79209298</v>
      </c>
      <c r="AJ276" s="20">
        <f t="shared" si="150"/>
        <v>1675416680.5283213</v>
      </c>
      <c r="AK276">
        <f t="shared" si="151"/>
        <v>51</v>
      </c>
      <c r="AL276">
        <f t="shared" si="153"/>
        <v>39960</v>
      </c>
      <c r="AM276" s="21">
        <f t="shared" si="152"/>
        <v>909.53071059025626</v>
      </c>
    </row>
    <row r="277" spans="7:39" ht="15" thickBot="1" x14ac:dyDescent="0.35">
      <c r="G277" s="2" t="s">
        <v>508</v>
      </c>
      <c r="H277">
        <f>((100-B27)/100)*H261</f>
        <v>2.899440936</v>
      </c>
      <c r="I277">
        <f t="shared" ref="I277:L277" si="157">((100-C27)/100)*I261</f>
        <v>13.053330828588996</v>
      </c>
      <c r="J277">
        <f t="shared" si="157"/>
        <v>1.7463885119999991</v>
      </c>
      <c r="K277">
        <f t="shared" si="157"/>
        <v>1.3668750000000003</v>
      </c>
      <c r="L277">
        <f t="shared" si="157"/>
        <v>0.99800000000051059</v>
      </c>
      <c r="T277" s="57" t="s">
        <v>509</v>
      </c>
      <c r="U277">
        <f>$U$261+Z9</f>
        <v>0.45500000000000002</v>
      </c>
      <c r="V277">
        <f>$V$261+AA9</f>
        <v>303</v>
      </c>
      <c r="W277">
        <f>$W$261+AB9</f>
        <v>28.594748510242827</v>
      </c>
      <c r="X277">
        <f>$X$261+AC9</f>
        <v>1.9013053117157117</v>
      </c>
      <c r="AD277" t="b">
        <f t="shared" si="145"/>
        <v>0</v>
      </c>
      <c r="AE277" s="15" t="s">
        <v>509</v>
      </c>
      <c r="AF277">
        <f t="shared" si="146"/>
        <v>195686400</v>
      </c>
      <c r="AG277">
        <f t="shared" si="147"/>
        <v>612740538</v>
      </c>
      <c r="AH277">
        <f t="shared" si="148"/>
        <v>439215337.11732984</v>
      </c>
      <c r="AI277">
        <f t="shared" si="149"/>
        <v>352502004.79209298</v>
      </c>
      <c r="AJ277" s="20">
        <f t="shared" si="150"/>
        <v>1600144279.9094229</v>
      </c>
      <c r="AK277">
        <f t="shared" si="151"/>
        <v>54.6</v>
      </c>
      <c r="AL277">
        <f t="shared" si="153"/>
        <v>36360</v>
      </c>
      <c r="AM277" s="21">
        <f t="shared" si="152"/>
        <v>881.25453823174212</v>
      </c>
    </row>
    <row r="278" spans="7:39" ht="15" thickBot="1" x14ac:dyDescent="0.35">
      <c r="G278" s="2" t="s">
        <v>509</v>
      </c>
      <c r="H278">
        <f>((100-B28)/100)*H261</f>
        <v>6.55389</v>
      </c>
      <c r="I278">
        <f>((100-C28)/100)*I261</f>
        <v>22.378417329999994</v>
      </c>
      <c r="J278">
        <f>((100-D28)/100)*J261</f>
        <v>7.270559999999997</v>
      </c>
      <c r="K278">
        <f>((100-E28)/100)*K261</f>
        <v>1.8225000000000002</v>
      </c>
      <c r="L278">
        <f>((100-F28)/100)*L261</f>
        <v>9980</v>
      </c>
      <c r="T278" s="57"/>
      <c r="U278">
        <f>$U$261+Z10</f>
        <v>0.375</v>
      </c>
      <c r="V278">
        <f>$V$261+AA10</f>
        <v>153</v>
      </c>
      <c r="W278">
        <f>$W$261+AB10</f>
        <v>12.477119241357137</v>
      </c>
      <c r="X278">
        <f>$X$261+AC10</f>
        <v>0.82679669378999909</v>
      </c>
      <c r="AD278" t="b">
        <f t="shared" si="145"/>
        <v>0</v>
      </c>
      <c r="AE278" s="15" t="s">
        <v>510</v>
      </c>
      <c r="AF278">
        <f t="shared" si="146"/>
        <v>161280000</v>
      </c>
      <c r="AG278">
        <f t="shared" si="147"/>
        <v>309403638</v>
      </c>
      <c r="AH278">
        <f t="shared" si="148"/>
        <v>191648551.54724562</v>
      </c>
      <c r="AI278">
        <f t="shared" si="149"/>
        <v>153288107.02866581</v>
      </c>
      <c r="AJ278" s="20">
        <f t="shared" si="150"/>
        <v>815620296.5759114</v>
      </c>
      <c r="AK278">
        <f t="shared" si="151"/>
        <v>45</v>
      </c>
      <c r="AL278">
        <f t="shared" si="153"/>
        <v>18360</v>
      </c>
      <c r="AM278" s="21">
        <f t="shared" si="152"/>
        <v>421.86143577848549</v>
      </c>
    </row>
    <row r="279" spans="7:39" ht="15" thickBot="1" x14ac:dyDescent="0.35">
      <c r="G279" s="2"/>
      <c r="H279">
        <f>((100-B24)/100)*H262</f>
        <v>6.55389</v>
      </c>
      <c r="I279">
        <f>((100-C24)/100)*I262</f>
        <v>22.378417329999994</v>
      </c>
      <c r="J279">
        <f>((100-D24)/100)*J262</f>
        <v>7.270559999999997</v>
      </c>
      <c r="K279">
        <f>((100-E24)/100)*K262</f>
        <v>3.6450000000000005</v>
      </c>
      <c r="L279">
        <f>((100-F24)/100)*L262</f>
        <v>9980</v>
      </c>
      <c r="T279" s="57"/>
      <c r="U279">
        <f>$U$262+Z6</f>
        <v>0.43400000000000005</v>
      </c>
      <c r="V279">
        <f>$V$262+AA6</f>
        <v>168</v>
      </c>
      <c r="W279">
        <f>$W$262+AB6</f>
        <v>12.477119241357137</v>
      </c>
      <c r="X279">
        <f>$X$262+AC6</f>
        <v>0.82679669378999909</v>
      </c>
      <c r="AD279" t="b">
        <f t="shared" si="145"/>
        <v>0</v>
      </c>
      <c r="AE279" s="15" t="s">
        <v>511</v>
      </c>
      <c r="AF279">
        <f t="shared" si="146"/>
        <v>186654720.00000003</v>
      </c>
      <c r="AG279">
        <f t="shared" si="147"/>
        <v>339737328</v>
      </c>
      <c r="AH279">
        <f t="shared" si="148"/>
        <v>191648551.54724562</v>
      </c>
      <c r="AI279">
        <f t="shared" si="149"/>
        <v>153288107.02866581</v>
      </c>
      <c r="AJ279" s="20">
        <f t="shared" si="150"/>
        <v>871328706.5759114</v>
      </c>
      <c r="AK279">
        <f t="shared" si="151"/>
        <v>52.080000000000005</v>
      </c>
      <c r="AL279">
        <f t="shared" si="153"/>
        <v>20160</v>
      </c>
      <c r="AM279" s="21">
        <f t="shared" si="152"/>
        <v>437.68643577848547</v>
      </c>
    </row>
    <row r="280" spans="7:39" ht="15" thickBot="1" x14ac:dyDescent="0.35">
      <c r="G280" s="2" t="s">
        <v>511</v>
      </c>
      <c r="H280">
        <f>((100-B25)/100)*H262</f>
        <v>2.2938614999999998</v>
      </c>
      <c r="I280">
        <f>((100-C25)/100)*I262</f>
        <v>10.517856145099996</v>
      </c>
      <c r="J280">
        <f>((100-D25)/100)*J262</f>
        <v>3.4796900159999984</v>
      </c>
      <c r="K280">
        <f>((100-E25)/100)*K262</f>
        <v>3.6450000000000005</v>
      </c>
      <c r="L280">
        <f>((100-F25)/100)*L262</f>
        <v>1996</v>
      </c>
      <c r="T280" s="57" t="s">
        <v>512</v>
      </c>
      <c r="U280">
        <f>$U$262+Z7</f>
        <v>0.53400000000000003</v>
      </c>
      <c r="V280">
        <f>$V$262+AA7</f>
        <v>308</v>
      </c>
      <c r="W280">
        <f>$W$262+AB7</f>
        <v>16.058814634442847</v>
      </c>
      <c r="X280">
        <f>$X$262+AC7</f>
        <v>1.7222205420614265</v>
      </c>
      <c r="AD280" t="b">
        <f t="shared" si="145"/>
        <v>0</v>
      </c>
      <c r="AE280" s="15" t="s">
        <v>512</v>
      </c>
      <c r="AF280">
        <f t="shared" si="146"/>
        <v>229662720</v>
      </c>
      <c r="AG280">
        <f t="shared" si="147"/>
        <v>622851768.00000012</v>
      </c>
      <c r="AH280">
        <f t="shared" si="148"/>
        <v>246663392.78504214</v>
      </c>
      <c r="AI280">
        <f t="shared" si="149"/>
        <v>319299688.49818844</v>
      </c>
      <c r="AJ280" s="20">
        <f t="shared" si="150"/>
        <v>1418477569.2832308</v>
      </c>
      <c r="AK280">
        <f t="shared" si="151"/>
        <v>64.08</v>
      </c>
      <c r="AL280">
        <f t="shared" si="153"/>
        <v>36960</v>
      </c>
      <c r="AM280" s="21">
        <f t="shared" si="152"/>
        <v>713.83107318437101</v>
      </c>
    </row>
    <row r="281" spans="7:39" ht="15" thickBot="1" x14ac:dyDescent="0.35">
      <c r="G281" s="2" t="s">
        <v>512</v>
      </c>
      <c r="H281">
        <f>((100-B26)/100)*H262</f>
        <v>1.7833134689999997</v>
      </c>
      <c r="I281">
        <f t="shared" ref="I281:L281" si="158">((100-C26)/100)*I262</f>
        <v>8.734296283898999</v>
      </c>
      <c r="J281">
        <f t="shared" si="158"/>
        <v>1.0905839999999996</v>
      </c>
      <c r="K281">
        <f t="shared" si="158"/>
        <v>2.5515000000000003</v>
      </c>
      <c r="L281">
        <f t="shared" si="158"/>
        <v>0.99800000000051059</v>
      </c>
      <c r="T281" s="57" t="s">
        <v>513</v>
      </c>
      <c r="U281">
        <f>$U$262+Z8</f>
        <v>0.48400000000000004</v>
      </c>
      <c r="V281">
        <f>$V$262+AA8</f>
        <v>348</v>
      </c>
      <c r="W281">
        <f>$W$262+AB8</f>
        <v>30.385596206785682</v>
      </c>
      <c r="X281">
        <f>$X$262+AC8</f>
        <v>1.9013053117157117</v>
      </c>
      <c r="AD281" t="b">
        <f t="shared" si="145"/>
        <v>0</v>
      </c>
      <c r="AE281" s="15" t="s">
        <v>513</v>
      </c>
      <c r="AF281">
        <f t="shared" si="146"/>
        <v>208158720.00000003</v>
      </c>
      <c r="AG281">
        <f t="shared" si="147"/>
        <v>703741608</v>
      </c>
      <c r="AH281">
        <f t="shared" si="148"/>
        <v>466722757.73622805</v>
      </c>
      <c r="AI281">
        <f t="shared" si="149"/>
        <v>352502004.79209298</v>
      </c>
      <c r="AJ281" s="20">
        <f t="shared" si="150"/>
        <v>1731125090.528321</v>
      </c>
      <c r="AK281">
        <f t="shared" si="151"/>
        <v>58.080000000000005</v>
      </c>
      <c r="AL281">
        <f t="shared" si="153"/>
        <v>41760</v>
      </c>
      <c r="AM281" s="21">
        <f t="shared" si="152"/>
        <v>925.35571059025631</v>
      </c>
    </row>
    <row r="282" spans="7:39" ht="15" thickBot="1" x14ac:dyDescent="0.35">
      <c r="G282" s="2" t="s">
        <v>513</v>
      </c>
      <c r="H282">
        <f>((100-B27)/100)*H262</f>
        <v>2.899440936</v>
      </c>
      <c r="I282">
        <f t="shared" ref="I282:L282" si="159">((100-C27)/100)*I262</f>
        <v>13.053330828588996</v>
      </c>
      <c r="J282">
        <f t="shared" si="159"/>
        <v>1.7463885119999991</v>
      </c>
      <c r="K282">
        <f t="shared" si="159"/>
        <v>2.7337500000000006</v>
      </c>
      <c r="L282">
        <f t="shared" si="159"/>
        <v>0.99800000000051059</v>
      </c>
      <c r="T282" s="57" t="s">
        <v>514</v>
      </c>
      <c r="U282">
        <f>$U$262+Z9</f>
        <v>0.51400000000000001</v>
      </c>
      <c r="V282">
        <f>$V$262+AA9</f>
        <v>318</v>
      </c>
      <c r="W282">
        <f>$W$262+AB9</f>
        <v>28.594748510242827</v>
      </c>
      <c r="X282">
        <f>$X$262+AC9</f>
        <v>1.9013053117157117</v>
      </c>
      <c r="AD282" t="b">
        <f t="shared" si="145"/>
        <v>0</v>
      </c>
      <c r="AE282" s="15" t="s">
        <v>514</v>
      </c>
      <c r="AF282">
        <f t="shared" si="146"/>
        <v>221061120</v>
      </c>
      <c r="AG282">
        <f t="shared" si="147"/>
        <v>643074228</v>
      </c>
      <c r="AH282">
        <f t="shared" si="148"/>
        <v>439215337.11732984</v>
      </c>
      <c r="AI282">
        <f t="shared" si="149"/>
        <v>352502004.79209298</v>
      </c>
      <c r="AJ282" s="20">
        <f t="shared" si="150"/>
        <v>1655852689.9094229</v>
      </c>
      <c r="AK282">
        <f t="shared" si="151"/>
        <v>61.68</v>
      </c>
      <c r="AL282">
        <f t="shared" si="153"/>
        <v>38160</v>
      </c>
      <c r="AM282" s="21">
        <f t="shared" si="152"/>
        <v>897.07953823174205</v>
      </c>
    </row>
    <row r="283" spans="7:39" ht="15" thickBot="1" x14ac:dyDescent="0.35">
      <c r="G283" s="2" t="s">
        <v>514</v>
      </c>
      <c r="H283">
        <f>((100-B28)/100)*H262</f>
        <v>6.55389</v>
      </c>
      <c r="I283">
        <f>((100-C28)/100)*I262</f>
        <v>22.378417329999994</v>
      </c>
      <c r="J283">
        <f>((100-D28)/100)*J262</f>
        <v>7.270559999999997</v>
      </c>
      <c r="K283">
        <f>((100-E28)/100)*K262</f>
        <v>3.6450000000000005</v>
      </c>
      <c r="L283">
        <f>((100-F28)/100)*L262</f>
        <v>9980</v>
      </c>
      <c r="T283" s="57"/>
      <c r="U283">
        <f>$U$262+Z10</f>
        <v>0.43400000000000005</v>
      </c>
      <c r="V283">
        <f>$V$262+AA10</f>
        <v>168</v>
      </c>
      <c r="W283">
        <f>$W$262+AB10</f>
        <v>12.477119241357137</v>
      </c>
      <c r="X283">
        <f>$X$262+AC10</f>
        <v>0.82679669378999909</v>
      </c>
      <c r="AD283" t="b">
        <f t="shared" si="145"/>
        <v>0</v>
      </c>
      <c r="AE283" s="15" t="s">
        <v>515</v>
      </c>
      <c r="AF283">
        <f t="shared" si="146"/>
        <v>186654720.00000003</v>
      </c>
      <c r="AG283">
        <f t="shared" si="147"/>
        <v>339737328</v>
      </c>
      <c r="AH283">
        <f t="shared" si="148"/>
        <v>191648551.54724562</v>
      </c>
      <c r="AI283">
        <f t="shared" si="149"/>
        <v>153288107.02866581</v>
      </c>
      <c r="AJ283" s="20">
        <f t="shared" si="150"/>
        <v>871328706.5759114</v>
      </c>
      <c r="AK283">
        <f t="shared" si="151"/>
        <v>52.080000000000005</v>
      </c>
      <c r="AL283">
        <f t="shared" si="153"/>
        <v>20160</v>
      </c>
      <c r="AM283" s="21">
        <f t="shared" si="152"/>
        <v>437.68643577848547</v>
      </c>
    </row>
    <row r="284" spans="7:39" ht="15" thickBot="1" x14ac:dyDescent="0.35">
      <c r="G284" s="2"/>
      <c r="H284">
        <f>((100-B24)/100)*H263</f>
        <v>0.17695503000000018</v>
      </c>
      <c r="I284">
        <f>((100-C24)/100)*I263</f>
        <v>22.378417329999994</v>
      </c>
      <c r="J284">
        <f>((100-D24)/100)*J263</f>
        <v>4.362335999999957E-2</v>
      </c>
      <c r="K284">
        <f>((100-E24)/100)*K263</f>
        <v>1.0789199999999994</v>
      </c>
      <c r="L284">
        <f>((100-F24)/100)*L263</f>
        <v>9980</v>
      </c>
      <c r="T284" s="57"/>
      <c r="U284">
        <f>$U$263+Z6</f>
        <v>0.375</v>
      </c>
      <c r="V284">
        <f>$V$263+AA6</f>
        <v>138</v>
      </c>
      <c r="W284">
        <f>$W$263+AB6</f>
        <v>11.477119241357137</v>
      </c>
      <c r="X284">
        <f>$X$263+AC6</f>
        <v>1.226796693789999</v>
      </c>
      <c r="AD284" t="b">
        <f t="shared" si="145"/>
        <v>0</v>
      </c>
      <c r="AE284" s="15" t="s">
        <v>516</v>
      </c>
      <c r="AF284">
        <f t="shared" si="146"/>
        <v>161280000</v>
      </c>
      <c r="AG284">
        <f t="shared" si="147"/>
        <v>279069948</v>
      </c>
      <c r="AH284">
        <f t="shared" si="148"/>
        <v>176288551.54724562</v>
      </c>
      <c r="AI284">
        <f t="shared" si="149"/>
        <v>227448107.02866578</v>
      </c>
      <c r="AJ284" s="20">
        <f t="shared" si="150"/>
        <v>844086606.5759114</v>
      </c>
      <c r="AK284">
        <f t="shared" si="151"/>
        <v>45</v>
      </c>
      <c r="AL284">
        <f t="shared" si="153"/>
        <v>16560</v>
      </c>
      <c r="AM284" s="21">
        <f t="shared" si="152"/>
        <v>475.94843577848548</v>
      </c>
    </row>
    <row r="285" spans="7:39" ht="15" thickBot="1" x14ac:dyDescent="0.35">
      <c r="G285" s="2" t="s">
        <v>516</v>
      </c>
      <c r="H285">
        <f>((100-B25)/100)*H263</f>
        <v>6.193426050000006E-2</v>
      </c>
      <c r="I285">
        <f>((100-C25)/100)*I263</f>
        <v>10.517856145099996</v>
      </c>
      <c r="J285">
        <f>((100-D25)/100)*J263</f>
        <v>2.0878140095999791E-2</v>
      </c>
      <c r="K285">
        <f>((100-E25)/100)*K263</f>
        <v>1.0789199999999994</v>
      </c>
      <c r="L285">
        <f>((100-F25)/100)*L263</f>
        <v>1996</v>
      </c>
      <c r="T285" s="57" t="s">
        <v>517</v>
      </c>
      <c r="U285">
        <f>$U$263+Z7</f>
        <v>0.47499999999999998</v>
      </c>
      <c r="V285">
        <f>$V$263+AA7</f>
        <v>278</v>
      </c>
      <c r="W285">
        <f>$W$263+AB7</f>
        <v>15.058814634442847</v>
      </c>
      <c r="X285">
        <f>$X$263+AC7</f>
        <v>2.1222205420614264</v>
      </c>
      <c r="AD285" t="b">
        <f t="shared" si="145"/>
        <v>0</v>
      </c>
      <c r="AE285" s="15" t="s">
        <v>517</v>
      </c>
      <c r="AF285">
        <f t="shared" si="146"/>
        <v>204288000</v>
      </c>
      <c r="AG285">
        <f t="shared" si="147"/>
        <v>562184388</v>
      </c>
      <c r="AH285">
        <f t="shared" si="148"/>
        <v>231303392.78504211</v>
      </c>
      <c r="AI285">
        <f t="shared" si="149"/>
        <v>393459688.49818844</v>
      </c>
      <c r="AJ285" s="20">
        <f t="shared" si="150"/>
        <v>1391235469.2832305</v>
      </c>
      <c r="AK285">
        <f t="shared" si="151"/>
        <v>57</v>
      </c>
      <c r="AL285">
        <f t="shared" si="153"/>
        <v>33360</v>
      </c>
      <c r="AM285" s="21">
        <f t="shared" si="152"/>
        <v>752.09307318437095</v>
      </c>
    </row>
    <row r="286" spans="7:39" ht="15" thickBot="1" x14ac:dyDescent="0.35">
      <c r="G286" s="10" t="s">
        <v>517</v>
      </c>
      <c r="H286">
        <f>((100-B26)/100)*H263</f>
        <v>4.814946366300004E-2</v>
      </c>
      <c r="I286">
        <f t="shared" ref="I286:L286" si="160">((100-C26)/100)*I263</f>
        <v>8.734296283898999</v>
      </c>
      <c r="J286">
        <f t="shared" si="160"/>
        <v>6.5435039999999353E-3</v>
      </c>
      <c r="K286">
        <f t="shared" si="160"/>
        <v>0.75524399999999958</v>
      </c>
      <c r="L286">
        <f t="shared" si="160"/>
        <v>0.99800000000051059</v>
      </c>
      <c r="T286" s="57" t="s">
        <v>518</v>
      </c>
      <c r="U286">
        <f>$U$263+Z8</f>
        <v>0.42499999999999999</v>
      </c>
      <c r="V286">
        <f>$V$263+AA8</f>
        <v>318</v>
      </c>
      <c r="W286">
        <f>$W$263+AB8</f>
        <v>29.385596206785682</v>
      </c>
      <c r="X286">
        <f>$X$263+AC8</f>
        <v>2.3013053117157116</v>
      </c>
      <c r="AD286" t="b">
        <f t="shared" si="145"/>
        <v>0</v>
      </c>
      <c r="AE286" s="15" t="s">
        <v>518</v>
      </c>
      <c r="AF286">
        <f t="shared" si="146"/>
        <v>182784000</v>
      </c>
      <c r="AG286">
        <f t="shared" si="147"/>
        <v>643074228</v>
      </c>
      <c r="AH286">
        <f t="shared" si="148"/>
        <v>451362757.73622805</v>
      </c>
      <c r="AI286">
        <f t="shared" si="149"/>
        <v>426662004.79209292</v>
      </c>
      <c r="AJ286" s="20">
        <f t="shared" si="150"/>
        <v>1703882990.5283208</v>
      </c>
      <c r="AK286">
        <f t="shared" si="151"/>
        <v>51</v>
      </c>
      <c r="AL286">
        <f t="shared" si="153"/>
        <v>38160</v>
      </c>
      <c r="AM286" s="21">
        <f t="shared" si="152"/>
        <v>963.61771059025637</v>
      </c>
    </row>
    <row r="287" spans="7:39" ht="15" thickBot="1" x14ac:dyDescent="0.35">
      <c r="G287" s="2" t="s">
        <v>518</v>
      </c>
      <c r="H287">
        <f>((100-B27)/100)*H263</f>
        <v>7.8284905272000077E-2</v>
      </c>
      <c r="I287">
        <f t="shared" ref="I287:L287" si="161">((100-C27)/100)*I263</f>
        <v>13.053330828588996</v>
      </c>
      <c r="J287">
        <f t="shared" si="161"/>
        <v>1.0478331071999896E-2</v>
      </c>
      <c r="K287">
        <f t="shared" si="161"/>
        <v>0.80918999999999963</v>
      </c>
      <c r="L287">
        <f t="shared" si="161"/>
        <v>0.99800000000051059</v>
      </c>
      <c r="T287" s="57" t="s">
        <v>519</v>
      </c>
      <c r="U287">
        <f>$U$263+Z9</f>
        <v>0.45500000000000002</v>
      </c>
      <c r="V287">
        <f>$V$263+AA9</f>
        <v>288</v>
      </c>
      <c r="W287">
        <f>$W$263+AB9</f>
        <v>27.594748510242827</v>
      </c>
      <c r="X287">
        <f>$X$263+AC9</f>
        <v>2.3013053117157116</v>
      </c>
      <c r="AD287" t="b">
        <f t="shared" si="145"/>
        <v>0</v>
      </c>
      <c r="AE287" s="15" t="s">
        <v>519</v>
      </c>
      <c r="AF287">
        <f t="shared" si="146"/>
        <v>195686400</v>
      </c>
      <c r="AG287">
        <f t="shared" si="147"/>
        <v>582406848.00000012</v>
      </c>
      <c r="AH287">
        <f t="shared" si="148"/>
        <v>423855337.11732984</v>
      </c>
      <c r="AI287">
        <f t="shared" si="149"/>
        <v>426662004.79209292</v>
      </c>
      <c r="AJ287" s="20">
        <f t="shared" si="150"/>
        <v>1628610589.9094229</v>
      </c>
      <c r="AK287">
        <f t="shared" si="151"/>
        <v>54.6</v>
      </c>
      <c r="AL287">
        <f t="shared" si="153"/>
        <v>34560</v>
      </c>
      <c r="AM287" s="21">
        <f t="shared" si="152"/>
        <v>935.34153823174211</v>
      </c>
    </row>
    <row r="288" spans="7:39" ht="15" thickBot="1" x14ac:dyDescent="0.35">
      <c r="G288" s="2" t="s">
        <v>519</v>
      </c>
      <c r="H288">
        <f>((100-B28)/100)*H263</f>
        <v>0.17695503000000018</v>
      </c>
      <c r="I288">
        <f>((100-C28)/100)*I263</f>
        <v>22.378417329999994</v>
      </c>
      <c r="J288">
        <f>((100-D28)/100)*J263</f>
        <v>4.362335999999957E-2</v>
      </c>
      <c r="K288">
        <f>((100-E28)/100)*K263</f>
        <v>1.0789199999999994</v>
      </c>
      <c r="L288">
        <f>((100-F28)/100)*L263</f>
        <v>9980</v>
      </c>
      <c r="T288" s="57"/>
      <c r="U288">
        <f>$U$263+Z10</f>
        <v>0.375</v>
      </c>
      <c r="V288">
        <f>$V$263+AA10</f>
        <v>138</v>
      </c>
      <c r="W288">
        <f>$W$263+AB10</f>
        <v>11.477119241357137</v>
      </c>
      <c r="X288">
        <f>$X$263+AC10</f>
        <v>1.226796693789999</v>
      </c>
      <c r="AD288" t="b">
        <f t="shared" si="145"/>
        <v>0</v>
      </c>
      <c r="AE288" s="15" t="s">
        <v>520</v>
      </c>
      <c r="AF288">
        <f t="shared" si="146"/>
        <v>161280000</v>
      </c>
      <c r="AG288">
        <f t="shared" si="147"/>
        <v>279069948</v>
      </c>
      <c r="AH288">
        <f t="shared" si="148"/>
        <v>176288551.54724562</v>
      </c>
      <c r="AI288">
        <f t="shared" si="149"/>
        <v>227448107.02866578</v>
      </c>
      <c r="AJ288" s="20">
        <f t="shared" si="150"/>
        <v>844086606.5759114</v>
      </c>
      <c r="AK288">
        <f t="shared" si="151"/>
        <v>45</v>
      </c>
      <c r="AL288">
        <f t="shared" si="153"/>
        <v>16560</v>
      </c>
      <c r="AM288" s="21">
        <f t="shared" si="152"/>
        <v>475.94843577848548</v>
      </c>
    </row>
    <row r="289" spans="7:39" ht="15" thickBot="1" x14ac:dyDescent="0.35">
      <c r="G289" s="2"/>
      <c r="H289">
        <f>((100-B20)/100)*H11</f>
        <v>0.72748178999999957</v>
      </c>
      <c r="I289">
        <f>((100-C20)/100)*I11</f>
        <v>5.7474874999999983</v>
      </c>
      <c r="J289">
        <f>((100-D20)/100)*J11</f>
        <v>5.7195071999999962</v>
      </c>
      <c r="K289">
        <f>((100-E20)/100)*K11</f>
        <v>2.3814000000000002</v>
      </c>
      <c r="L289">
        <f>((100-F20)/100)*L11</f>
        <v>9.9800000000051057</v>
      </c>
      <c r="T289" s="57" t="s">
        <v>255</v>
      </c>
      <c r="U289">
        <f t="shared" ref="U289:U297" si="162">$U$11+Z2</f>
        <v>0.09</v>
      </c>
      <c r="V289">
        <f t="shared" ref="V289:V297" si="163">$V$11+AA2</f>
        <v>510</v>
      </c>
      <c r="W289">
        <f t="shared" ref="W289:W297" si="164">$W$11+AB2</f>
        <v>18.535933875799984</v>
      </c>
      <c r="X289">
        <f t="shared" ref="X289:X297" si="165">$X$11+AC2</f>
        <v>2.6415663740588542</v>
      </c>
      <c r="AD289" t="b">
        <f t="shared" si="145"/>
        <v>0</v>
      </c>
      <c r="AE289" s="15" t="s">
        <v>255</v>
      </c>
      <c r="AF289">
        <f t="shared" si="146"/>
        <v>38707199.999999993</v>
      </c>
      <c r="AG289">
        <f t="shared" si="147"/>
        <v>1031345460</v>
      </c>
      <c r="AH289">
        <f t="shared" si="148"/>
        <v>284711944.33228779</v>
      </c>
      <c r="AI289">
        <f t="shared" si="149"/>
        <v>489746405.75051147</v>
      </c>
      <c r="AJ289" s="20">
        <f t="shared" si="150"/>
        <v>1844511010.0827992</v>
      </c>
      <c r="AK289">
        <f t="shared" si="151"/>
        <v>10.799999999999999</v>
      </c>
      <c r="AL289">
        <f t="shared" si="153"/>
        <v>61200</v>
      </c>
      <c r="AM289" s="21">
        <f t="shared" si="152"/>
        <v>914.07515384019359</v>
      </c>
    </row>
    <row r="290" spans="7:39" ht="15" thickBot="1" x14ac:dyDescent="0.35">
      <c r="G290" s="2" t="s">
        <v>255</v>
      </c>
      <c r="H290">
        <f>((100-B21)/100)*H11</f>
        <v>0.72748178999999957</v>
      </c>
      <c r="I290">
        <f>((100-C21)/100)*I11</f>
        <v>5.7474874999999983</v>
      </c>
      <c r="J290">
        <f>((100-D21)/100)*J11</f>
        <v>5.7195071999999962</v>
      </c>
      <c r="K290">
        <f>((100-E21)/100)*K11</f>
        <v>1.8225000000000002</v>
      </c>
      <c r="L290">
        <f>((100-F21)/100)*L11</f>
        <v>9.9800000000051057</v>
      </c>
      <c r="T290" s="57" t="s">
        <v>256</v>
      </c>
      <c r="U290">
        <f t="shared" si="162"/>
        <v>0.09</v>
      </c>
      <c r="V290">
        <f t="shared" si="163"/>
        <v>525</v>
      </c>
      <c r="W290">
        <f t="shared" si="164"/>
        <v>20.535933875799984</v>
      </c>
      <c r="X290">
        <f t="shared" si="165"/>
        <v>2.2415663740588543</v>
      </c>
      <c r="AD290" t="b">
        <f t="shared" si="145"/>
        <v>0</v>
      </c>
      <c r="AE290" s="15" t="s">
        <v>256</v>
      </c>
      <c r="AF290">
        <f t="shared" si="146"/>
        <v>38707199.999999993</v>
      </c>
      <c r="AG290">
        <f t="shared" si="147"/>
        <v>1061679150</v>
      </c>
      <c r="AH290">
        <f t="shared" si="148"/>
        <v>315431944.33228773</v>
      </c>
      <c r="AI290">
        <f t="shared" si="149"/>
        <v>415586405.75051159</v>
      </c>
      <c r="AJ290" s="20">
        <f t="shared" si="150"/>
        <v>1831404700.0827994</v>
      </c>
      <c r="AK290">
        <f t="shared" si="151"/>
        <v>10.799999999999999</v>
      </c>
      <c r="AL290">
        <f t="shared" si="153"/>
        <v>63000</v>
      </c>
      <c r="AM290" s="21">
        <f t="shared" si="152"/>
        <v>871.9881538401936</v>
      </c>
    </row>
    <row r="291" spans="7:39" ht="15" thickBot="1" x14ac:dyDescent="0.35">
      <c r="G291" s="2" t="s">
        <v>256</v>
      </c>
      <c r="H291">
        <f>((100-B22)/100)*H11</f>
        <v>0.72748178999999957</v>
      </c>
      <c r="I291">
        <f>((100-C22)/100)*I11</f>
        <v>5.7474874999999983</v>
      </c>
      <c r="J291">
        <f>((100-D22)/100)*J11</f>
        <v>5.7195071999999962</v>
      </c>
      <c r="K291">
        <f>((100-E22)/100)*K11</f>
        <v>3.6450000000000005</v>
      </c>
      <c r="L291">
        <f>((100-F22)/100)*L11</f>
        <v>9.9800000000051057</v>
      </c>
      <c r="T291" s="57" t="s">
        <v>257</v>
      </c>
      <c r="U291">
        <f t="shared" si="162"/>
        <v>0.14900000000000002</v>
      </c>
      <c r="V291">
        <f t="shared" si="163"/>
        <v>540</v>
      </c>
      <c r="W291">
        <f t="shared" si="164"/>
        <v>20.535933875799984</v>
      </c>
      <c r="X291">
        <f t="shared" si="165"/>
        <v>2.2415663740588543</v>
      </c>
      <c r="AD291" t="b">
        <f t="shared" si="145"/>
        <v>0</v>
      </c>
      <c r="AE291" s="15" t="s">
        <v>257</v>
      </c>
      <c r="AF291">
        <f t="shared" si="146"/>
        <v>64081920.000000007</v>
      </c>
      <c r="AG291">
        <f t="shared" si="147"/>
        <v>1092012840</v>
      </c>
      <c r="AH291">
        <f t="shared" si="148"/>
        <v>315431944.33228773</v>
      </c>
      <c r="AI291">
        <f t="shared" si="149"/>
        <v>415586405.75051159</v>
      </c>
      <c r="AJ291" s="20">
        <f t="shared" si="150"/>
        <v>1887113110.0827994</v>
      </c>
      <c r="AK291">
        <f t="shared" si="151"/>
        <v>17.880000000000003</v>
      </c>
      <c r="AL291">
        <f t="shared" si="153"/>
        <v>64800</v>
      </c>
      <c r="AM291" s="21">
        <f t="shared" si="152"/>
        <v>887.81315384019354</v>
      </c>
    </row>
    <row r="292" spans="7:39" ht="15" thickBot="1" x14ac:dyDescent="0.35">
      <c r="G292" s="2" t="s">
        <v>257</v>
      </c>
      <c r="H292">
        <f>((100-B23)/100)*H11</f>
        <v>1.9642008330000009E-2</v>
      </c>
      <c r="I292">
        <f>((100-C23)/100)*I11</f>
        <v>5.7474874999999983</v>
      </c>
      <c r="J292">
        <f>((100-D23)/100)*J11</f>
        <v>3.4317043199999654E-2</v>
      </c>
      <c r="K292">
        <f>((100-E23)/100)*K11</f>
        <v>1.0789199999999994</v>
      </c>
      <c r="L292">
        <f>((100-F23)/100)*L11</f>
        <v>9.9800000000051057</v>
      </c>
      <c r="T292" s="57" t="s">
        <v>258</v>
      </c>
      <c r="U292">
        <f t="shared" si="162"/>
        <v>0.09</v>
      </c>
      <c r="V292">
        <f t="shared" si="163"/>
        <v>510</v>
      </c>
      <c r="W292">
        <f t="shared" si="164"/>
        <v>19.535933875799984</v>
      </c>
      <c r="X292">
        <f t="shared" si="165"/>
        <v>2.6415663740588542</v>
      </c>
      <c r="AD292" t="b">
        <f t="shared" si="145"/>
        <v>0</v>
      </c>
      <c r="AE292" s="15" t="s">
        <v>258</v>
      </c>
      <c r="AF292">
        <f t="shared" si="146"/>
        <v>38707199.999999993</v>
      </c>
      <c r="AG292">
        <f t="shared" si="147"/>
        <v>1031345460</v>
      </c>
      <c r="AH292">
        <f t="shared" si="148"/>
        <v>300071944.33228779</v>
      </c>
      <c r="AI292">
        <f t="shared" si="149"/>
        <v>489746405.75051147</v>
      </c>
      <c r="AJ292" s="20">
        <f t="shared" si="150"/>
        <v>1859871010.0827992</v>
      </c>
      <c r="AK292">
        <f t="shared" si="151"/>
        <v>10.799999999999999</v>
      </c>
      <c r="AL292">
        <f t="shared" si="153"/>
        <v>61200</v>
      </c>
      <c r="AM292" s="21">
        <f t="shared" si="152"/>
        <v>926.07515384019359</v>
      </c>
    </row>
    <row r="293" spans="7:39" ht="15" thickBot="1" x14ac:dyDescent="0.35">
      <c r="G293" s="2" t="s">
        <v>258</v>
      </c>
      <c r="H293">
        <f>((100-B24)/100)*H11</f>
        <v>0.72748178999999957</v>
      </c>
      <c r="I293">
        <f>((100-C24)/100)*I11</f>
        <v>5.7474874999999983</v>
      </c>
      <c r="J293">
        <f>((100-D24)/100)*J11</f>
        <v>5.7195071999999962</v>
      </c>
      <c r="K293">
        <f>((100-E24)/100)*K11</f>
        <v>9.7200000000000006</v>
      </c>
      <c r="L293">
        <f>((100-F24)/100)*L11</f>
        <v>99.800000000051057</v>
      </c>
      <c r="T293" s="57"/>
      <c r="U293">
        <f t="shared" si="162"/>
        <v>0.05</v>
      </c>
      <c r="V293">
        <f t="shared" si="163"/>
        <v>390</v>
      </c>
      <c r="W293">
        <f t="shared" si="164"/>
        <v>12.535933875799982</v>
      </c>
      <c r="X293">
        <f t="shared" si="165"/>
        <v>2.0415663740588541</v>
      </c>
      <c r="AD293" t="b">
        <f t="shared" si="145"/>
        <v>0</v>
      </c>
      <c r="AE293" s="15" t="s">
        <v>259</v>
      </c>
      <c r="AF293">
        <f t="shared" si="146"/>
        <v>21504000</v>
      </c>
      <c r="AG293">
        <f t="shared" si="147"/>
        <v>788675940</v>
      </c>
      <c r="AH293">
        <f t="shared" si="148"/>
        <v>192551944.33228776</v>
      </c>
      <c r="AI293">
        <f t="shared" si="149"/>
        <v>378506405.75051153</v>
      </c>
      <c r="AJ293" s="20">
        <f t="shared" si="150"/>
        <v>1381238290.0827994</v>
      </c>
      <c r="AK293">
        <f t="shared" si="151"/>
        <v>6</v>
      </c>
      <c r="AL293">
        <f t="shared" si="153"/>
        <v>46800</v>
      </c>
      <c r="AM293" s="21">
        <f t="shared" si="152"/>
        <v>680.05115384019359</v>
      </c>
    </row>
    <row r="294" spans="7:39" ht="15" thickBot="1" x14ac:dyDescent="0.35">
      <c r="G294" s="2" t="s">
        <v>259</v>
      </c>
      <c r="H294">
        <f>((100-B25)/100)*H11</f>
        <v>0.25461862649999983</v>
      </c>
      <c r="I294">
        <f>((100-C25)/100)*I11</f>
        <v>2.701319124999999</v>
      </c>
      <c r="J294">
        <f>((100-D25)/100)*J11</f>
        <v>2.737356145919998</v>
      </c>
      <c r="K294">
        <f>((100-E25)/100)*K11</f>
        <v>9.7200000000000006</v>
      </c>
      <c r="L294">
        <f>((100-F25)/100)*L11</f>
        <v>19.960000000010211</v>
      </c>
      <c r="T294" s="57" t="s">
        <v>260</v>
      </c>
      <c r="U294">
        <f t="shared" si="162"/>
        <v>0.15000000000000002</v>
      </c>
      <c r="V294">
        <f t="shared" si="163"/>
        <v>530</v>
      </c>
      <c r="W294">
        <f t="shared" si="164"/>
        <v>16.11762926888569</v>
      </c>
      <c r="X294">
        <f t="shared" si="165"/>
        <v>2.9369902223302815</v>
      </c>
      <c r="AD294" t="b">
        <f t="shared" si="145"/>
        <v>0</v>
      </c>
      <c r="AE294" s="15" t="s">
        <v>260</v>
      </c>
      <c r="AF294">
        <f t="shared" si="146"/>
        <v>64512000.000000015</v>
      </c>
      <c r="AG294">
        <f t="shared" si="147"/>
        <v>1071790380.0000001</v>
      </c>
      <c r="AH294">
        <f t="shared" si="148"/>
        <v>247566785.57008421</v>
      </c>
      <c r="AI294">
        <f t="shared" si="149"/>
        <v>544517987.22003412</v>
      </c>
      <c r="AJ294" s="20">
        <f t="shared" si="150"/>
        <v>1928387152.7901187</v>
      </c>
      <c r="AK294">
        <f t="shared" si="151"/>
        <v>18.000000000000004</v>
      </c>
      <c r="AL294">
        <f t="shared" si="153"/>
        <v>63600</v>
      </c>
      <c r="AM294" s="21">
        <f t="shared" si="152"/>
        <v>956.1957912460789</v>
      </c>
    </row>
    <row r="295" spans="7:39" ht="15" thickBot="1" x14ac:dyDescent="0.35">
      <c r="G295" s="10" t="s">
        <v>260</v>
      </c>
      <c r="H295">
        <f>((100-B26)/100)*H11</f>
        <v>0.19794779505899984</v>
      </c>
      <c r="I295">
        <f>((100-C26)/100)*I11</f>
        <v>2.2432443712499994</v>
      </c>
      <c r="J295">
        <f>((100-D26)/100)*J11</f>
        <v>0.85792607999999937</v>
      </c>
      <c r="K295">
        <f>((100-E26)/100)*K11</f>
        <v>6.8040000000000003</v>
      </c>
      <c r="L295">
        <f>((100-F26)/100)*L11</f>
        <v>9.9800000000102116E-3</v>
      </c>
      <c r="T295" s="57" t="s">
        <v>261</v>
      </c>
      <c r="U295">
        <f t="shared" si="162"/>
        <v>0.1</v>
      </c>
      <c r="V295">
        <f t="shared" si="163"/>
        <v>570</v>
      </c>
      <c r="W295">
        <f t="shared" si="164"/>
        <v>30.444410841228525</v>
      </c>
      <c r="X295">
        <f t="shared" si="165"/>
        <v>3.1160749919845667</v>
      </c>
      <c r="AD295" t="b">
        <f t="shared" si="145"/>
        <v>0</v>
      </c>
      <c r="AE295" s="15" t="s">
        <v>261</v>
      </c>
      <c r="AF295">
        <f t="shared" si="146"/>
        <v>43008000</v>
      </c>
      <c r="AG295">
        <f t="shared" si="147"/>
        <v>1152680220</v>
      </c>
      <c r="AH295">
        <f t="shared" si="148"/>
        <v>467626150.5212701</v>
      </c>
      <c r="AI295">
        <f t="shared" si="149"/>
        <v>577720303.51393867</v>
      </c>
      <c r="AJ295" s="20">
        <f t="shared" si="150"/>
        <v>2241034674.0352087</v>
      </c>
      <c r="AK295">
        <f t="shared" si="151"/>
        <v>12</v>
      </c>
      <c r="AL295">
        <f t="shared" si="153"/>
        <v>68400</v>
      </c>
      <c r="AM295" s="21">
        <f t="shared" si="152"/>
        <v>1167.7204286519641</v>
      </c>
    </row>
    <row r="296" spans="7:39" ht="15" thickBot="1" x14ac:dyDescent="0.35">
      <c r="G296" s="2" t="s">
        <v>261</v>
      </c>
      <c r="H296">
        <f>((100-B27)/100)*H11</f>
        <v>0.32183794389599985</v>
      </c>
      <c r="I296">
        <f>((100-C27)/100)*I11</f>
        <v>3.3525094587499984</v>
      </c>
      <c r="J296">
        <f>((100-D27)/100)*J11</f>
        <v>1.3738256294399989</v>
      </c>
      <c r="K296">
        <f>((100-E27)/100)*K11</f>
        <v>7.2900000000000009</v>
      </c>
      <c r="L296">
        <f>((100-F27)/100)*L11</f>
        <v>9.9800000000102116E-3</v>
      </c>
      <c r="T296" s="57" t="s">
        <v>262</v>
      </c>
      <c r="U296">
        <f t="shared" si="162"/>
        <v>0.13</v>
      </c>
      <c r="V296">
        <f t="shared" si="163"/>
        <v>540</v>
      </c>
      <c r="W296">
        <f t="shared" si="164"/>
        <v>28.65356314468567</v>
      </c>
      <c r="X296">
        <f t="shared" si="165"/>
        <v>3.1160749919845667</v>
      </c>
      <c r="AD296" t="b">
        <f t="shared" si="145"/>
        <v>0</v>
      </c>
      <c r="AE296" s="15" t="s">
        <v>262</v>
      </c>
      <c r="AF296">
        <f t="shared" si="146"/>
        <v>55910400.000000007</v>
      </c>
      <c r="AG296">
        <f t="shared" si="147"/>
        <v>1092012840</v>
      </c>
      <c r="AH296">
        <f t="shared" si="148"/>
        <v>440118729.90237188</v>
      </c>
      <c r="AI296">
        <f t="shared" si="149"/>
        <v>577720303.51393867</v>
      </c>
      <c r="AJ296" s="20">
        <f t="shared" si="150"/>
        <v>2165762273.4163103</v>
      </c>
      <c r="AK296">
        <f t="shared" si="151"/>
        <v>15.600000000000001</v>
      </c>
      <c r="AL296">
        <f t="shared" si="153"/>
        <v>64800</v>
      </c>
      <c r="AM296" s="21">
        <f t="shared" si="152"/>
        <v>1139.4442562934501</v>
      </c>
    </row>
    <row r="297" spans="7:39" ht="15" thickBot="1" x14ac:dyDescent="0.35">
      <c r="G297" s="2" t="s">
        <v>262</v>
      </c>
      <c r="H297">
        <f>((100-B28)/100)*H11</f>
        <v>0.72748178999999957</v>
      </c>
      <c r="I297">
        <f>((100-C28)/100)*I11</f>
        <v>5.7474874999999983</v>
      </c>
      <c r="J297">
        <f>((100-D28)/100)*J11</f>
        <v>5.7195071999999962</v>
      </c>
      <c r="K297">
        <f>((100-E28)/100)*K11</f>
        <v>9.7200000000000006</v>
      </c>
      <c r="L297">
        <f>((100-F28)/100)*L11</f>
        <v>99.800000000051057</v>
      </c>
      <c r="T297" s="57"/>
      <c r="U297">
        <f t="shared" si="162"/>
        <v>0.05</v>
      </c>
      <c r="V297">
        <f t="shared" si="163"/>
        <v>390</v>
      </c>
      <c r="W297">
        <f t="shared" si="164"/>
        <v>12.535933875799982</v>
      </c>
      <c r="X297">
        <f t="shared" si="165"/>
        <v>2.0415663740588541</v>
      </c>
      <c r="AD297" t="b">
        <f t="shared" si="145"/>
        <v>0</v>
      </c>
      <c r="AE297" s="15" t="s">
        <v>263</v>
      </c>
      <c r="AF297">
        <f t="shared" si="146"/>
        <v>21504000</v>
      </c>
      <c r="AG297">
        <f t="shared" si="147"/>
        <v>788675940</v>
      </c>
      <c r="AH297">
        <f t="shared" si="148"/>
        <v>192551944.33228776</v>
      </c>
      <c r="AI297">
        <f t="shared" si="149"/>
        <v>378506405.75051153</v>
      </c>
      <c r="AJ297" s="20">
        <f t="shared" si="150"/>
        <v>1381238290.0827994</v>
      </c>
      <c r="AK297">
        <f t="shared" si="151"/>
        <v>6</v>
      </c>
      <c r="AL297">
        <f t="shared" si="153"/>
        <v>46800</v>
      </c>
      <c r="AM297" s="21">
        <f t="shared" si="152"/>
        <v>680.05115384019359</v>
      </c>
    </row>
    <row r="298" spans="7:39" ht="15" thickBot="1" x14ac:dyDescent="0.35">
      <c r="G298" s="2"/>
      <c r="H298">
        <f>((100-B24)/100)*H289</f>
        <v>0.72748178999999957</v>
      </c>
      <c r="I298">
        <f>((100-C24)/100)*I289</f>
        <v>5.7474874999999983</v>
      </c>
      <c r="J298">
        <f>((100-D24)/100)*J289</f>
        <v>5.7195071999999962</v>
      </c>
      <c r="K298">
        <f>((100-E24)/100)*K289</f>
        <v>2.3814000000000002</v>
      </c>
      <c r="L298">
        <f>((100-F24)/100)*L289</f>
        <v>9.9800000000051057</v>
      </c>
      <c r="T298" s="57"/>
      <c r="U298">
        <f>$U$289+Z6</f>
        <v>0.09</v>
      </c>
      <c r="V298">
        <f>$V$289+AA6</f>
        <v>510</v>
      </c>
      <c r="W298">
        <f>$W$289+AB6</f>
        <v>18.535933875799984</v>
      </c>
      <c r="X298">
        <f>$X$289+AC6</f>
        <v>2.6415663740588542</v>
      </c>
      <c r="AD298" t="b">
        <f t="shared" si="145"/>
        <v>0</v>
      </c>
      <c r="AE298" s="15" t="s">
        <v>264</v>
      </c>
      <c r="AF298">
        <f t="shared" si="146"/>
        <v>38707199.999999993</v>
      </c>
      <c r="AG298">
        <f t="shared" si="147"/>
        <v>1031345460</v>
      </c>
      <c r="AH298">
        <f t="shared" si="148"/>
        <v>284711944.33228779</v>
      </c>
      <c r="AI298">
        <f t="shared" si="149"/>
        <v>489746405.75051147</v>
      </c>
      <c r="AJ298" s="20">
        <f t="shared" si="150"/>
        <v>1844511010.0827992</v>
      </c>
      <c r="AK298">
        <f t="shared" si="151"/>
        <v>10.799999999999999</v>
      </c>
      <c r="AL298">
        <f t="shared" si="153"/>
        <v>61200</v>
      </c>
      <c r="AM298" s="21">
        <f t="shared" si="152"/>
        <v>914.07515384019359</v>
      </c>
    </row>
    <row r="299" spans="7:39" ht="15" thickBot="1" x14ac:dyDescent="0.35">
      <c r="G299" s="2" t="s">
        <v>264</v>
      </c>
      <c r="H299">
        <f>((100-B25)/100)*H289</f>
        <v>0.25461862649999983</v>
      </c>
      <c r="I299">
        <f>((100-C25)/100)*I289</f>
        <v>2.701319124999999</v>
      </c>
      <c r="J299">
        <f>((100-D25)/100)*J289</f>
        <v>2.737356145919998</v>
      </c>
      <c r="K299">
        <f>((100-E25)/100)*K289</f>
        <v>2.3814000000000002</v>
      </c>
      <c r="L299">
        <f>((100-F25)/100)*L289</f>
        <v>1.9960000000010212</v>
      </c>
      <c r="T299" s="57" t="s">
        <v>265</v>
      </c>
      <c r="U299">
        <f>$U$289+Z7</f>
        <v>0.19</v>
      </c>
      <c r="V299">
        <f>$V$289+AA7</f>
        <v>650</v>
      </c>
      <c r="W299">
        <f>$W$289+AB7</f>
        <v>22.117629268885693</v>
      </c>
      <c r="X299">
        <f>$X$289+AC7</f>
        <v>3.5369902223302816</v>
      </c>
      <c r="AD299" t="b">
        <f t="shared" si="145"/>
        <v>0</v>
      </c>
      <c r="AE299" s="15" t="s">
        <v>265</v>
      </c>
      <c r="AF299">
        <f t="shared" si="146"/>
        <v>81715200</v>
      </c>
      <c r="AG299">
        <f t="shared" si="147"/>
        <v>1314459900</v>
      </c>
      <c r="AH299">
        <f t="shared" si="148"/>
        <v>339726785.57008427</v>
      </c>
      <c r="AI299">
        <f t="shared" si="149"/>
        <v>655757987.22003412</v>
      </c>
      <c r="AJ299" s="20">
        <f t="shared" si="150"/>
        <v>2391659872.7901182</v>
      </c>
      <c r="AK299">
        <f t="shared" si="151"/>
        <v>22.8</v>
      </c>
      <c r="AL299">
        <f t="shared" si="153"/>
        <v>78000</v>
      </c>
      <c r="AM299" s="21">
        <f t="shared" si="152"/>
        <v>1190.2197912460788</v>
      </c>
    </row>
    <row r="300" spans="7:39" ht="15" thickBot="1" x14ac:dyDescent="0.35">
      <c r="G300" s="10" t="s">
        <v>265</v>
      </c>
      <c r="H300">
        <f>((100-B26)/100)*H289</f>
        <v>0.19794779505899984</v>
      </c>
      <c r="I300">
        <f t="shared" ref="I300:L300" si="166">((100-C26)/100)*I289</f>
        <v>2.2432443712499994</v>
      </c>
      <c r="J300">
        <f t="shared" si="166"/>
        <v>0.85792607999999937</v>
      </c>
      <c r="K300">
        <f t="shared" si="166"/>
        <v>1.6669800000000001</v>
      </c>
      <c r="L300">
        <f t="shared" si="166"/>
        <v>9.9800000000102129E-4</v>
      </c>
      <c r="T300" s="57" t="s">
        <v>266</v>
      </c>
      <c r="U300">
        <f>$U$289+Z8</f>
        <v>0.14000000000000001</v>
      </c>
      <c r="V300">
        <f>$V$289+AA8</f>
        <v>690</v>
      </c>
      <c r="W300">
        <f>$W$289+AB8</f>
        <v>36.444410841228532</v>
      </c>
      <c r="X300">
        <f>$X$289+AC8</f>
        <v>3.7160749919845668</v>
      </c>
      <c r="AD300" t="b">
        <f t="shared" si="145"/>
        <v>0</v>
      </c>
      <c r="AE300" s="15" t="s">
        <v>266</v>
      </c>
      <c r="AF300">
        <f t="shared" si="146"/>
        <v>60211200</v>
      </c>
      <c r="AG300">
        <f t="shared" si="147"/>
        <v>1395349740</v>
      </c>
      <c r="AH300">
        <f t="shared" si="148"/>
        <v>559786150.52127016</v>
      </c>
      <c r="AI300">
        <f t="shared" si="149"/>
        <v>688960303.51393867</v>
      </c>
      <c r="AJ300" s="20">
        <f t="shared" si="150"/>
        <v>2704307394.0352087</v>
      </c>
      <c r="AK300">
        <f t="shared" si="151"/>
        <v>16.8</v>
      </c>
      <c r="AL300">
        <f t="shared" si="153"/>
        <v>82800</v>
      </c>
      <c r="AM300" s="21">
        <f t="shared" si="152"/>
        <v>1401.7444286519644</v>
      </c>
    </row>
    <row r="301" spans="7:39" ht="15" thickBot="1" x14ac:dyDescent="0.35">
      <c r="G301" s="10" t="s">
        <v>266</v>
      </c>
      <c r="H301">
        <f>((100-B27)/100)*H289</f>
        <v>0.32183794389599985</v>
      </c>
      <c r="I301">
        <f t="shared" ref="I301:L301" si="167">((100-C27)/100)*I289</f>
        <v>3.3525094587499984</v>
      </c>
      <c r="J301">
        <f t="shared" si="167"/>
        <v>1.3738256294399989</v>
      </c>
      <c r="K301">
        <f t="shared" si="167"/>
        <v>1.7860500000000001</v>
      </c>
      <c r="L301">
        <f t="shared" si="167"/>
        <v>9.9800000000102129E-4</v>
      </c>
      <c r="T301" s="57" t="s">
        <v>267</v>
      </c>
      <c r="U301">
        <f>$U$289+Z9</f>
        <v>0.16999999999999998</v>
      </c>
      <c r="V301">
        <f>$V$289+AA9</f>
        <v>660</v>
      </c>
      <c r="W301">
        <f>$W$289+AB9</f>
        <v>34.653563144685677</v>
      </c>
      <c r="X301">
        <f>$X$289+AC9</f>
        <v>3.7160749919845668</v>
      </c>
      <c r="AD301" t="b">
        <f t="shared" si="145"/>
        <v>0</v>
      </c>
      <c r="AE301" s="15" t="s">
        <v>267</v>
      </c>
      <c r="AF301">
        <f t="shared" si="146"/>
        <v>73113600</v>
      </c>
      <c r="AG301">
        <f t="shared" si="147"/>
        <v>1334682360</v>
      </c>
      <c r="AH301">
        <f t="shared" si="148"/>
        <v>532278729.902372</v>
      </c>
      <c r="AI301">
        <f t="shared" si="149"/>
        <v>688960303.51393867</v>
      </c>
      <c r="AJ301" s="20">
        <f t="shared" si="150"/>
        <v>2629034993.4163103</v>
      </c>
      <c r="AK301">
        <f t="shared" si="151"/>
        <v>20.399999999999999</v>
      </c>
      <c r="AL301">
        <f t="shared" si="153"/>
        <v>79200</v>
      </c>
      <c r="AM301" s="21">
        <f t="shared" si="152"/>
        <v>1373.4682562934502</v>
      </c>
    </row>
    <row r="302" spans="7:39" ht="15" thickBot="1" x14ac:dyDescent="0.35">
      <c r="G302" s="2" t="s">
        <v>267</v>
      </c>
      <c r="H302">
        <f>((100-B28)/100)*H289</f>
        <v>0.72748178999999957</v>
      </c>
      <c r="I302">
        <f>((100-C28)/100)*I289</f>
        <v>5.7474874999999983</v>
      </c>
      <c r="J302">
        <f>((100-D28)/100)*J289</f>
        <v>5.7195071999999962</v>
      </c>
      <c r="K302">
        <f>((100-E28)/100)*K289</f>
        <v>2.3814000000000002</v>
      </c>
      <c r="L302">
        <f>((100-F28)/100)*L289</f>
        <v>9.9800000000051057</v>
      </c>
      <c r="T302" s="57"/>
      <c r="U302">
        <f>$U$289+Z10</f>
        <v>0.09</v>
      </c>
      <c r="V302">
        <f>$V$289+AA10</f>
        <v>510</v>
      </c>
      <c r="W302">
        <f>$W$289+AB10</f>
        <v>18.535933875799984</v>
      </c>
      <c r="X302">
        <f>$X$289+AC10</f>
        <v>2.6415663740588542</v>
      </c>
      <c r="AD302" t="b">
        <f t="shared" si="145"/>
        <v>0</v>
      </c>
      <c r="AE302" s="15" t="s">
        <v>268</v>
      </c>
      <c r="AF302">
        <f t="shared" si="146"/>
        <v>38707199.999999993</v>
      </c>
      <c r="AG302">
        <f t="shared" si="147"/>
        <v>1031345460</v>
      </c>
      <c r="AH302">
        <f t="shared" si="148"/>
        <v>284711944.33228779</v>
      </c>
      <c r="AI302">
        <f t="shared" si="149"/>
        <v>489746405.75051147</v>
      </c>
      <c r="AJ302" s="20">
        <f t="shared" si="150"/>
        <v>1844511010.0827992</v>
      </c>
      <c r="AK302">
        <f t="shared" si="151"/>
        <v>10.799999999999999</v>
      </c>
      <c r="AL302">
        <f t="shared" si="153"/>
        <v>61200</v>
      </c>
      <c r="AM302" s="21">
        <f t="shared" si="152"/>
        <v>914.07515384019359</v>
      </c>
    </row>
    <row r="303" spans="7:39" ht="15" thickBot="1" x14ac:dyDescent="0.35">
      <c r="G303" s="2"/>
      <c r="H303">
        <f>((100-B24)/100)*H290</f>
        <v>0.72748178999999957</v>
      </c>
      <c r="I303">
        <f>((100-C24)/100)*I290</f>
        <v>5.7474874999999983</v>
      </c>
      <c r="J303">
        <f>((100-D24)/100)*J290</f>
        <v>5.7195071999999962</v>
      </c>
      <c r="K303">
        <f>((100-E24)/100)*K290</f>
        <v>1.8225000000000002</v>
      </c>
      <c r="L303">
        <f>((100-F24)/100)*L290</f>
        <v>9.9800000000051057</v>
      </c>
      <c r="T303" s="57"/>
      <c r="U303">
        <f>$U$290+Z6</f>
        <v>0.09</v>
      </c>
      <c r="V303">
        <f>$V$290+AA6</f>
        <v>525</v>
      </c>
      <c r="W303">
        <f>$W$290+AB6</f>
        <v>20.535933875799984</v>
      </c>
      <c r="X303">
        <f>$X$290+AC6</f>
        <v>2.2415663740588543</v>
      </c>
      <c r="AD303" t="b">
        <f t="shared" si="145"/>
        <v>0</v>
      </c>
      <c r="AE303" s="15" t="s">
        <v>269</v>
      </c>
      <c r="AF303">
        <f t="shared" si="146"/>
        <v>38707199.999999993</v>
      </c>
      <c r="AG303">
        <f t="shared" si="147"/>
        <v>1061679150</v>
      </c>
      <c r="AH303">
        <f t="shared" si="148"/>
        <v>315431944.33228773</v>
      </c>
      <c r="AI303">
        <f t="shared" si="149"/>
        <v>415586405.75051159</v>
      </c>
      <c r="AJ303" s="20">
        <f t="shared" si="150"/>
        <v>1831404700.0827994</v>
      </c>
      <c r="AK303">
        <f t="shared" si="151"/>
        <v>10.799999999999999</v>
      </c>
      <c r="AL303">
        <f t="shared" si="153"/>
        <v>63000</v>
      </c>
      <c r="AM303" s="21">
        <f t="shared" si="152"/>
        <v>871.9881538401936</v>
      </c>
    </row>
    <row r="304" spans="7:39" ht="15" thickBot="1" x14ac:dyDescent="0.35">
      <c r="G304" s="2" t="s">
        <v>269</v>
      </c>
      <c r="H304">
        <f>((100-B25)/100)*H290</f>
        <v>0.25461862649999983</v>
      </c>
      <c r="I304">
        <f>((100-C25)/100)*I290</f>
        <v>2.701319124999999</v>
      </c>
      <c r="J304">
        <f>((100-D25)/100)*J290</f>
        <v>2.737356145919998</v>
      </c>
      <c r="K304">
        <f>((100-E25)/100)*K290</f>
        <v>1.8225000000000002</v>
      </c>
      <c r="L304">
        <f>((100-F25)/100)*L290</f>
        <v>1.9960000000010212</v>
      </c>
      <c r="T304" s="57" t="s">
        <v>270</v>
      </c>
      <c r="U304">
        <f>$U$290+Z7</f>
        <v>0.19</v>
      </c>
      <c r="V304">
        <f>$V$290+AA7</f>
        <v>665</v>
      </c>
      <c r="W304">
        <f>$W$290+AB7</f>
        <v>24.117629268885693</v>
      </c>
      <c r="X304">
        <f>$X$290+AC7</f>
        <v>3.1369902223302817</v>
      </c>
      <c r="AD304" t="b">
        <f t="shared" si="145"/>
        <v>0</v>
      </c>
      <c r="AE304" s="15" t="s">
        <v>270</v>
      </c>
      <c r="AF304">
        <f t="shared" si="146"/>
        <v>81715200</v>
      </c>
      <c r="AG304">
        <f t="shared" si="147"/>
        <v>1344793590</v>
      </c>
      <c r="AH304">
        <f t="shared" si="148"/>
        <v>370446785.57008421</v>
      </c>
      <c r="AI304">
        <f t="shared" si="149"/>
        <v>581597987.22003412</v>
      </c>
      <c r="AJ304" s="20">
        <f t="shared" si="150"/>
        <v>2378553562.7901182</v>
      </c>
      <c r="AK304">
        <f t="shared" si="151"/>
        <v>22.8</v>
      </c>
      <c r="AL304">
        <f t="shared" si="153"/>
        <v>79800</v>
      </c>
      <c r="AM304" s="21">
        <f t="shared" si="152"/>
        <v>1148.1327912460788</v>
      </c>
    </row>
    <row r="305" spans="7:39" ht="15" thickBot="1" x14ac:dyDescent="0.35">
      <c r="G305" s="10" t="s">
        <v>270</v>
      </c>
      <c r="H305">
        <f>((100-B26)/100)*H290</f>
        <v>0.19794779505899984</v>
      </c>
      <c r="I305">
        <f t="shared" ref="I305:L305" si="168">((100-C26)/100)*I290</f>
        <v>2.2432443712499994</v>
      </c>
      <c r="J305">
        <f t="shared" si="168"/>
        <v>0.85792607999999937</v>
      </c>
      <c r="K305">
        <f t="shared" si="168"/>
        <v>1.2757500000000002</v>
      </c>
      <c r="L305">
        <f t="shared" si="168"/>
        <v>9.9800000000102129E-4</v>
      </c>
      <c r="T305" s="57" t="s">
        <v>271</v>
      </c>
      <c r="U305">
        <f>$U$290+Z8</f>
        <v>0.14000000000000001</v>
      </c>
      <c r="V305">
        <f>$V$290+AA8</f>
        <v>705</v>
      </c>
      <c r="W305">
        <f>$W$290+AB8</f>
        <v>38.444410841228532</v>
      </c>
      <c r="X305">
        <f>$X$290+AC8</f>
        <v>3.3160749919845669</v>
      </c>
      <c r="AD305" t="b">
        <f t="shared" si="145"/>
        <v>0</v>
      </c>
      <c r="AE305" s="15" t="s">
        <v>271</v>
      </c>
      <c r="AF305">
        <f t="shared" si="146"/>
        <v>60211200</v>
      </c>
      <c r="AG305">
        <f t="shared" si="147"/>
        <v>1425683430.0000002</v>
      </c>
      <c r="AH305">
        <f t="shared" si="148"/>
        <v>590506150.52127028</v>
      </c>
      <c r="AI305">
        <f t="shared" si="149"/>
        <v>614800303.51393878</v>
      </c>
      <c r="AJ305" s="20">
        <f t="shared" si="150"/>
        <v>2691201084.0352092</v>
      </c>
      <c r="AK305">
        <f t="shared" si="151"/>
        <v>16.8</v>
      </c>
      <c r="AL305">
        <f t="shared" si="153"/>
        <v>84600</v>
      </c>
      <c r="AM305" s="21">
        <f t="shared" si="152"/>
        <v>1359.6574286519647</v>
      </c>
    </row>
    <row r="306" spans="7:39" ht="15" thickBot="1" x14ac:dyDescent="0.35">
      <c r="G306" s="10" t="s">
        <v>271</v>
      </c>
      <c r="H306">
        <f>((100-B27)/100)*H290</f>
        <v>0.32183794389599985</v>
      </c>
      <c r="I306">
        <f t="shared" ref="I306:L306" si="169">((100-C27)/100)*I290</f>
        <v>3.3525094587499984</v>
      </c>
      <c r="J306">
        <f t="shared" si="169"/>
        <v>1.3738256294399989</v>
      </c>
      <c r="K306">
        <f t="shared" si="169"/>
        <v>1.3668750000000003</v>
      </c>
      <c r="L306">
        <f t="shared" si="169"/>
        <v>9.9800000000102129E-4</v>
      </c>
      <c r="T306" s="57" t="s">
        <v>272</v>
      </c>
      <c r="U306">
        <f>$U$290+Z9</f>
        <v>0.16999999999999998</v>
      </c>
      <c r="V306">
        <f>$V$290+AA9</f>
        <v>675</v>
      </c>
      <c r="W306">
        <f>$W$290+AB9</f>
        <v>36.653563144685677</v>
      </c>
      <c r="X306">
        <f>$X$290+AC9</f>
        <v>3.3160749919845669</v>
      </c>
      <c r="AD306" t="b">
        <f t="shared" si="145"/>
        <v>0</v>
      </c>
      <c r="AE306" s="15" t="s">
        <v>272</v>
      </c>
      <c r="AF306">
        <f t="shared" si="146"/>
        <v>73113600</v>
      </c>
      <c r="AG306">
        <f t="shared" si="147"/>
        <v>1365016050</v>
      </c>
      <c r="AH306">
        <f t="shared" si="148"/>
        <v>562998729.902372</v>
      </c>
      <c r="AI306">
        <f t="shared" si="149"/>
        <v>614800303.51393878</v>
      </c>
      <c r="AJ306" s="20">
        <f t="shared" si="150"/>
        <v>2615928683.4163108</v>
      </c>
      <c r="AK306">
        <f t="shared" si="151"/>
        <v>20.399999999999999</v>
      </c>
      <c r="AL306">
        <f t="shared" si="153"/>
        <v>81000</v>
      </c>
      <c r="AM306" s="21">
        <f t="shared" si="152"/>
        <v>1331.3812562934502</v>
      </c>
    </row>
    <row r="307" spans="7:39" ht="15" thickBot="1" x14ac:dyDescent="0.35">
      <c r="G307" s="2" t="s">
        <v>272</v>
      </c>
      <c r="H307">
        <f>((100-B28)/100)*H290</f>
        <v>0.72748178999999957</v>
      </c>
      <c r="I307">
        <f>((100-C28)/100)*I290</f>
        <v>5.7474874999999983</v>
      </c>
      <c r="J307">
        <f>((100-D28)/100)*J290</f>
        <v>5.7195071999999962</v>
      </c>
      <c r="K307">
        <f>((100-E28)/100)*K290</f>
        <v>1.8225000000000002</v>
      </c>
      <c r="L307">
        <f>((100-F28)/100)*L290</f>
        <v>9.9800000000051057</v>
      </c>
      <c r="T307" s="57"/>
      <c r="U307">
        <f>$U$290+Z10</f>
        <v>0.09</v>
      </c>
      <c r="V307">
        <f>$V$290+AA10</f>
        <v>525</v>
      </c>
      <c r="W307">
        <f>$W$290+AB10</f>
        <v>20.535933875799984</v>
      </c>
      <c r="X307">
        <f>$X$290+AC10</f>
        <v>2.2415663740588543</v>
      </c>
      <c r="AD307" t="b">
        <f t="shared" si="145"/>
        <v>0</v>
      </c>
      <c r="AE307" s="15" t="s">
        <v>273</v>
      </c>
      <c r="AF307">
        <f t="shared" si="146"/>
        <v>38707199.999999993</v>
      </c>
      <c r="AG307">
        <f t="shared" si="147"/>
        <v>1061679150</v>
      </c>
      <c r="AH307">
        <f t="shared" si="148"/>
        <v>315431944.33228773</v>
      </c>
      <c r="AI307">
        <f t="shared" si="149"/>
        <v>415586405.75051159</v>
      </c>
      <c r="AJ307" s="20">
        <f t="shared" si="150"/>
        <v>1831404700.0827994</v>
      </c>
      <c r="AK307">
        <f t="shared" si="151"/>
        <v>10.799999999999999</v>
      </c>
      <c r="AL307">
        <f t="shared" si="153"/>
        <v>63000</v>
      </c>
      <c r="AM307" s="21">
        <f t="shared" si="152"/>
        <v>871.9881538401936</v>
      </c>
    </row>
    <row r="308" spans="7:39" ht="15" thickBot="1" x14ac:dyDescent="0.35">
      <c r="G308" s="2"/>
      <c r="H308">
        <f>((100-B24)/100)*H291</f>
        <v>0.72748178999999957</v>
      </c>
      <c r="I308">
        <f>((100-C24)/100)*I291</f>
        <v>5.7474874999999983</v>
      </c>
      <c r="J308">
        <f>((100-D24)/100)*J291</f>
        <v>5.7195071999999962</v>
      </c>
      <c r="K308">
        <f>((100-E24)/100)*K291</f>
        <v>3.6450000000000005</v>
      </c>
      <c r="L308">
        <f>((100-F24)/100)*L291</f>
        <v>9.9800000000051057</v>
      </c>
      <c r="T308" s="57"/>
      <c r="U308">
        <f>$U$291+Z6</f>
        <v>0.14900000000000002</v>
      </c>
      <c r="V308">
        <f>$V$291+AA6</f>
        <v>540</v>
      </c>
      <c r="W308">
        <f>$W$291+AB6</f>
        <v>20.535933875799984</v>
      </c>
      <c r="X308">
        <f>$X$291+AC6</f>
        <v>2.2415663740588543</v>
      </c>
      <c r="AD308" t="b">
        <f t="shared" si="145"/>
        <v>0</v>
      </c>
      <c r="AE308" s="15" t="s">
        <v>274</v>
      </c>
      <c r="AF308">
        <f t="shared" si="146"/>
        <v>64081920.000000007</v>
      </c>
      <c r="AG308">
        <f t="shared" si="147"/>
        <v>1092012840</v>
      </c>
      <c r="AH308">
        <f t="shared" si="148"/>
        <v>315431944.33228773</v>
      </c>
      <c r="AI308">
        <f t="shared" si="149"/>
        <v>415586405.75051159</v>
      </c>
      <c r="AJ308" s="20">
        <f t="shared" si="150"/>
        <v>1887113110.0827994</v>
      </c>
      <c r="AK308">
        <f t="shared" si="151"/>
        <v>17.880000000000003</v>
      </c>
      <c r="AL308">
        <f t="shared" si="153"/>
        <v>64800</v>
      </c>
      <c r="AM308" s="21">
        <f t="shared" si="152"/>
        <v>887.81315384019354</v>
      </c>
    </row>
    <row r="309" spans="7:39" ht="15" thickBot="1" x14ac:dyDescent="0.35">
      <c r="G309" s="2" t="s">
        <v>274</v>
      </c>
      <c r="H309">
        <f>((100-B25)/100)*H291</f>
        <v>0.25461862649999983</v>
      </c>
      <c r="I309">
        <f>((100-C25)/100)*I291</f>
        <v>2.701319124999999</v>
      </c>
      <c r="J309">
        <f>((100-D25)/100)*J291</f>
        <v>2.737356145919998</v>
      </c>
      <c r="K309">
        <f>((100-E25)/100)*K291</f>
        <v>3.6450000000000005</v>
      </c>
      <c r="L309">
        <f>((100-F25)/100)*L291</f>
        <v>1.9960000000010212</v>
      </c>
      <c r="T309" s="57" t="s">
        <v>275</v>
      </c>
      <c r="U309">
        <f>$U$291+Z7</f>
        <v>0.24900000000000003</v>
      </c>
      <c r="V309">
        <f>$V$291+AA7</f>
        <v>680</v>
      </c>
      <c r="W309">
        <f>$W$291+AB7</f>
        <v>24.117629268885693</v>
      </c>
      <c r="X309">
        <f>$X$291+AC7</f>
        <v>3.1369902223302817</v>
      </c>
      <c r="AD309" t="b">
        <f t="shared" si="145"/>
        <v>0</v>
      </c>
      <c r="AE309" s="15" t="s">
        <v>275</v>
      </c>
      <c r="AF309">
        <f t="shared" si="146"/>
        <v>107089920.00000001</v>
      </c>
      <c r="AG309">
        <f t="shared" si="147"/>
        <v>1375127280.0000002</v>
      </c>
      <c r="AH309">
        <f t="shared" si="148"/>
        <v>370446785.57008421</v>
      </c>
      <c r="AI309">
        <f t="shared" si="149"/>
        <v>581597987.22003412</v>
      </c>
      <c r="AJ309" s="20">
        <f t="shared" si="150"/>
        <v>2434261972.7901187</v>
      </c>
      <c r="AK309">
        <f t="shared" si="151"/>
        <v>29.880000000000003</v>
      </c>
      <c r="AL309">
        <f t="shared" si="153"/>
        <v>81600</v>
      </c>
      <c r="AM309" s="21">
        <f t="shared" si="152"/>
        <v>1163.9577912460788</v>
      </c>
    </row>
    <row r="310" spans="7:39" ht="15" thickBot="1" x14ac:dyDescent="0.35">
      <c r="G310" s="10" t="s">
        <v>275</v>
      </c>
      <c r="H310">
        <f>((100-B26)/100)*H291</f>
        <v>0.19794779505899984</v>
      </c>
      <c r="I310">
        <f t="shared" ref="I310:L310" si="170">((100-C26)/100)*I291</f>
        <v>2.2432443712499994</v>
      </c>
      <c r="J310">
        <f t="shared" si="170"/>
        <v>0.85792607999999937</v>
      </c>
      <c r="K310">
        <f t="shared" si="170"/>
        <v>2.5515000000000003</v>
      </c>
      <c r="L310">
        <f t="shared" si="170"/>
        <v>9.9800000000102129E-4</v>
      </c>
      <c r="T310" s="57" t="s">
        <v>276</v>
      </c>
      <c r="U310">
        <f>$U$291+Z8</f>
        <v>0.19900000000000001</v>
      </c>
      <c r="V310">
        <f>$V$291+AA8</f>
        <v>720</v>
      </c>
      <c r="W310">
        <f>$W$291+AB8</f>
        <v>38.444410841228532</v>
      </c>
      <c r="X310">
        <f>$X$291+AC8</f>
        <v>3.3160749919845669</v>
      </c>
      <c r="AD310" t="b">
        <f t="shared" si="145"/>
        <v>0</v>
      </c>
      <c r="AE310" s="15" t="s">
        <v>276</v>
      </c>
      <c r="AF310">
        <f t="shared" si="146"/>
        <v>85585920.000000015</v>
      </c>
      <c r="AG310">
        <f t="shared" si="147"/>
        <v>1456017120</v>
      </c>
      <c r="AH310">
        <f t="shared" si="148"/>
        <v>590506150.52127028</v>
      </c>
      <c r="AI310">
        <f t="shared" si="149"/>
        <v>614800303.51393878</v>
      </c>
      <c r="AJ310" s="20">
        <f t="shared" si="150"/>
        <v>2746909494.0352092</v>
      </c>
      <c r="AK310">
        <f t="shared" si="151"/>
        <v>23.880000000000003</v>
      </c>
      <c r="AL310">
        <f t="shared" si="153"/>
        <v>86400</v>
      </c>
      <c r="AM310" s="21">
        <f t="shared" si="152"/>
        <v>1375.4824286519645</v>
      </c>
    </row>
    <row r="311" spans="7:39" ht="15" thickBot="1" x14ac:dyDescent="0.35">
      <c r="G311" s="10" t="s">
        <v>276</v>
      </c>
      <c r="H311">
        <f>((100-B27)/100)*H291</f>
        <v>0.32183794389599985</v>
      </c>
      <c r="I311">
        <f t="shared" ref="I311:L311" si="171">((100-C27)/100)*I291</f>
        <v>3.3525094587499984</v>
      </c>
      <c r="J311">
        <f t="shared" si="171"/>
        <v>1.3738256294399989</v>
      </c>
      <c r="K311">
        <f t="shared" si="171"/>
        <v>2.7337500000000006</v>
      </c>
      <c r="L311">
        <f t="shared" si="171"/>
        <v>9.9800000000102129E-4</v>
      </c>
      <c r="T311" s="57" t="s">
        <v>277</v>
      </c>
      <c r="U311">
        <f>$U$291+Z9</f>
        <v>0.22900000000000004</v>
      </c>
      <c r="V311">
        <f>$V$291+AA9</f>
        <v>690</v>
      </c>
      <c r="W311">
        <f>$W$291+AB9</f>
        <v>36.653563144685677</v>
      </c>
      <c r="X311">
        <f>$X$291+AC9</f>
        <v>3.3160749919845669</v>
      </c>
      <c r="AD311" t="b">
        <f t="shared" si="145"/>
        <v>0</v>
      </c>
      <c r="AE311" s="15" t="s">
        <v>277</v>
      </c>
      <c r="AF311">
        <f t="shared" si="146"/>
        <v>98488320.000000015</v>
      </c>
      <c r="AG311">
        <f t="shared" si="147"/>
        <v>1395349740</v>
      </c>
      <c r="AH311">
        <f t="shared" si="148"/>
        <v>562998729.902372</v>
      </c>
      <c r="AI311">
        <f t="shared" si="149"/>
        <v>614800303.51393878</v>
      </c>
      <c r="AJ311" s="20">
        <f t="shared" si="150"/>
        <v>2671637093.4163108</v>
      </c>
      <c r="AK311">
        <f t="shared" si="151"/>
        <v>27.480000000000004</v>
      </c>
      <c r="AL311">
        <f t="shared" si="153"/>
        <v>82800</v>
      </c>
      <c r="AM311" s="21">
        <f t="shared" si="152"/>
        <v>1347.2062562934502</v>
      </c>
    </row>
    <row r="312" spans="7:39" ht="15" thickBot="1" x14ac:dyDescent="0.35">
      <c r="G312" s="2" t="s">
        <v>277</v>
      </c>
      <c r="H312">
        <f>((100-B28)/100)*H291</f>
        <v>0.72748178999999957</v>
      </c>
      <c r="I312">
        <f>((100-C28)/100)*I291</f>
        <v>5.7474874999999983</v>
      </c>
      <c r="J312">
        <f>((100-D28)/100)*J291</f>
        <v>5.7195071999999962</v>
      </c>
      <c r="K312">
        <f>((100-E28)/100)*K291</f>
        <v>3.6450000000000005</v>
      </c>
      <c r="L312">
        <f>((100-F28)/100)*L291</f>
        <v>9.9800000000051057</v>
      </c>
      <c r="T312" s="57"/>
      <c r="U312">
        <f>$U$291+Z10</f>
        <v>0.14900000000000002</v>
      </c>
      <c r="V312">
        <f>$V$291+AA10</f>
        <v>540</v>
      </c>
      <c r="W312">
        <f>$W$291+AB10</f>
        <v>20.535933875799984</v>
      </c>
      <c r="X312">
        <f>$X$291+AC10</f>
        <v>2.2415663740588543</v>
      </c>
      <c r="AD312" t="b">
        <f t="shared" si="145"/>
        <v>0</v>
      </c>
      <c r="AE312" s="15" t="s">
        <v>278</v>
      </c>
      <c r="AF312">
        <f t="shared" si="146"/>
        <v>64081920.000000007</v>
      </c>
      <c r="AG312">
        <f t="shared" si="147"/>
        <v>1092012840</v>
      </c>
      <c r="AH312">
        <f t="shared" si="148"/>
        <v>315431944.33228773</v>
      </c>
      <c r="AI312">
        <f t="shared" si="149"/>
        <v>415586405.75051159</v>
      </c>
      <c r="AJ312" s="20">
        <f t="shared" si="150"/>
        <v>1887113110.0827994</v>
      </c>
      <c r="AK312">
        <f t="shared" si="151"/>
        <v>17.880000000000003</v>
      </c>
      <c r="AL312">
        <f t="shared" si="153"/>
        <v>64800</v>
      </c>
      <c r="AM312" s="21">
        <f t="shared" si="152"/>
        <v>887.81315384019354</v>
      </c>
    </row>
    <row r="313" spans="7:39" ht="15" thickBot="1" x14ac:dyDescent="0.35">
      <c r="G313" s="2"/>
      <c r="H313">
        <f>((100-B24)/100)*H292</f>
        <v>1.9642008330000009E-2</v>
      </c>
      <c r="I313">
        <f>((100-C24)/100)*I292</f>
        <v>5.7474874999999983</v>
      </c>
      <c r="J313">
        <f>((100-D24)/100)*J292</f>
        <v>3.4317043199999654E-2</v>
      </c>
      <c r="K313">
        <f>((100-E24)/100)*K292</f>
        <v>1.0789199999999994</v>
      </c>
      <c r="L313">
        <f>((100-F24)/100)*L292</f>
        <v>9.9800000000051057</v>
      </c>
      <c r="T313" s="57"/>
      <c r="U313">
        <f>$U$292+Z6</f>
        <v>0.09</v>
      </c>
      <c r="V313">
        <f>$V$292+AA6</f>
        <v>510</v>
      </c>
      <c r="W313">
        <f>$W$292+AB6</f>
        <v>19.535933875799984</v>
      </c>
      <c r="X313">
        <f>$X$292+AC6</f>
        <v>2.6415663740588542</v>
      </c>
      <c r="AD313" t="b">
        <f t="shared" si="145"/>
        <v>0</v>
      </c>
      <c r="AE313" s="15" t="s">
        <v>279</v>
      </c>
      <c r="AF313">
        <f t="shared" si="146"/>
        <v>38707199.999999993</v>
      </c>
      <c r="AG313">
        <f t="shared" si="147"/>
        <v>1031345460</v>
      </c>
      <c r="AH313">
        <f t="shared" si="148"/>
        <v>300071944.33228779</v>
      </c>
      <c r="AI313">
        <f t="shared" si="149"/>
        <v>489746405.75051147</v>
      </c>
      <c r="AJ313" s="20">
        <f t="shared" si="150"/>
        <v>1859871010.0827992</v>
      </c>
      <c r="AK313">
        <f t="shared" si="151"/>
        <v>10.799999999999999</v>
      </c>
      <c r="AL313">
        <f t="shared" si="153"/>
        <v>61200</v>
      </c>
      <c r="AM313" s="21">
        <f t="shared" si="152"/>
        <v>926.07515384019359</v>
      </c>
    </row>
    <row r="314" spans="7:39" ht="15" thickBot="1" x14ac:dyDescent="0.35">
      <c r="G314" s="2" t="s">
        <v>279</v>
      </c>
      <c r="H314">
        <f>((100-B25)/100)*H292</f>
        <v>6.874702915500003E-3</v>
      </c>
      <c r="I314">
        <f>((100-C25)/100)*I292</f>
        <v>2.701319124999999</v>
      </c>
      <c r="J314">
        <f>((100-D25)/100)*J292</f>
        <v>1.6424136875519833E-2</v>
      </c>
      <c r="K314">
        <f>((100-E25)/100)*K292</f>
        <v>1.0789199999999994</v>
      </c>
      <c r="L314">
        <f>((100-F25)/100)*L292</f>
        <v>1.9960000000010212</v>
      </c>
      <c r="T314" s="57" t="s">
        <v>280</v>
      </c>
      <c r="U314">
        <f>$U$292+Z7</f>
        <v>0.19</v>
      </c>
      <c r="V314">
        <f>$V$292+AA7</f>
        <v>650</v>
      </c>
      <c r="W314">
        <f>$W$292+AB7</f>
        <v>23.117629268885693</v>
      </c>
      <c r="X314">
        <f>$X$292+AC7</f>
        <v>3.5369902223302816</v>
      </c>
      <c r="AD314" t="b">
        <f t="shared" si="145"/>
        <v>0</v>
      </c>
      <c r="AE314" s="15" t="s">
        <v>280</v>
      </c>
      <c r="AF314">
        <f t="shared" si="146"/>
        <v>81715200</v>
      </c>
      <c r="AG314">
        <f t="shared" si="147"/>
        <v>1314459900</v>
      </c>
      <c r="AH314">
        <f t="shared" si="148"/>
        <v>355086785.57008427</v>
      </c>
      <c r="AI314">
        <f t="shared" si="149"/>
        <v>655757987.22003412</v>
      </c>
      <c r="AJ314" s="20">
        <f t="shared" si="150"/>
        <v>2407019872.7901182</v>
      </c>
      <c r="AK314">
        <f t="shared" si="151"/>
        <v>22.8</v>
      </c>
      <c r="AL314">
        <f t="shared" si="153"/>
        <v>78000</v>
      </c>
      <c r="AM314" s="21">
        <f t="shared" si="152"/>
        <v>1202.2197912460788</v>
      </c>
    </row>
    <row r="315" spans="7:39" ht="15" thickBot="1" x14ac:dyDescent="0.35">
      <c r="G315" s="10" t="s">
        <v>280</v>
      </c>
      <c r="H315">
        <f>((100-B26)/100)*H292</f>
        <v>5.3445904665930018E-3</v>
      </c>
      <c r="I315">
        <f t="shared" ref="I315:L315" si="172">((100-C26)/100)*I292</f>
        <v>2.2432443712499994</v>
      </c>
      <c r="J315">
        <f t="shared" si="172"/>
        <v>5.147556479999948E-3</v>
      </c>
      <c r="K315">
        <f t="shared" si="172"/>
        <v>0.75524399999999958</v>
      </c>
      <c r="L315">
        <f t="shared" si="172"/>
        <v>9.9800000000102129E-4</v>
      </c>
      <c r="T315" s="57" t="s">
        <v>281</v>
      </c>
      <c r="U315">
        <f>$U$292+Z8</f>
        <v>0.14000000000000001</v>
      </c>
      <c r="V315">
        <f>$V$292+AA8</f>
        <v>690</v>
      </c>
      <c r="W315">
        <f>$W$292+AB8</f>
        <v>37.444410841228532</v>
      </c>
      <c r="X315">
        <f>$X$292+AC8</f>
        <v>3.7160749919845668</v>
      </c>
      <c r="AD315" t="b">
        <f t="shared" si="145"/>
        <v>0</v>
      </c>
      <c r="AE315" s="15" t="s">
        <v>281</v>
      </c>
      <c r="AF315">
        <f t="shared" si="146"/>
        <v>60211200</v>
      </c>
      <c r="AG315">
        <f t="shared" si="147"/>
        <v>1395349740</v>
      </c>
      <c r="AH315">
        <f t="shared" si="148"/>
        <v>575146150.52127016</v>
      </c>
      <c r="AI315">
        <f t="shared" si="149"/>
        <v>688960303.51393867</v>
      </c>
      <c r="AJ315" s="20">
        <f t="shared" si="150"/>
        <v>2719667394.0352087</v>
      </c>
      <c r="AK315">
        <f t="shared" si="151"/>
        <v>16.8</v>
      </c>
      <c r="AL315">
        <f t="shared" si="153"/>
        <v>82800</v>
      </c>
      <c r="AM315" s="21">
        <f t="shared" si="152"/>
        <v>1413.7444286519644</v>
      </c>
    </row>
    <row r="316" spans="7:39" ht="15" thickBot="1" x14ac:dyDescent="0.35">
      <c r="G316" s="10" t="s">
        <v>281</v>
      </c>
      <c r="H316">
        <f>((100-B27)/100)*H292</f>
        <v>8.6896244851920046E-3</v>
      </c>
      <c r="I316">
        <f t="shared" ref="I316:L316" si="173">((100-C27)/100)*I292</f>
        <v>3.3525094587499984</v>
      </c>
      <c r="J316">
        <f t="shared" si="173"/>
        <v>8.2429537766399164E-3</v>
      </c>
      <c r="K316">
        <f t="shared" si="173"/>
        <v>0.80918999999999963</v>
      </c>
      <c r="L316">
        <f t="shared" si="173"/>
        <v>9.9800000000102129E-4</v>
      </c>
      <c r="T316" s="57" t="s">
        <v>282</v>
      </c>
      <c r="U316">
        <f>$U$292+Z9</f>
        <v>0.16999999999999998</v>
      </c>
      <c r="V316">
        <f>$V$292+AA9</f>
        <v>660</v>
      </c>
      <c r="W316">
        <f>$W$292+AB9</f>
        <v>35.653563144685677</v>
      </c>
      <c r="X316">
        <f>$X$292+AC9</f>
        <v>3.7160749919845668</v>
      </c>
      <c r="AD316" t="b">
        <f t="shared" si="145"/>
        <v>0</v>
      </c>
      <c r="AE316" s="15" t="s">
        <v>282</v>
      </c>
      <c r="AF316">
        <f t="shared" si="146"/>
        <v>73113600</v>
      </c>
      <c r="AG316">
        <f t="shared" si="147"/>
        <v>1334682360</v>
      </c>
      <c r="AH316">
        <f t="shared" si="148"/>
        <v>547638729.902372</v>
      </c>
      <c r="AI316">
        <f t="shared" si="149"/>
        <v>688960303.51393867</v>
      </c>
      <c r="AJ316" s="20">
        <f t="shared" si="150"/>
        <v>2644394993.4163103</v>
      </c>
      <c r="AK316">
        <f t="shared" si="151"/>
        <v>20.399999999999999</v>
      </c>
      <c r="AL316">
        <f t="shared" si="153"/>
        <v>79200</v>
      </c>
      <c r="AM316" s="21">
        <f t="shared" si="152"/>
        <v>1385.4682562934502</v>
      </c>
    </row>
    <row r="317" spans="7:39" ht="15" thickBot="1" x14ac:dyDescent="0.35">
      <c r="G317" s="2" t="s">
        <v>282</v>
      </c>
      <c r="H317">
        <f>((100-B28)/100)*H292</f>
        <v>1.9642008330000009E-2</v>
      </c>
      <c r="I317">
        <f>((100-C28)/100)*I292</f>
        <v>5.7474874999999983</v>
      </c>
      <c r="J317">
        <f>((100-D28)/100)*J292</f>
        <v>3.4317043199999654E-2</v>
      </c>
      <c r="K317">
        <f>((100-E28)/100)*K292</f>
        <v>1.0789199999999994</v>
      </c>
      <c r="L317">
        <f>((100-F28)/100)*L292</f>
        <v>9.9800000000051057</v>
      </c>
      <c r="T317" s="57"/>
      <c r="U317">
        <f>$U$292+Z10</f>
        <v>0.09</v>
      </c>
      <c r="V317">
        <f>$V$292+AA10</f>
        <v>510</v>
      </c>
      <c r="W317">
        <f>$W$292+AB10</f>
        <v>19.535933875799984</v>
      </c>
      <c r="X317">
        <f>$X$292+AC10</f>
        <v>2.6415663740588542</v>
      </c>
      <c r="AD317" t="b">
        <f t="shared" si="145"/>
        <v>0</v>
      </c>
      <c r="AE317" s="15" t="s">
        <v>283</v>
      </c>
      <c r="AF317">
        <f t="shared" si="146"/>
        <v>38707199.999999993</v>
      </c>
      <c r="AG317">
        <f t="shared" si="147"/>
        <v>1031345460</v>
      </c>
      <c r="AH317">
        <f t="shared" si="148"/>
        <v>300071944.33228779</v>
      </c>
      <c r="AI317">
        <f t="shared" si="149"/>
        <v>489746405.75051147</v>
      </c>
      <c r="AJ317" s="20">
        <f t="shared" si="150"/>
        <v>1859871010.0827992</v>
      </c>
      <c r="AK317">
        <f t="shared" si="151"/>
        <v>10.799999999999999</v>
      </c>
      <c r="AL317">
        <f t="shared" si="153"/>
        <v>61200</v>
      </c>
      <c r="AM317" s="21">
        <f t="shared" si="152"/>
        <v>926.07515384019359</v>
      </c>
    </row>
    <row r="318" spans="7:39" ht="15" thickBot="1" x14ac:dyDescent="0.35">
      <c r="G318" s="10"/>
      <c r="H318">
        <f>((100-B20)/100)*H12</f>
        <v>1.0486223999999993</v>
      </c>
      <c r="I318">
        <f>((100-C20)/100)*I12</f>
        <v>3.0346733999999969</v>
      </c>
      <c r="J318">
        <f>((100-D20)/100)*J12</f>
        <v>2.4235199999999995</v>
      </c>
      <c r="K318">
        <f>((100-E20)/100)*K12</f>
        <v>0.79380000000000006</v>
      </c>
      <c r="L318">
        <f>((100-F20)/100)*L12</f>
        <v>9.9800000000051057</v>
      </c>
      <c r="T318" s="57" t="s">
        <v>284</v>
      </c>
      <c r="U318">
        <f t="shared" ref="U318:U326" si="174">$U$12+Z2</f>
        <v>0.08</v>
      </c>
      <c r="V318">
        <f t="shared" ref="V318:V326" si="175">$V$12+AA2</f>
        <v>397.5</v>
      </c>
      <c r="W318">
        <f t="shared" ref="W318:W326" si="176">$W$12+AB2</f>
        <v>19.073188184762838</v>
      </c>
      <c r="X318">
        <f t="shared" ref="X318:X326" si="177">$X$12+AC2</f>
        <v>2.1401290190268547</v>
      </c>
      <c r="AD318" t="b">
        <f t="shared" si="145"/>
        <v>0</v>
      </c>
      <c r="AE318" s="15" t="s">
        <v>284</v>
      </c>
      <c r="AF318">
        <f t="shared" si="146"/>
        <v>34406400</v>
      </c>
      <c r="AG318">
        <f t="shared" si="147"/>
        <v>803842785</v>
      </c>
      <c r="AH318">
        <f t="shared" si="148"/>
        <v>292964170.51795721</v>
      </c>
      <c r="AI318">
        <f t="shared" si="149"/>
        <v>396779920.12757879</v>
      </c>
      <c r="AJ318" s="20">
        <f t="shared" si="150"/>
        <v>1527993275.6455359</v>
      </c>
      <c r="AK318">
        <f t="shared" si="151"/>
        <v>9.6</v>
      </c>
      <c r="AL318">
        <f t="shared" si="153"/>
        <v>47700</v>
      </c>
      <c r="AM318" s="21">
        <f t="shared" si="152"/>
        <v>784.23598164198791</v>
      </c>
    </row>
    <row r="319" spans="7:39" ht="15" thickBot="1" x14ac:dyDescent="0.35">
      <c r="G319" s="2" t="s">
        <v>284</v>
      </c>
      <c r="H319">
        <f>((100-B21)/100)*H12</f>
        <v>1.0486223999999993</v>
      </c>
      <c r="I319">
        <f>((100-C21)/100)*I12</f>
        <v>3.0346733999999969</v>
      </c>
      <c r="J319">
        <f>((100-D21)/100)*J12</f>
        <v>2.4235199999999995</v>
      </c>
      <c r="K319">
        <f>((100-E21)/100)*K12</f>
        <v>0.60750000000000004</v>
      </c>
      <c r="L319">
        <f>((100-F21)/100)*L12</f>
        <v>9.9800000000051057</v>
      </c>
      <c r="T319" s="57" t="s">
        <v>285</v>
      </c>
      <c r="U319">
        <f t="shared" si="174"/>
        <v>0.08</v>
      </c>
      <c r="V319">
        <f t="shared" si="175"/>
        <v>412.5</v>
      </c>
      <c r="W319">
        <f t="shared" si="176"/>
        <v>21.073188184762838</v>
      </c>
      <c r="X319">
        <f t="shared" si="177"/>
        <v>1.7401290190268548</v>
      </c>
      <c r="AD319" t="b">
        <f t="shared" si="145"/>
        <v>0</v>
      </c>
      <c r="AE319" s="15" t="s">
        <v>285</v>
      </c>
      <c r="AF319">
        <f t="shared" si="146"/>
        <v>34406400</v>
      </c>
      <c r="AG319">
        <f t="shared" si="147"/>
        <v>834176475</v>
      </c>
      <c r="AH319">
        <f t="shared" si="148"/>
        <v>323684170.51795715</v>
      </c>
      <c r="AI319">
        <f t="shared" si="149"/>
        <v>322619920.12757885</v>
      </c>
      <c r="AJ319" s="20">
        <f t="shared" si="150"/>
        <v>1514886965.6455359</v>
      </c>
      <c r="AK319">
        <f t="shared" si="151"/>
        <v>9.6</v>
      </c>
      <c r="AL319">
        <f t="shared" si="153"/>
        <v>49500</v>
      </c>
      <c r="AM319" s="21">
        <f t="shared" si="152"/>
        <v>742.14898164198803</v>
      </c>
    </row>
    <row r="320" spans="7:39" ht="15" thickBot="1" x14ac:dyDescent="0.35">
      <c r="G320" s="2" t="s">
        <v>285</v>
      </c>
      <c r="H320">
        <f>((100-B22)/100)*H12</f>
        <v>1.0486223999999993</v>
      </c>
      <c r="I320">
        <f>((100-C22)/100)*I12</f>
        <v>3.0346733999999969</v>
      </c>
      <c r="J320">
        <f>((100-D22)/100)*J12</f>
        <v>2.4235199999999995</v>
      </c>
      <c r="K320">
        <f>((100-E22)/100)*K12</f>
        <v>1.2150000000000001</v>
      </c>
      <c r="L320">
        <f>((100-F22)/100)*L12</f>
        <v>9.9800000000051057</v>
      </c>
      <c r="T320" s="57" t="s">
        <v>286</v>
      </c>
      <c r="U320">
        <f t="shared" si="174"/>
        <v>0.13900000000000001</v>
      </c>
      <c r="V320">
        <f t="shared" si="175"/>
        <v>427.5</v>
      </c>
      <c r="W320">
        <f t="shared" si="176"/>
        <v>21.073188184762838</v>
      </c>
      <c r="X320">
        <f t="shared" si="177"/>
        <v>1.7401290190268548</v>
      </c>
      <c r="AD320" t="b">
        <f t="shared" si="145"/>
        <v>0</v>
      </c>
      <c r="AE320" s="15" t="s">
        <v>286</v>
      </c>
      <c r="AF320">
        <f t="shared" si="146"/>
        <v>59781120</v>
      </c>
      <c r="AG320">
        <f t="shared" si="147"/>
        <v>864510165</v>
      </c>
      <c r="AH320">
        <f t="shared" si="148"/>
        <v>323684170.51795715</v>
      </c>
      <c r="AI320">
        <f t="shared" si="149"/>
        <v>322619920.12757885</v>
      </c>
      <c r="AJ320" s="20">
        <f t="shared" si="150"/>
        <v>1570595375.6455359</v>
      </c>
      <c r="AK320">
        <f t="shared" si="151"/>
        <v>16.68</v>
      </c>
      <c r="AL320">
        <f t="shared" si="153"/>
        <v>51300</v>
      </c>
      <c r="AM320" s="21">
        <f t="shared" si="152"/>
        <v>757.97398164198796</v>
      </c>
    </row>
    <row r="321" spans="7:39" ht="15" thickBot="1" x14ac:dyDescent="0.35">
      <c r="G321" s="2" t="s">
        <v>286</v>
      </c>
      <c r="H321">
        <f>((100-B23)/100)*H12</f>
        <v>2.8312804800000011E-2</v>
      </c>
      <c r="I321">
        <f>((100-C23)/100)*I12</f>
        <v>3.0346733999999969</v>
      </c>
      <c r="J321">
        <f>((100-D23)/100)*J12</f>
        <v>1.4541119999999859E-2</v>
      </c>
      <c r="K321">
        <f>((100-E23)/100)*K12</f>
        <v>0.35963999999999985</v>
      </c>
      <c r="L321">
        <f>((100-F23)/100)*L12</f>
        <v>9.9800000000051057</v>
      </c>
      <c r="T321" s="57" t="s">
        <v>287</v>
      </c>
      <c r="U321">
        <f t="shared" si="174"/>
        <v>0.08</v>
      </c>
      <c r="V321">
        <f t="shared" si="175"/>
        <v>397.5</v>
      </c>
      <c r="W321">
        <f t="shared" si="176"/>
        <v>20.073188184762838</v>
      </c>
      <c r="X321">
        <f t="shared" si="177"/>
        <v>2.1401290190268547</v>
      </c>
      <c r="AD321" t="b">
        <f t="shared" si="145"/>
        <v>0</v>
      </c>
      <c r="AE321" s="15" t="s">
        <v>287</v>
      </c>
      <c r="AF321">
        <f t="shared" si="146"/>
        <v>34406400</v>
      </c>
      <c r="AG321">
        <f t="shared" si="147"/>
        <v>803842785</v>
      </c>
      <c r="AH321">
        <f t="shared" si="148"/>
        <v>308324170.51795721</v>
      </c>
      <c r="AI321">
        <f t="shared" si="149"/>
        <v>396779920.12757879</v>
      </c>
      <c r="AJ321" s="20">
        <f t="shared" si="150"/>
        <v>1543353275.6455359</v>
      </c>
      <c r="AK321">
        <f t="shared" si="151"/>
        <v>9.6</v>
      </c>
      <c r="AL321">
        <f t="shared" si="153"/>
        <v>47700</v>
      </c>
      <c r="AM321" s="21">
        <f t="shared" si="152"/>
        <v>796.23598164198791</v>
      </c>
    </row>
    <row r="322" spans="7:39" ht="15" thickBot="1" x14ac:dyDescent="0.35">
      <c r="G322" s="10" t="s">
        <v>287</v>
      </c>
      <c r="H322">
        <f>((100-B24)/100)*H12</f>
        <v>1.0486223999999993</v>
      </c>
      <c r="I322">
        <f>((100-C24)/100)*I12</f>
        <v>3.0346733999999969</v>
      </c>
      <c r="J322">
        <f>((100-D24)/100)*J12</f>
        <v>2.4235199999999995</v>
      </c>
      <c r="K322">
        <f>((100-E24)/100)*K12</f>
        <v>3.24</v>
      </c>
      <c r="L322">
        <f>((100-F24)/100)*L12</f>
        <v>99.800000000051057</v>
      </c>
      <c r="T322" s="57"/>
      <c r="U322">
        <f t="shared" si="174"/>
        <v>0.04</v>
      </c>
      <c r="V322">
        <f t="shared" si="175"/>
        <v>277.5</v>
      </c>
      <c r="W322">
        <f t="shared" si="176"/>
        <v>13.073188184762838</v>
      </c>
      <c r="X322">
        <f t="shared" si="177"/>
        <v>1.5401290190268548</v>
      </c>
      <c r="AD322" t="b">
        <f t="shared" si="145"/>
        <v>0</v>
      </c>
      <c r="AE322" s="15" t="s">
        <v>288</v>
      </c>
      <c r="AF322">
        <f t="shared" si="146"/>
        <v>17203200</v>
      </c>
      <c r="AG322">
        <f t="shared" si="147"/>
        <v>561173265.00000012</v>
      </c>
      <c r="AH322">
        <f t="shared" si="148"/>
        <v>200804170.51795721</v>
      </c>
      <c r="AI322">
        <f t="shared" si="149"/>
        <v>285539920.12757891</v>
      </c>
      <c r="AJ322" s="20">
        <f t="shared" si="150"/>
        <v>1064720555.6455362</v>
      </c>
      <c r="AK322">
        <f t="shared" si="151"/>
        <v>4.8</v>
      </c>
      <c r="AL322">
        <f t="shared" si="153"/>
        <v>33300</v>
      </c>
      <c r="AM322" s="21">
        <f t="shared" si="152"/>
        <v>550.21198164198802</v>
      </c>
    </row>
    <row r="323" spans="7:39" ht="15" thickBot="1" x14ac:dyDescent="0.35">
      <c r="G323" s="2" t="s">
        <v>288</v>
      </c>
      <c r="H323">
        <f>((100-B25)/100)*H12</f>
        <v>0.36701783999999971</v>
      </c>
      <c r="I323">
        <f>((100-C25)/100)*I12</f>
        <v>1.4262964979999984</v>
      </c>
      <c r="J323">
        <f>((100-D25)/100)*J12</f>
        <v>1.1598966719999997</v>
      </c>
      <c r="K323">
        <f>((100-E25)/100)*K12</f>
        <v>3.24</v>
      </c>
      <c r="L323">
        <f>((100-F25)/100)*L12</f>
        <v>19.960000000010211</v>
      </c>
      <c r="T323" s="57" t="s">
        <v>289</v>
      </c>
      <c r="U323">
        <f t="shared" si="174"/>
        <v>0.14000000000000001</v>
      </c>
      <c r="V323">
        <f t="shared" si="175"/>
        <v>417.5</v>
      </c>
      <c r="W323">
        <f t="shared" si="176"/>
        <v>16.654883577848548</v>
      </c>
      <c r="X323">
        <f t="shared" si="177"/>
        <v>2.435552867298282</v>
      </c>
      <c r="AD323" t="b">
        <f t="shared" si="145"/>
        <v>0</v>
      </c>
      <c r="AE323" s="15" t="s">
        <v>289</v>
      </c>
      <c r="AF323">
        <f t="shared" si="146"/>
        <v>60211200</v>
      </c>
      <c r="AG323">
        <f t="shared" si="147"/>
        <v>844287705.00000012</v>
      </c>
      <c r="AH323">
        <f t="shared" si="148"/>
        <v>255819011.75575367</v>
      </c>
      <c r="AI323">
        <f t="shared" si="149"/>
        <v>451551501.59710139</v>
      </c>
      <c r="AJ323" s="20">
        <f t="shared" si="150"/>
        <v>1611869418.3528552</v>
      </c>
      <c r="AK323">
        <f t="shared" si="151"/>
        <v>16.8</v>
      </c>
      <c r="AL323">
        <f t="shared" si="153"/>
        <v>50100</v>
      </c>
      <c r="AM323" s="21">
        <f t="shared" si="152"/>
        <v>826.35661904787321</v>
      </c>
    </row>
    <row r="324" spans="7:39" ht="15" thickBot="1" x14ac:dyDescent="0.35">
      <c r="G324" s="10" t="s">
        <v>289</v>
      </c>
      <c r="H324">
        <f>((100-B26)/100)*H12</f>
        <v>0.28533015503999976</v>
      </c>
      <c r="I324">
        <f>((100-C26)/100)*I12</f>
        <v>1.1844330280199988</v>
      </c>
      <c r="J324">
        <f>((100-D26)/100)*J12</f>
        <v>0.36352799999999991</v>
      </c>
      <c r="K324">
        <f>((100-E26)/100)*K12</f>
        <v>2.2679999999999998</v>
      </c>
      <c r="L324">
        <f>((100-F26)/100)*L12</f>
        <v>9.9800000000102116E-3</v>
      </c>
      <c r="T324" s="57" t="s">
        <v>290</v>
      </c>
      <c r="U324">
        <f t="shared" si="174"/>
        <v>0.09</v>
      </c>
      <c r="V324">
        <f t="shared" si="175"/>
        <v>457.5</v>
      </c>
      <c r="W324">
        <f t="shared" si="176"/>
        <v>30.981665150191382</v>
      </c>
      <c r="X324">
        <f t="shared" si="177"/>
        <v>2.6146376369525672</v>
      </c>
      <c r="AD324" t="b">
        <f t="shared" si="145"/>
        <v>0</v>
      </c>
      <c r="AE324" s="15" t="s">
        <v>290</v>
      </c>
      <c r="AF324">
        <f t="shared" si="146"/>
        <v>38707199.999999993</v>
      </c>
      <c r="AG324">
        <f t="shared" si="147"/>
        <v>925177545</v>
      </c>
      <c r="AH324">
        <f t="shared" si="148"/>
        <v>475878376.70693964</v>
      </c>
      <c r="AI324">
        <f t="shared" si="149"/>
        <v>484753817.89100599</v>
      </c>
      <c r="AJ324" s="20">
        <f t="shared" si="150"/>
        <v>1924516939.5979457</v>
      </c>
      <c r="AK324">
        <f t="shared" si="151"/>
        <v>10.799999999999999</v>
      </c>
      <c r="AL324">
        <f t="shared" si="153"/>
        <v>54900</v>
      </c>
      <c r="AM324" s="21">
        <f t="shared" si="152"/>
        <v>1037.8812564537589</v>
      </c>
    </row>
    <row r="325" spans="7:39" ht="15" thickBot="1" x14ac:dyDescent="0.35">
      <c r="G325" s="10" t="s">
        <v>290</v>
      </c>
      <c r="H325">
        <f>((100-B27)/100)*H12</f>
        <v>0.46391054975999968</v>
      </c>
      <c r="I325">
        <f>((100-C27)/100)*I12</f>
        <v>1.7701249942199979</v>
      </c>
      <c r="J325">
        <f>((100-D27)/100)*J12</f>
        <v>0.58212950399999974</v>
      </c>
      <c r="K325">
        <f>((100-E27)/100)*K12</f>
        <v>2.4300000000000002</v>
      </c>
      <c r="L325">
        <f>((100-F27)/100)*L12</f>
        <v>9.9800000000102116E-3</v>
      </c>
      <c r="T325" s="57" t="s">
        <v>291</v>
      </c>
      <c r="U325">
        <f t="shared" si="174"/>
        <v>0.12</v>
      </c>
      <c r="V325">
        <f t="shared" si="175"/>
        <v>427.5</v>
      </c>
      <c r="W325">
        <f t="shared" si="176"/>
        <v>29.190817453648528</v>
      </c>
      <c r="X325">
        <f t="shared" si="177"/>
        <v>2.6146376369525672</v>
      </c>
      <c r="AD325" t="b">
        <f t="shared" si="145"/>
        <v>0</v>
      </c>
      <c r="AE325" s="15" t="s">
        <v>291</v>
      </c>
      <c r="AF325">
        <f t="shared" si="146"/>
        <v>51609599.999999993</v>
      </c>
      <c r="AG325">
        <f t="shared" si="147"/>
        <v>864510165</v>
      </c>
      <c r="AH325">
        <f t="shared" si="148"/>
        <v>448370956.08804142</v>
      </c>
      <c r="AI325">
        <f t="shared" si="149"/>
        <v>484753817.89100599</v>
      </c>
      <c r="AJ325" s="20">
        <f t="shared" si="150"/>
        <v>1849244538.9790473</v>
      </c>
      <c r="AK325">
        <f t="shared" si="151"/>
        <v>14.399999999999999</v>
      </c>
      <c r="AL325">
        <f t="shared" si="153"/>
        <v>51300</v>
      </c>
      <c r="AM325" s="21">
        <f t="shared" si="152"/>
        <v>1009.6050840952446</v>
      </c>
    </row>
    <row r="326" spans="7:39" ht="15" thickBot="1" x14ac:dyDescent="0.35">
      <c r="G326" s="2" t="s">
        <v>291</v>
      </c>
      <c r="H326">
        <f>((100-B28)/100)*H12</f>
        <v>1.0486223999999993</v>
      </c>
      <c r="I326">
        <f>((100-C28)/100)*I12</f>
        <v>3.0346733999999969</v>
      </c>
      <c r="J326">
        <f>((100-D28)/100)*J12</f>
        <v>2.4235199999999995</v>
      </c>
      <c r="K326">
        <f>((100-E28)/100)*K12</f>
        <v>3.24</v>
      </c>
      <c r="L326">
        <f>((100-F28)/100)*L12</f>
        <v>99.800000000051057</v>
      </c>
      <c r="T326" s="57"/>
      <c r="U326">
        <f t="shared" si="174"/>
        <v>0.04</v>
      </c>
      <c r="V326">
        <f t="shared" si="175"/>
        <v>277.5</v>
      </c>
      <c r="W326">
        <f t="shared" si="176"/>
        <v>13.073188184762838</v>
      </c>
      <c r="X326">
        <f t="shared" si="177"/>
        <v>1.5401290190268548</v>
      </c>
      <c r="AD326" t="b">
        <f t="shared" si="145"/>
        <v>0</v>
      </c>
      <c r="AE326" s="15" t="s">
        <v>292</v>
      </c>
      <c r="AF326">
        <f t="shared" si="146"/>
        <v>17203200</v>
      </c>
      <c r="AG326">
        <f t="shared" si="147"/>
        <v>561173265.00000012</v>
      </c>
      <c r="AH326">
        <f t="shared" si="148"/>
        <v>200804170.51795721</v>
      </c>
      <c r="AI326">
        <f t="shared" si="149"/>
        <v>285539920.12757891</v>
      </c>
      <c r="AJ326" s="20">
        <f t="shared" si="150"/>
        <v>1064720555.6455362</v>
      </c>
      <c r="AK326">
        <f t="shared" si="151"/>
        <v>4.8</v>
      </c>
      <c r="AL326">
        <f t="shared" si="153"/>
        <v>33300</v>
      </c>
      <c r="AM326" s="21">
        <f t="shared" si="152"/>
        <v>550.21198164198802</v>
      </c>
    </row>
    <row r="327" spans="7:39" ht="15" thickBot="1" x14ac:dyDescent="0.35">
      <c r="G327" s="2"/>
      <c r="H327">
        <f>((100-B24)/100)*H318</f>
        <v>1.0486223999999993</v>
      </c>
      <c r="I327">
        <f>((100-C24)/100)*I318</f>
        <v>3.0346733999999969</v>
      </c>
      <c r="J327">
        <f>((100-D24)/100)*J318</f>
        <v>2.4235199999999995</v>
      </c>
      <c r="K327">
        <f>((100-E24)/100)*K318</f>
        <v>0.79380000000000006</v>
      </c>
      <c r="L327">
        <f>((100-F24)/100)*L318</f>
        <v>9.9800000000051057</v>
      </c>
      <c r="T327" s="57"/>
      <c r="U327">
        <f>$U$318+Z6</f>
        <v>0.08</v>
      </c>
      <c r="V327">
        <f>$V$318+AA6</f>
        <v>397.5</v>
      </c>
      <c r="W327">
        <f>$W$318+AB6</f>
        <v>19.073188184762838</v>
      </c>
      <c r="X327">
        <f>$X$318+AC6</f>
        <v>2.1401290190268547</v>
      </c>
      <c r="AD327" t="b">
        <f t="shared" si="145"/>
        <v>0</v>
      </c>
      <c r="AE327" s="15" t="s">
        <v>293</v>
      </c>
      <c r="AF327">
        <f t="shared" si="146"/>
        <v>34406400</v>
      </c>
      <c r="AG327">
        <f t="shared" si="147"/>
        <v>803842785</v>
      </c>
      <c r="AH327">
        <f t="shared" si="148"/>
        <v>292964170.51795721</v>
      </c>
      <c r="AI327">
        <f t="shared" si="149"/>
        <v>396779920.12757879</v>
      </c>
      <c r="AJ327" s="20">
        <f t="shared" si="150"/>
        <v>1527993275.6455359</v>
      </c>
      <c r="AK327">
        <f t="shared" si="151"/>
        <v>9.6</v>
      </c>
      <c r="AL327">
        <f t="shared" si="153"/>
        <v>47700</v>
      </c>
      <c r="AM327" s="21">
        <f t="shared" si="152"/>
        <v>784.23598164198791</v>
      </c>
    </row>
    <row r="328" spans="7:39" ht="15" thickBot="1" x14ac:dyDescent="0.35">
      <c r="G328" s="2" t="s">
        <v>293</v>
      </c>
      <c r="H328">
        <f>((100-B25)/100)*H318</f>
        <v>0.36701783999999971</v>
      </c>
      <c r="I328">
        <f>((100-C25)/100)*I318</f>
        <v>1.4262964979999984</v>
      </c>
      <c r="J328">
        <f>((100-D25)/100)*J318</f>
        <v>1.1598966719999997</v>
      </c>
      <c r="K328">
        <f>((100-E25)/100)*K318</f>
        <v>0.79380000000000006</v>
      </c>
      <c r="L328">
        <f>((100-F25)/100)*L318</f>
        <v>1.9960000000010212</v>
      </c>
      <c r="T328" s="57" t="s">
        <v>294</v>
      </c>
      <c r="U328">
        <f>$U$318+Z7</f>
        <v>0.18</v>
      </c>
      <c r="V328">
        <f>$V$318+AA7</f>
        <v>537.5</v>
      </c>
      <c r="W328">
        <f>$W$318+AB7</f>
        <v>22.654883577848548</v>
      </c>
      <c r="X328">
        <f>$X$318+AC7</f>
        <v>3.0355528672982821</v>
      </c>
      <c r="AD328" t="b">
        <f t="shared" si="145"/>
        <v>0</v>
      </c>
      <c r="AE328" s="15" t="s">
        <v>294</v>
      </c>
      <c r="AF328">
        <f t="shared" si="146"/>
        <v>77414399.999999985</v>
      </c>
      <c r="AG328">
        <f t="shared" si="147"/>
        <v>1086957225</v>
      </c>
      <c r="AH328">
        <f t="shared" si="148"/>
        <v>347979011.75575376</v>
      </c>
      <c r="AI328">
        <f t="shared" si="149"/>
        <v>562791501.59710145</v>
      </c>
      <c r="AJ328" s="20">
        <f t="shared" si="150"/>
        <v>2075142138.3528552</v>
      </c>
      <c r="AK328">
        <f t="shared" si="151"/>
        <v>21.599999999999998</v>
      </c>
      <c r="AL328">
        <f t="shared" si="153"/>
        <v>64500</v>
      </c>
      <c r="AM328" s="21">
        <f t="shared" si="152"/>
        <v>1060.3806190478733</v>
      </c>
    </row>
    <row r="329" spans="7:39" ht="15" thickBot="1" x14ac:dyDescent="0.35">
      <c r="G329" s="10" t="s">
        <v>294</v>
      </c>
      <c r="H329">
        <f>((100-B26)/100)*H318</f>
        <v>0.28533015503999976</v>
      </c>
      <c r="I329">
        <f t="shared" ref="I329:L329" si="178">((100-C26)/100)*I318</f>
        <v>1.1844330280199988</v>
      </c>
      <c r="J329">
        <f t="shared" si="178"/>
        <v>0.36352799999999991</v>
      </c>
      <c r="K329">
        <f t="shared" si="178"/>
        <v>0.55566000000000004</v>
      </c>
      <c r="L329">
        <f t="shared" si="178"/>
        <v>9.9800000000102129E-4</v>
      </c>
      <c r="T329" s="57" t="s">
        <v>295</v>
      </c>
      <c r="U329">
        <f>$U$318+Z8</f>
        <v>0.13</v>
      </c>
      <c r="V329">
        <f>$V$318+AA8</f>
        <v>577.5</v>
      </c>
      <c r="W329">
        <f>$W$318+AB8</f>
        <v>36.981665150191382</v>
      </c>
      <c r="X329">
        <f>$X$318+AC8</f>
        <v>3.2146376369525673</v>
      </c>
      <c r="AD329" t="b">
        <f t="shared" si="145"/>
        <v>0</v>
      </c>
      <c r="AE329" s="15" t="s">
        <v>295</v>
      </c>
      <c r="AF329">
        <f t="shared" si="146"/>
        <v>55910400.000000007</v>
      </c>
      <c r="AG329">
        <f t="shared" si="147"/>
        <v>1167847065</v>
      </c>
      <c r="AH329">
        <f t="shared" si="148"/>
        <v>568038376.70693958</v>
      </c>
      <c r="AI329">
        <f t="shared" si="149"/>
        <v>595993817.89100599</v>
      </c>
      <c r="AJ329" s="20">
        <f t="shared" si="150"/>
        <v>2387789659.5979457</v>
      </c>
      <c r="AK329">
        <f t="shared" si="151"/>
        <v>15.600000000000001</v>
      </c>
      <c r="AL329">
        <f t="shared" si="153"/>
        <v>69300</v>
      </c>
      <c r="AM329" s="21">
        <f t="shared" si="152"/>
        <v>1271.9052564537587</v>
      </c>
    </row>
    <row r="330" spans="7:39" ht="15" thickBot="1" x14ac:dyDescent="0.35">
      <c r="G330" s="10" t="s">
        <v>295</v>
      </c>
      <c r="H330">
        <f>((100-B27)/100)*H318</f>
        <v>0.46391054975999968</v>
      </c>
      <c r="I330">
        <f t="shared" ref="I330:L330" si="179">((100-C27)/100)*I318</f>
        <v>1.7701249942199979</v>
      </c>
      <c r="J330">
        <f t="shared" si="179"/>
        <v>0.58212950399999974</v>
      </c>
      <c r="K330">
        <f t="shared" si="179"/>
        <v>0.59535000000000005</v>
      </c>
      <c r="L330">
        <f t="shared" si="179"/>
        <v>9.9800000000102129E-4</v>
      </c>
      <c r="T330" s="57" t="s">
        <v>296</v>
      </c>
      <c r="U330">
        <f>$U$318+Z9</f>
        <v>0.16</v>
      </c>
      <c r="V330">
        <f>$V$318+AA9</f>
        <v>547.5</v>
      </c>
      <c r="W330">
        <f>$W$318+AB9</f>
        <v>35.190817453648528</v>
      </c>
      <c r="X330">
        <f>$X$318+AC9</f>
        <v>3.2146376369525673</v>
      </c>
      <c r="AD330" t="b">
        <f t="shared" ref="AD330:AD393" si="180">IF(AK330&lt;$P$17,(IF(AL330&lt;$Q$17,(IF(H330&lt;$N$13,(IF(I330&lt;$O$13,(IF(J330&lt;$P$13,(IF(K330&lt;$Q$13,(IF(L330&lt;$R$13,"yes")))))))))))))</f>
        <v>0</v>
      </c>
      <c r="AE330" s="15" t="s">
        <v>296</v>
      </c>
      <c r="AF330">
        <f t="shared" ref="AF330:AF393" si="181">U330*$N$17*$O$10*$N$7</f>
        <v>68812800</v>
      </c>
      <c r="AG330">
        <f t="shared" ref="AG330:AG393" si="182">V330*$N$17*$P$10*$O$7*15*365</f>
        <v>1107179685</v>
      </c>
      <c r="AH330">
        <f t="shared" ref="AH330:AH393" si="183">W330*$N$17*$P$7*1000000</f>
        <v>540530956.08804142</v>
      </c>
      <c r="AI330">
        <f t="shared" ref="AI330:AI393" si="184">X330*$N$10*$N$17*$Q$7*1000000</f>
        <v>595993817.89100599</v>
      </c>
      <c r="AJ330" s="20">
        <f t="shared" ref="AJ330:AJ393" si="185">(SUM(AF330:AI330))</f>
        <v>2312517258.9790473</v>
      </c>
      <c r="AK330">
        <f t="shared" ref="AK330:AK393" si="186">U330*$N$17</f>
        <v>19.2</v>
      </c>
      <c r="AL330">
        <f t="shared" si="153"/>
        <v>65700</v>
      </c>
      <c r="AM330" s="21">
        <f t="shared" ref="AM330:AM393" si="187">(U330*$N$17*$O$10+V330*$P$10*$N$17*15*365+W330*$N$17*1000000+X330*$N$17*$N$10*1000000)/10000000</f>
        <v>1243.6290840952447</v>
      </c>
    </row>
    <row r="331" spans="7:39" ht="15" thickBot="1" x14ac:dyDescent="0.35">
      <c r="G331" s="2" t="s">
        <v>296</v>
      </c>
      <c r="H331">
        <f>((100-B28)/100)*H318</f>
        <v>1.0486223999999993</v>
      </c>
      <c r="I331">
        <f>((100-C28)/100)*I318</f>
        <v>3.0346733999999969</v>
      </c>
      <c r="J331">
        <f>((100-D28)/100)*J318</f>
        <v>2.4235199999999995</v>
      </c>
      <c r="K331">
        <f>((100-E28)/100)*K318</f>
        <v>0.79380000000000006</v>
      </c>
      <c r="L331">
        <f>((100-F28)/100)*L318</f>
        <v>9.9800000000051057</v>
      </c>
      <c r="T331" s="57"/>
      <c r="U331">
        <f>$U$318+Z10</f>
        <v>0.08</v>
      </c>
      <c r="V331">
        <f>$V$318+AA10</f>
        <v>397.5</v>
      </c>
      <c r="W331">
        <f>$W$318+AB10</f>
        <v>19.073188184762838</v>
      </c>
      <c r="X331">
        <f>$X$318+AC10</f>
        <v>2.1401290190268547</v>
      </c>
      <c r="AD331" t="b">
        <f t="shared" si="180"/>
        <v>0</v>
      </c>
      <c r="AE331" s="15" t="s">
        <v>297</v>
      </c>
      <c r="AF331">
        <f t="shared" si="181"/>
        <v>34406400</v>
      </c>
      <c r="AG331">
        <f t="shared" si="182"/>
        <v>803842785</v>
      </c>
      <c r="AH331">
        <f t="shared" si="183"/>
        <v>292964170.51795721</v>
      </c>
      <c r="AI331">
        <f t="shared" si="184"/>
        <v>396779920.12757879</v>
      </c>
      <c r="AJ331" s="20">
        <f t="shared" si="185"/>
        <v>1527993275.6455359</v>
      </c>
      <c r="AK331">
        <f t="shared" si="186"/>
        <v>9.6</v>
      </c>
      <c r="AL331">
        <f t="shared" ref="AL331:AL394" si="188">(V331*$N$17)</f>
        <v>47700</v>
      </c>
      <c r="AM331" s="21">
        <f t="shared" si="187"/>
        <v>784.23598164198791</v>
      </c>
    </row>
    <row r="332" spans="7:39" ht="15" thickBot="1" x14ac:dyDescent="0.35">
      <c r="G332" s="2"/>
      <c r="H332">
        <f>((100-B24)/100)*H319</f>
        <v>1.0486223999999993</v>
      </c>
      <c r="I332">
        <f>((100-C24)/100)*I319</f>
        <v>3.0346733999999969</v>
      </c>
      <c r="J332">
        <f>((100-D24)/100)*J319</f>
        <v>2.4235199999999995</v>
      </c>
      <c r="K332">
        <f>((100-E24)/100)*K319</f>
        <v>0.60750000000000004</v>
      </c>
      <c r="L332">
        <f>((100-F24)/100)*L319</f>
        <v>9.9800000000051057</v>
      </c>
      <c r="T332" s="57"/>
      <c r="U332">
        <f>$U$319+Z6</f>
        <v>0.08</v>
      </c>
      <c r="V332">
        <f>$V$319+AA6</f>
        <v>412.5</v>
      </c>
      <c r="W332">
        <f>$W$319+AB6</f>
        <v>21.073188184762838</v>
      </c>
      <c r="X332">
        <f>$X$319+AC6</f>
        <v>1.7401290190268548</v>
      </c>
      <c r="AD332" t="b">
        <f t="shared" si="180"/>
        <v>0</v>
      </c>
      <c r="AE332" s="15" t="s">
        <v>298</v>
      </c>
      <c r="AF332">
        <f t="shared" si="181"/>
        <v>34406400</v>
      </c>
      <c r="AG332">
        <f t="shared" si="182"/>
        <v>834176475</v>
      </c>
      <c r="AH332">
        <f t="shared" si="183"/>
        <v>323684170.51795715</v>
      </c>
      <c r="AI332">
        <f t="shared" si="184"/>
        <v>322619920.12757885</v>
      </c>
      <c r="AJ332" s="20">
        <f t="shared" si="185"/>
        <v>1514886965.6455359</v>
      </c>
      <c r="AK332">
        <f t="shared" si="186"/>
        <v>9.6</v>
      </c>
      <c r="AL332">
        <f t="shared" si="188"/>
        <v>49500</v>
      </c>
      <c r="AM332" s="21">
        <f t="shared" si="187"/>
        <v>742.14898164198803</v>
      </c>
    </row>
    <row r="333" spans="7:39" ht="15" thickBot="1" x14ac:dyDescent="0.35">
      <c r="G333" s="2" t="s">
        <v>298</v>
      </c>
      <c r="H333">
        <f>((100-B25)/100)*H319</f>
        <v>0.36701783999999971</v>
      </c>
      <c r="I333">
        <f>((100-C25)/100)*I319</f>
        <v>1.4262964979999984</v>
      </c>
      <c r="J333">
        <f>((100-D25)/100)*J319</f>
        <v>1.1598966719999997</v>
      </c>
      <c r="K333">
        <f>((100-E25)/100)*K319</f>
        <v>0.60750000000000004</v>
      </c>
      <c r="L333">
        <f>((100-F25)/100)*L319</f>
        <v>1.9960000000010212</v>
      </c>
      <c r="T333" s="57" t="s">
        <v>299</v>
      </c>
      <c r="U333">
        <f>$U$319+Z7</f>
        <v>0.18</v>
      </c>
      <c r="V333">
        <f>$V$319+AA7</f>
        <v>552.5</v>
      </c>
      <c r="W333">
        <f>$W$319+AB7</f>
        <v>24.654883577848548</v>
      </c>
      <c r="X333">
        <f>$X$319+AC7</f>
        <v>2.6355528672982822</v>
      </c>
      <c r="AD333" t="b">
        <f t="shared" si="180"/>
        <v>0</v>
      </c>
      <c r="AE333" s="15" t="s">
        <v>299</v>
      </c>
      <c r="AF333">
        <f t="shared" si="181"/>
        <v>77414399.999999985</v>
      </c>
      <c r="AG333">
        <f t="shared" si="182"/>
        <v>1117290915</v>
      </c>
      <c r="AH333">
        <f t="shared" si="183"/>
        <v>378699011.7557537</v>
      </c>
      <c r="AI333">
        <f t="shared" si="184"/>
        <v>488631501.59710145</v>
      </c>
      <c r="AJ333" s="20">
        <f t="shared" si="185"/>
        <v>2062035828.3528552</v>
      </c>
      <c r="AK333">
        <f t="shared" si="186"/>
        <v>21.599999999999998</v>
      </c>
      <c r="AL333">
        <f t="shared" si="188"/>
        <v>66300</v>
      </c>
      <c r="AM333" s="21">
        <f t="shared" si="187"/>
        <v>1018.2936190478733</v>
      </c>
    </row>
    <row r="334" spans="7:39" ht="15" thickBot="1" x14ac:dyDescent="0.35">
      <c r="G334" s="10" t="s">
        <v>299</v>
      </c>
      <c r="H334">
        <f>((100-B26)/100)*H319</f>
        <v>0.28533015503999976</v>
      </c>
      <c r="I334">
        <f t="shared" ref="I334:L334" si="189">((100-C26)/100)*I319</f>
        <v>1.1844330280199988</v>
      </c>
      <c r="J334">
        <f t="shared" si="189"/>
        <v>0.36352799999999991</v>
      </c>
      <c r="K334">
        <f t="shared" si="189"/>
        <v>0.42525000000000002</v>
      </c>
      <c r="L334">
        <f t="shared" si="189"/>
        <v>9.9800000000102129E-4</v>
      </c>
      <c r="T334" s="57" t="s">
        <v>300</v>
      </c>
      <c r="U334">
        <f>$U$319+Z8</f>
        <v>0.13</v>
      </c>
      <c r="V334">
        <f>$V$319+AA8</f>
        <v>592.5</v>
      </c>
      <c r="W334">
        <f>$W$319+AB8</f>
        <v>38.981665150191382</v>
      </c>
      <c r="X334">
        <f>$X$319+AC8</f>
        <v>2.8146376369525674</v>
      </c>
      <c r="AD334" t="b">
        <f t="shared" si="180"/>
        <v>0</v>
      </c>
      <c r="AE334" s="15" t="s">
        <v>300</v>
      </c>
      <c r="AF334">
        <f t="shared" si="181"/>
        <v>55910400.000000007</v>
      </c>
      <c r="AG334">
        <f t="shared" si="182"/>
        <v>1198180755.0000002</v>
      </c>
      <c r="AH334">
        <f t="shared" si="183"/>
        <v>598758376.7069397</v>
      </c>
      <c r="AI334">
        <f t="shared" si="184"/>
        <v>521833817.89100599</v>
      </c>
      <c r="AJ334" s="20">
        <f t="shared" si="185"/>
        <v>2374683349.5979462</v>
      </c>
      <c r="AK334">
        <f t="shared" si="186"/>
        <v>15.600000000000001</v>
      </c>
      <c r="AL334">
        <f t="shared" si="188"/>
        <v>71100</v>
      </c>
      <c r="AM334" s="21">
        <f t="shared" si="187"/>
        <v>1229.8182564537587</v>
      </c>
    </row>
    <row r="335" spans="7:39" ht="15" thickBot="1" x14ac:dyDescent="0.35">
      <c r="G335" s="10" t="s">
        <v>300</v>
      </c>
      <c r="H335">
        <f>((100-B27)/100)*H319</f>
        <v>0.46391054975999968</v>
      </c>
      <c r="I335">
        <f t="shared" ref="I335:L335" si="190">((100-C27)/100)*I319</f>
        <v>1.7701249942199979</v>
      </c>
      <c r="J335">
        <f t="shared" si="190"/>
        <v>0.58212950399999974</v>
      </c>
      <c r="K335">
        <f t="shared" si="190"/>
        <v>0.45562500000000006</v>
      </c>
      <c r="L335">
        <f t="shared" si="190"/>
        <v>9.9800000000102129E-4</v>
      </c>
      <c r="T335" s="57" t="s">
        <v>301</v>
      </c>
      <c r="U335">
        <f>$U$319+Z9</f>
        <v>0.16</v>
      </c>
      <c r="V335">
        <f>$V$319+AA9</f>
        <v>562.5</v>
      </c>
      <c r="W335">
        <f>$W$319+AB9</f>
        <v>37.190817453648528</v>
      </c>
      <c r="X335">
        <f>$X$319+AC9</f>
        <v>2.8146376369525674</v>
      </c>
      <c r="AD335" t="b">
        <f t="shared" si="180"/>
        <v>0</v>
      </c>
      <c r="AE335" s="15" t="s">
        <v>301</v>
      </c>
      <c r="AF335">
        <f t="shared" si="181"/>
        <v>68812800</v>
      </c>
      <c r="AG335">
        <f t="shared" si="182"/>
        <v>1137513375</v>
      </c>
      <c r="AH335">
        <f t="shared" si="183"/>
        <v>571250956.08804142</v>
      </c>
      <c r="AI335">
        <f t="shared" si="184"/>
        <v>521833817.89100599</v>
      </c>
      <c r="AJ335" s="20">
        <f t="shared" si="185"/>
        <v>2299410948.9790473</v>
      </c>
      <c r="AK335">
        <f t="shared" si="186"/>
        <v>19.2</v>
      </c>
      <c r="AL335">
        <f t="shared" si="188"/>
        <v>67500</v>
      </c>
      <c r="AM335" s="21">
        <f t="shared" si="187"/>
        <v>1201.5420840952445</v>
      </c>
    </row>
    <row r="336" spans="7:39" ht="15" thickBot="1" x14ac:dyDescent="0.35">
      <c r="G336" s="2" t="s">
        <v>301</v>
      </c>
      <c r="H336">
        <f>((100-B28)/100)*H319</f>
        <v>1.0486223999999993</v>
      </c>
      <c r="I336">
        <f>((100-C28)/100)*I319</f>
        <v>3.0346733999999969</v>
      </c>
      <c r="J336">
        <f>((100-D28)/100)*J319</f>
        <v>2.4235199999999995</v>
      </c>
      <c r="K336">
        <f>((100-E28)/100)*K319</f>
        <v>0.60750000000000004</v>
      </c>
      <c r="L336">
        <f>((100-F28)/100)*L319</f>
        <v>9.9800000000051057</v>
      </c>
      <c r="T336" s="57"/>
      <c r="U336">
        <f>$U$319+Z10</f>
        <v>0.08</v>
      </c>
      <c r="V336">
        <f>$V$319+AA10</f>
        <v>412.5</v>
      </c>
      <c r="W336">
        <f>$W$319+AB10</f>
        <v>21.073188184762838</v>
      </c>
      <c r="X336">
        <f>$X$319+AC10</f>
        <v>1.7401290190268548</v>
      </c>
      <c r="AD336" t="b">
        <f t="shared" si="180"/>
        <v>0</v>
      </c>
      <c r="AE336" s="15" t="s">
        <v>302</v>
      </c>
      <c r="AF336">
        <f t="shared" si="181"/>
        <v>34406400</v>
      </c>
      <c r="AG336">
        <f t="shared" si="182"/>
        <v>834176475</v>
      </c>
      <c r="AH336">
        <f t="shared" si="183"/>
        <v>323684170.51795715</v>
      </c>
      <c r="AI336">
        <f t="shared" si="184"/>
        <v>322619920.12757885</v>
      </c>
      <c r="AJ336" s="20">
        <f t="shared" si="185"/>
        <v>1514886965.6455359</v>
      </c>
      <c r="AK336">
        <f t="shared" si="186"/>
        <v>9.6</v>
      </c>
      <c r="AL336">
        <f t="shared" si="188"/>
        <v>49500</v>
      </c>
      <c r="AM336" s="21">
        <f t="shared" si="187"/>
        <v>742.14898164198803</v>
      </c>
    </row>
    <row r="337" spans="7:39" ht="15" thickBot="1" x14ac:dyDescent="0.35">
      <c r="G337" s="2"/>
      <c r="H337">
        <f>((100-B24)/100)*H320</f>
        <v>1.0486223999999993</v>
      </c>
      <c r="I337">
        <f>((100-C24)/100)*I320</f>
        <v>3.0346733999999969</v>
      </c>
      <c r="J337">
        <f>((100-D24)/100)*J320</f>
        <v>2.4235199999999995</v>
      </c>
      <c r="K337">
        <f>((100-E24)/100)*K320</f>
        <v>1.2150000000000001</v>
      </c>
      <c r="L337">
        <f>((100-F24)/100)*L320</f>
        <v>9.9800000000051057</v>
      </c>
      <c r="T337" s="57"/>
      <c r="U337">
        <f>$U$320+Z6</f>
        <v>0.13900000000000001</v>
      </c>
      <c r="V337">
        <f>$V$320+AA6</f>
        <v>427.5</v>
      </c>
      <c r="W337">
        <f>$W$320+AB6</f>
        <v>21.073188184762838</v>
      </c>
      <c r="X337">
        <f>$X$320+AC6</f>
        <v>1.7401290190268548</v>
      </c>
      <c r="AD337" t="b">
        <f t="shared" si="180"/>
        <v>0</v>
      </c>
      <c r="AE337" s="15" t="s">
        <v>303</v>
      </c>
      <c r="AF337">
        <f t="shared" si="181"/>
        <v>59781120</v>
      </c>
      <c r="AG337">
        <f t="shared" si="182"/>
        <v>864510165</v>
      </c>
      <c r="AH337">
        <f t="shared" si="183"/>
        <v>323684170.51795715</v>
      </c>
      <c r="AI337">
        <f t="shared" si="184"/>
        <v>322619920.12757885</v>
      </c>
      <c r="AJ337" s="20">
        <f t="shared" si="185"/>
        <v>1570595375.6455359</v>
      </c>
      <c r="AK337">
        <f t="shared" si="186"/>
        <v>16.68</v>
      </c>
      <c r="AL337">
        <f t="shared" si="188"/>
        <v>51300</v>
      </c>
      <c r="AM337" s="21">
        <f t="shared" si="187"/>
        <v>757.97398164198796</v>
      </c>
    </row>
    <row r="338" spans="7:39" ht="15" thickBot="1" x14ac:dyDescent="0.35">
      <c r="G338" s="2" t="s">
        <v>303</v>
      </c>
      <c r="H338">
        <f>((100-B25)/100)*H320</f>
        <v>0.36701783999999971</v>
      </c>
      <c r="I338">
        <f>((100-C25)/100)*I320</f>
        <v>1.4262964979999984</v>
      </c>
      <c r="J338">
        <f>((100-D25)/100)*J320</f>
        <v>1.1598966719999997</v>
      </c>
      <c r="K338">
        <f>((100-E25)/100)*K320</f>
        <v>1.2150000000000001</v>
      </c>
      <c r="L338">
        <f>((100-F25)/100)*L320</f>
        <v>1.9960000000010212</v>
      </c>
      <c r="T338" s="57" t="s">
        <v>304</v>
      </c>
      <c r="U338">
        <f>$U$320+Z7</f>
        <v>0.23900000000000002</v>
      </c>
      <c r="V338">
        <f>$V$320+AA7</f>
        <v>567.5</v>
      </c>
      <c r="W338">
        <f>$W$320+AB7</f>
        <v>24.654883577848548</v>
      </c>
      <c r="X338">
        <f>$X$320+AC7</f>
        <v>2.6355528672982822</v>
      </c>
      <c r="AD338" t="b">
        <f t="shared" si="180"/>
        <v>0</v>
      </c>
      <c r="AE338" s="15" t="s">
        <v>304</v>
      </c>
      <c r="AF338">
        <f t="shared" si="181"/>
        <v>102789120.00000001</v>
      </c>
      <c r="AG338">
        <f t="shared" si="182"/>
        <v>1147624605.0000002</v>
      </c>
      <c r="AH338">
        <f t="shared" si="183"/>
        <v>378699011.7557537</v>
      </c>
      <c r="AI338">
        <f t="shared" si="184"/>
        <v>488631501.59710145</v>
      </c>
      <c r="AJ338" s="20">
        <f t="shared" si="185"/>
        <v>2117744238.3528554</v>
      </c>
      <c r="AK338">
        <f t="shared" si="186"/>
        <v>28.680000000000003</v>
      </c>
      <c r="AL338">
        <f t="shared" si="188"/>
        <v>68100</v>
      </c>
      <c r="AM338" s="21">
        <f t="shared" si="187"/>
        <v>1034.1186190478734</v>
      </c>
    </row>
    <row r="339" spans="7:39" ht="15" thickBot="1" x14ac:dyDescent="0.35">
      <c r="G339" s="10" t="s">
        <v>304</v>
      </c>
      <c r="H339">
        <f>((100-B26)/100)*H320</f>
        <v>0.28533015503999976</v>
      </c>
      <c r="I339">
        <f t="shared" ref="I339:L339" si="191">((100-C26)/100)*I320</f>
        <v>1.1844330280199988</v>
      </c>
      <c r="J339">
        <f t="shared" si="191"/>
        <v>0.36352799999999991</v>
      </c>
      <c r="K339">
        <f t="shared" si="191"/>
        <v>0.85050000000000003</v>
      </c>
      <c r="L339">
        <f t="shared" si="191"/>
        <v>9.9800000000102129E-4</v>
      </c>
      <c r="T339" s="57" t="s">
        <v>305</v>
      </c>
      <c r="U339">
        <f>$U$320+Z8</f>
        <v>0.189</v>
      </c>
      <c r="V339">
        <f>$V$320+AA8</f>
        <v>607.5</v>
      </c>
      <c r="W339">
        <f>$W$320+AB8</f>
        <v>38.981665150191382</v>
      </c>
      <c r="X339">
        <f>$X$320+AC8</f>
        <v>2.8146376369525674</v>
      </c>
      <c r="AD339" t="b">
        <f t="shared" si="180"/>
        <v>0</v>
      </c>
      <c r="AE339" s="15" t="s">
        <v>305</v>
      </c>
      <c r="AF339">
        <f t="shared" si="181"/>
        <v>81285120</v>
      </c>
      <c r="AG339">
        <f t="shared" si="182"/>
        <v>1228514445</v>
      </c>
      <c r="AH339">
        <f t="shared" si="183"/>
        <v>598758376.7069397</v>
      </c>
      <c r="AI339">
        <f t="shared" si="184"/>
        <v>521833817.89100599</v>
      </c>
      <c r="AJ339" s="20">
        <f t="shared" si="185"/>
        <v>2430391759.5979457</v>
      </c>
      <c r="AK339">
        <f t="shared" si="186"/>
        <v>22.68</v>
      </c>
      <c r="AL339">
        <f t="shared" si="188"/>
        <v>72900</v>
      </c>
      <c r="AM339" s="21">
        <f t="shared" si="187"/>
        <v>1245.6432564537588</v>
      </c>
    </row>
    <row r="340" spans="7:39" ht="15" thickBot="1" x14ac:dyDescent="0.35">
      <c r="G340" s="10" t="s">
        <v>305</v>
      </c>
      <c r="H340">
        <f>((100-B27)/100)*H320</f>
        <v>0.46391054975999968</v>
      </c>
      <c r="I340">
        <f t="shared" ref="I340:L340" si="192">((100-C27)/100)*I320</f>
        <v>1.7701249942199979</v>
      </c>
      <c r="J340">
        <f t="shared" si="192"/>
        <v>0.58212950399999974</v>
      </c>
      <c r="K340">
        <f t="shared" si="192"/>
        <v>0.91125000000000012</v>
      </c>
      <c r="L340">
        <f t="shared" si="192"/>
        <v>9.9800000000102129E-4</v>
      </c>
      <c r="T340" s="57" t="s">
        <v>306</v>
      </c>
      <c r="U340">
        <f>$U$320+Z9</f>
        <v>0.21900000000000003</v>
      </c>
      <c r="V340">
        <f>$V$320+AA9</f>
        <v>577.5</v>
      </c>
      <c r="W340">
        <f>$W$320+AB9</f>
        <v>37.190817453648528</v>
      </c>
      <c r="X340">
        <f>$X$320+AC9</f>
        <v>2.8146376369525674</v>
      </c>
      <c r="AD340" t="b">
        <f t="shared" si="180"/>
        <v>0</v>
      </c>
      <c r="AE340" s="15" t="s">
        <v>306</v>
      </c>
      <c r="AF340">
        <f t="shared" si="181"/>
        <v>94187520.000000015</v>
      </c>
      <c r="AG340">
        <f t="shared" si="182"/>
        <v>1167847065</v>
      </c>
      <c r="AH340">
        <f t="shared" si="183"/>
        <v>571250956.08804142</v>
      </c>
      <c r="AI340">
        <f t="shared" si="184"/>
        <v>521833817.89100599</v>
      </c>
      <c r="AJ340" s="20">
        <f t="shared" si="185"/>
        <v>2355119358.9790473</v>
      </c>
      <c r="AK340">
        <f t="shared" si="186"/>
        <v>26.280000000000005</v>
      </c>
      <c r="AL340">
        <f t="shared" si="188"/>
        <v>69300</v>
      </c>
      <c r="AM340" s="21">
        <f t="shared" si="187"/>
        <v>1217.3670840952445</v>
      </c>
    </row>
    <row r="341" spans="7:39" ht="15" thickBot="1" x14ac:dyDescent="0.35">
      <c r="G341" s="2" t="s">
        <v>306</v>
      </c>
      <c r="H341">
        <f>((100-B28)/100)*H320</f>
        <v>1.0486223999999993</v>
      </c>
      <c r="I341">
        <f>((100-C28)/100)*I320</f>
        <v>3.0346733999999969</v>
      </c>
      <c r="J341">
        <f>((100-D28)/100)*J320</f>
        <v>2.4235199999999995</v>
      </c>
      <c r="K341">
        <f>((100-E28)/100)*K320</f>
        <v>1.2150000000000001</v>
      </c>
      <c r="L341">
        <f>((100-F28)/100)*L320</f>
        <v>9.9800000000051057</v>
      </c>
      <c r="T341" s="57"/>
      <c r="U341">
        <f>$U$320+Z10</f>
        <v>0.13900000000000001</v>
      </c>
      <c r="V341">
        <f>$V$320+AA10</f>
        <v>427.5</v>
      </c>
      <c r="W341">
        <f>$W$320+AB10</f>
        <v>21.073188184762838</v>
      </c>
      <c r="X341">
        <f>$X$320+AC10</f>
        <v>1.7401290190268548</v>
      </c>
      <c r="AD341" t="b">
        <f t="shared" si="180"/>
        <v>0</v>
      </c>
      <c r="AE341" s="15" t="s">
        <v>307</v>
      </c>
      <c r="AF341">
        <f t="shared" si="181"/>
        <v>59781120</v>
      </c>
      <c r="AG341">
        <f t="shared" si="182"/>
        <v>864510165</v>
      </c>
      <c r="AH341">
        <f t="shared" si="183"/>
        <v>323684170.51795715</v>
      </c>
      <c r="AI341">
        <f t="shared" si="184"/>
        <v>322619920.12757885</v>
      </c>
      <c r="AJ341" s="20">
        <f t="shared" si="185"/>
        <v>1570595375.6455359</v>
      </c>
      <c r="AK341">
        <f t="shared" si="186"/>
        <v>16.68</v>
      </c>
      <c r="AL341">
        <f t="shared" si="188"/>
        <v>51300</v>
      </c>
      <c r="AM341" s="21">
        <f t="shared" si="187"/>
        <v>757.97398164198796</v>
      </c>
    </row>
    <row r="342" spans="7:39" ht="15" thickBot="1" x14ac:dyDescent="0.35">
      <c r="G342" s="2"/>
      <c r="H342">
        <f>((100-B24)/100)*H321</f>
        <v>2.8312804800000011E-2</v>
      </c>
      <c r="I342">
        <f>((100-C24)/100)*I321</f>
        <v>3.0346733999999969</v>
      </c>
      <c r="J342">
        <f>((100-D24)/100)*J321</f>
        <v>1.4541119999999859E-2</v>
      </c>
      <c r="K342">
        <f>((100-E24)/100)*K321</f>
        <v>0.35963999999999985</v>
      </c>
      <c r="L342">
        <f>((100-F24)/100)*L321</f>
        <v>9.9800000000051057</v>
      </c>
      <c r="T342" s="57"/>
      <c r="U342">
        <f>$U$321+Z6</f>
        <v>0.08</v>
      </c>
      <c r="V342">
        <f>$V$321+AA6</f>
        <v>397.5</v>
      </c>
      <c r="W342">
        <f>$W$321+AB6</f>
        <v>20.073188184762838</v>
      </c>
      <c r="X342">
        <f>$X$321+AC6</f>
        <v>2.1401290190268547</v>
      </c>
      <c r="AD342" t="b">
        <f t="shared" si="180"/>
        <v>0</v>
      </c>
      <c r="AE342" s="15" t="s">
        <v>308</v>
      </c>
      <c r="AF342">
        <f t="shared" si="181"/>
        <v>34406400</v>
      </c>
      <c r="AG342">
        <f t="shared" si="182"/>
        <v>803842785</v>
      </c>
      <c r="AH342">
        <f t="shared" si="183"/>
        <v>308324170.51795721</v>
      </c>
      <c r="AI342">
        <f t="shared" si="184"/>
        <v>396779920.12757879</v>
      </c>
      <c r="AJ342" s="20">
        <f t="shared" si="185"/>
        <v>1543353275.6455359</v>
      </c>
      <c r="AK342">
        <f t="shared" si="186"/>
        <v>9.6</v>
      </c>
      <c r="AL342">
        <f t="shared" si="188"/>
        <v>47700</v>
      </c>
      <c r="AM342" s="21">
        <f t="shared" si="187"/>
        <v>796.23598164198791</v>
      </c>
    </row>
    <row r="343" spans="7:39" ht="15" thickBot="1" x14ac:dyDescent="0.35">
      <c r="G343" s="10" t="s">
        <v>308</v>
      </c>
      <c r="H343">
        <f>((100-B25)/100)*H321</f>
        <v>9.9094816800000037E-3</v>
      </c>
      <c r="I343">
        <f>((100-C25)/100)*I321</f>
        <v>1.4262964979999984</v>
      </c>
      <c r="J343">
        <f>((100-D25)/100)*J321</f>
        <v>6.9593800319999316E-3</v>
      </c>
      <c r="K343">
        <f>((100-E25)/100)*K321</f>
        <v>0.35963999999999985</v>
      </c>
      <c r="L343">
        <f>((100-F25)/100)*L321</f>
        <v>1.9960000000010212</v>
      </c>
      <c r="T343" s="57" t="s">
        <v>309</v>
      </c>
      <c r="U343">
        <f>$U$321+Z7</f>
        <v>0.18</v>
      </c>
      <c r="V343">
        <f>$V$321+AA7</f>
        <v>537.5</v>
      </c>
      <c r="W343">
        <f>$W$321+AB7</f>
        <v>23.654883577848548</v>
      </c>
      <c r="X343">
        <f>$X$321+AC7</f>
        <v>3.0355528672982821</v>
      </c>
      <c r="AD343" t="b">
        <f t="shared" si="180"/>
        <v>0</v>
      </c>
      <c r="AE343" s="15" t="s">
        <v>309</v>
      </c>
      <c r="AF343">
        <f t="shared" si="181"/>
        <v>77414399.999999985</v>
      </c>
      <c r="AG343">
        <f t="shared" si="182"/>
        <v>1086957225</v>
      </c>
      <c r="AH343">
        <f t="shared" si="183"/>
        <v>363339011.75575376</v>
      </c>
      <c r="AI343">
        <f t="shared" si="184"/>
        <v>562791501.59710145</v>
      </c>
      <c r="AJ343" s="20">
        <f t="shared" si="185"/>
        <v>2090502138.3528552</v>
      </c>
      <c r="AK343">
        <f t="shared" si="186"/>
        <v>21.599999999999998</v>
      </c>
      <c r="AL343">
        <f t="shared" si="188"/>
        <v>64500</v>
      </c>
      <c r="AM343" s="21">
        <f t="shared" si="187"/>
        <v>1072.3806190478733</v>
      </c>
    </row>
    <row r="344" spans="7:39" ht="15" thickBot="1" x14ac:dyDescent="0.35">
      <c r="G344" s="10" t="s">
        <v>309</v>
      </c>
      <c r="H344">
        <f>((100-B26)/100)*H321</f>
        <v>7.7039141860800013E-3</v>
      </c>
      <c r="I344">
        <f t="shared" ref="I344:L344" si="193">((100-C26)/100)*I321</f>
        <v>1.1844330280199988</v>
      </c>
      <c r="J344">
        <f t="shared" si="193"/>
        <v>2.1811679999999786E-3</v>
      </c>
      <c r="K344">
        <f t="shared" si="193"/>
        <v>0.25174799999999986</v>
      </c>
      <c r="L344">
        <f t="shared" si="193"/>
        <v>9.9800000000102129E-4</v>
      </c>
      <c r="T344" s="57" t="s">
        <v>310</v>
      </c>
      <c r="U344">
        <f>$U$321+Z8</f>
        <v>0.13</v>
      </c>
      <c r="V344">
        <f>$V$321+AA8</f>
        <v>577.5</v>
      </c>
      <c r="W344">
        <f>$W$321+AB8</f>
        <v>37.981665150191382</v>
      </c>
      <c r="X344">
        <f>$X$321+AC8</f>
        <v>3.2146376369525673</v>
      </c>
      <c r="AD344" t="b">
        <f t="shared" si="180"/>
        <v>0</v>
      </c>
      <c r="AE344" s="15" t="s">
        <v>310</v>
      </c>
      <c r="AF344">
        <f t="shared" si="181"/>
        <v>55910400.000000007</v>
      </c>
      <c r="AG344">
        <f t="shared" si="182"/>
        <v>1167847065</v>
      </c>
      <c r="AH344">
        <f t="shared" si="183"/>
        <v>583398376.7069397</v>
      </c>
      <c r="AI344">
        <f t="shared" si="184"/>
        <v>595993817.89100599</v>
      </c>
      <c r="AJ344" s="20">
        <f t="shared" si="185"/>
        <v>2403149659.5979457</v>
      </c>
      <c r="AK344">
        <f t="shared" si="186"/>
        <v>15.600000000000001</v>
      </c>
      <c r="AL344">
        <f t="shared" si="188"/>
        <v>69300</v>
      </c>
      <c r="AM344" s="21">
        <f t="shared" si="187"/>
        <v>1283.9052564537587</v>
      </c>
    </row>
    <row r="345" spans="7:39" ht="15" thickBot="1" x14ac:dyDescent="0.35">
      <c r="G345" s="10" t="s">
        <v>310</v>
      </c>
      <c r="H345">
        <f>((100-B27)/100)*H321</f>
        <v>1.2525584843520005E-2</v>
      </c>
      <c r="I345">
        <f t="shared" ref="I345:L345" si="194">((100-C27)/100)*I321</f>
        <v>1.7701249942199979</v>
      </c>
      <c r="J345">
        <f t="shared" si="194"/>
        <v>3.4927770239999655E-3</v>
      </c>
      <c r="K345">
        <f t="shared" si="194"/>
        <v>0.26972999999999991</v>
      </c>
      <c r="L345">
        <f t="shared" si="194"/>
        <v>9.9800000000102129E-4</v>
      </c>
      <c r="T345" s="57" t="s">
        <v>311</v>
      </c>
      <c r="U345">
        <f>$U$321+Z9</f>
        <v>0.16</v>
      </c>
      <c r="V345">
        <f>$V$321+AA9</f>
        <v>547.5</v>
      </c>
      <c r="W345">
        <f>$W$321+AB9</f>
        <v>36.190817453648528</v>
      </c>
      <c r="X345">
        <f>$X$321+AC9</f>
        <v>3.2146376369525673</v>
      </c>
      <c r="AD345" t="b">
        <f t="shared" si="180"/>
        <v>0</v>
      </c>
      <c r="AE345" s="15" t="s">
        <v>311</v>
      </c>
      <c r="AF345">
        <f t="shared" si="181"/>
        <v>68812800</v>
      </c>
      <c r="AG345">
        <f t="shared" si="182"/>
        <v>1107179685</v>
      </c>
      <c r="AH345">
        <f t="shared" si="183"/>
        <v>555890956.08804142</v>
      </c>
      <c r="AI345">
        <f t="shared" si="184"/>
        <v>595993817.89100599</v>
      </c>
      <c r="AJ345" s="20">
        <f t="shared" si="185"/>
        <v>2327877258.9790473</v>
      </c>
      <c r="AK345">
        <f t="shared" si="186"/>
        <v>19.2</v>
      </c>
      <c r="AL345">
        <f t="shared" si="188"/>
        <v>65700</v>
      </c>
      <c r="AM345" s="21">
        <f t="shared" si="187"/>
        <v>1255.6290840952447</v>
      </c>
    </row>
    <row r="346" spans="7:39" ht="15" thickBot="1" x14ac:dyDescent="0.35">
      <c r="G346" s="10" t="s">
        <v>311</v>
      </c>
      <c r="H346">
        <f>((100-B28)/100)*H321</f>
        <v>2.8312804800000011E-2</v>
      </c>
      <c r="I346">
        <f>((100-C28)/100)*I321</f>
        <v>3.0346733999999969</v>
      </c>
      <c r="J346">
        <f>((100-D28)/100)*J321</f>
        <v>1.4541119999999859E-2</v>
      </c>
      <c r="K346">
        <f>((100-E28)/100)*K321</f>
        <v>0.35963999999999985</v>
      </c>
      <c r="L346">
        <f>((100-F28)/100)*L321</f>
        <v>9.9800000000051057</v>
      </c>
      <c r="T346" s="57"/>
      <c r="U346">
        <f>$U$321+Z10</f>
        <v>0.08</v>
      </c>
      <c r="V346">
        <f>$V$321+AA10</f>
        <v>397.5</v>
      </c>
      <c r="W346">
        <f>$W$321+AB10</f>
        <v>20.073188184762838</v>
      </c>
      <c r="X346">
        <f>$X$321+AC10</f>
        <v>2.1401290190268547</v>
      </c>
      <c r="AD346" t="b">
        <f t="shared" si="180"/>
        <v>0</v>
      </c>
      <c r="AE346" s="15" t="s">
        <v>312</v>
      </c>
      <c r="AF346">
        <f t="shared" si="181"/>
        <v>34406400</v>
      </c>
      <c r="AG346">
        <f t="shared" si="182"/>
        <v>803842785</v>
      </c>
      <c r="AH346">
        <f t="shared" si="183"/>
        <v>308324170.51795721</v>
      </c>
      <c r="AI346">
        <f t="shared" si="184"/>
        <v>396779920.12757879</v>
      </c>
      <c r="AJ346" s="20">
        <f t="shared" si="185"/>
        <v>1543353275.6455359</v>
      </c>
      <c r="AK346">
        <f t="shared" si="186"/>
        <v>9.6</v>
      </c>
      <c r="AL346">
        <f t="shared" si="188"/>
        <v>47700</v>
      </c>
      <c r="AM346" s="21">
        <f t="shared" si="187"/>
        <v>796.23598164198791</v>
      </c>
    </row>
    <row r="347" spans="7:39" ht="15" thickBot="1" x14ac:dyDescent="0.35">
      <c r="G347" s="10"/>
      <c r="H347">
        <f>((100-B20)/100)*H13</f>
        <v>0.655389</v>
      </c>
      <c r="I347">
        <f>((100-C20)/100)*I13</f>
        <v>2.1150753999999967</v>
      </c>
      <c r="J347">
        <f>((100-D20)/100)*J13</f>
        <v>1.9388159999999994</v>
      </c>
      <c r="K347">
        <f>((100-E20)/100)*K13</f>
        <v>0.79380000000000006</v>
      </c>
      <c r="L347">
        <f>((100-F20)/100)*L13</f>
        <v>9.9800000000051057</v>
      </c>
      <c r="T347" s="57" t="s">
        <v>313</v>
      </c>
      <c r="U347">
        <f t="shared" ref="U347:U355" si="195">$U$13+Z2</f>
        <v>0.12</v>
      </c>
      <c r="V347">
        <f t="shared" ref="V347:V355" si="196">$V$13+AA2</f>
        <v>300</v>
      </c>
      <c r="W347">
        <f t="shared" ref="W347:W355" si="197">$W$13+AB2</f>
        <v>15.312408022022844</v>
      </c>
      <c r="X347">
        <f t="shared" ref="X347:X355" si="198">$X$13+AC2</f>
        <v>0.92235258537771381</v>
      </c>
      <c r="AD347" t="b">
        <f t="shared" si="180"/>
        <v>0</v>
      </c>
      <c r="AE347" s="15" t="s">
        <v>313</v>
      </c>
      <c r="AF347">
        <f t="shared" si="181"/>
        <v>51609599.999999993</v>
      </c>
      <c r="AG347">
        <f t="shared" si="182"/>
        <v>606673800</v>
      </c>
      <c r="AH347">
        <f t="shared" si="183"/>
        <v>235198587.2182709</v>
      </c>
      <c r="AI347">
        <f t="shared" si="184"/>
        <v>171004169.32902813</v>
      </c>
      <c r="AJ347" s="20">
        <f t="shared" si="185"/>
        <v>1064486156.547299</v>
      </c>
      <c r="AK347">
        <f t="shared" si="186"/>
        <v>14.399999999999999</v>
      </c>
      <c r="AL347">
        <f t="shared" si="188"/>
        <v>36000</v>
      </c>
      <c r="AM347" s="21">
        <f t="shared" si="187"/>
        <v>488.19236163226259</v>
      </c>
    </row>
    <row r="348" spans="7:39" ht="15" thickBot="1" x14ac:dyDescent="0.35">
      <c r="G348" s="2" t="s">
        <v>313</v>
      </c>
      <c r="H348">
        <f>((100-B21)/100)*H13</f>
        <v>0.655389</v>
      </c>
      <c r="I348">
        <f>((100-C21)/100)*I13</f>
        <v>2.1150753999999967</v>
      </c>
      <c r="J348">
        <f>((100-D21)/100)*J13</f>
        <v>1.9388159999999994</v>
      </c>
      <c r="K348">
        <f>((100-E21)/100)*K13</f>
        <v>0.60750000000000004</v>
      </c>
      <c r="L348">
        <f>((100-F21)/100)*L13</f>
        <v>9.9800000000051057</v>
      </c>
      <c r="T348" s="57" t="s">
        <v>314</v>
      </c>
      <c r="U348">
        <f t="shared" si="195"/>
        <v>0.12</v>
      </c>
      <c r="V348">
        <f t="shared" si="196"/>
        <v>315</v>
      </c>
      <c r="W348">
        <f t="shared" si="197"/>
        <v>17.312408022022844</v>
      </c>
      <c r="X348">
        <f t="shared" si="198"/>
        <v>0.52235258537771379</v>
      </c>
      <c r="AD348" t="b">
        <f t="shared" si="180"/>
        <v>0</v>
      </c>
      <c r="AE348" s="15" t="s">
        <v>314</v>
      </c>
      <c r="AF348">
        <f t="shared" si="181"/>
        <v>51609599.999999993</v>
      </c>
      <c r="AG348">
        <f t="shared" si="182"/>
        <v>637007490.00000012</v>
      </c>
      <c r="AH348">
        <f t="shared" si="183"/>
        <v>265918587.2182709</v>
      </c>
      <c r="AI348">
        <f t="shared" si="184"/>
        <v>96844169.32902813</v>
      </c>
      <c r="AJ348" s="20">
        <f t="shared" si="185"/>
        <v>1051379846.5472991</v>
      </c>
      <c r="AK348">
        <f t="shared" si="186"/>
        <v>14.399999999999999</v>
      </c>
      <c r="AL348">
        <f t="shared" si="188"/>
        <v>37800</v>
      </c>
      <c r="AM348" s="21">
        <f t="shared" si="187"/>
        <v>446.1053616322626</v>
      </c>
    </row>
    <row r="349" spans="7:39" ht="15" thickBot="1" x14ac:dyDescent="0.35">
      <c r="G349" s="2" t="s">
        <v>314</v>
      </c>
      <c r="H349">
        <f>((100-B22)/100)*H13</f>
        <v>0.655389</v>
      </c>
      <c r="I349">
        <f>((100-C22)/100)*I13</f>
        <v>2.1150753999999967</v>
      </c>
      <c r="J349">
        <f>((100-D22)/100)*J13</f>
        <v>1.9388159999999994</v>
      </c>
      <c r="K349">
        <f>((100-E22)/100)*K13</f>
        <v>1.2150000000000001</v>
      </c>
      <c r="L349">
        <f>((100-F22)/100)*L13</f>
        <v>9.9800000000051057</v>
      </c>
      <c r="T349" s="57" t="s">
        <v>315</v>
      </c>
      <c r="U349">
        <f t="shared" si="195"/>
        <v>0.17899999999999999</v>
      </c>
      <c r="V349">
        <f t="shared" si="196"/>
        <v>330</v>
      </c>
      <c r="W349">
        <f t="shared" si="197"/>
        <v>17.312408022022844</v>
      </c>
      <c r="X349">
        <f t="shared" si="198"/>
        <v>0.52235258537771379</v>
      </c>
      <c r="AD349" t="b">
        <f t="shared" si="180"/>
        <v>0</v>
      </c>
      <c r="AE349" s="15" t="s">
        <v>315</v>
      </c>
      <c r="AF349">
        <f t="shared" si="181"/>
        <v>76984320</v>
      </c>
      <c r="AG349">
        <f t="shared" si="182"/>
        <v>667341180</v>
      </c>
      <c r="AH349">
        <f t="shared" si="183"/>
        <v>265918587.2182709</v>
      </c>
      <c r="AI349">
        <f t="shared" si="184"/>
        <v>96844169.32902813</v>
      </c>
      <c r="AJ349" s="20">
        <f t="shared" si="185"/>
        <v>1107088256.5472989</v>
      </c>
      <c r="AK349">
        <f t="shared" si="186"/>
        <v>21.48</v>
      </c>
      <c r="AL349">
        <f t="shared" si="188"/>
        <v>39600</v>
      </c>
      <c r="AM349" s="21">
        <f t="shared" si="187"/>
        <v>461.93036163226259</v>
      </c>
    </row>
    <row r="350" spans="7:39" ht="15" thickBot="1" x14ac:dyDescent="0.35">
      <c r="G350" s="2" t="s">
        <v>315</v>
      </c>
      <c r="H350">
        <f>((100-B23)/100)*H13</f>
        <v>1.7695503000000019E-2</v>
      </c>
      <c r="I350">
        <f>((100-C23)/100)*I13</f>
        <v>2.1150753999999967</v>
      </c>
      <c r="J350">
        <f>((100-D23)/100)*J13</f>
        <v>1.1632895999999886E-2</v>
      </c>
      <c r="K350">
        <f>((100-E23)/100)*K13</f>
        <v>0.35963999999999985</v>
      </c>
      <c r="L350">
        <f>((100-F23)/100)*L13</f>
        <v>9.9800000000051057</v>
      </c>
      <c r="T350" s="57" t="s">
        <v>316</v>
      </c>
      <c r="U350">
        <f t="shared" si="195"/>
        <v>0.12</v>
      </c>
      <c r="V350">
        <f t="shared" si="196"/>
        <v>300</v>
      </c>
      <c r="W350">
        <f t="shared" si="197"/>
        <v>16.312408022022844</v>
      </c>
      <c r="X350">
        <f t="shared" si="198"/>
        <v>0.92235258537771381</v>
      </c>
      <c r="AD350" t="b">
        <f t="shared" si="180"/>
        <v>0</v>
      </c>
      <c r="AE350" s="15" t="s">
        <v>316</v>
      </c>
      <c r="AF350">
        <f t="shared" si="181"/>
        <v>51609599.999999993</v>
      </c>
      <c r="AG350">
        <f t="shared" si="182"/>
        <v>606673800</v>
      </c>
      <c r="AH350">
        <f t="shared" si="183"/>
        <v>250558587.21827087</v>
      </c>
      <c r="AI350">
        <f t="shared" si="184"/>
        <v>171004169.32902813</v>
      </c>
      <c r="AJ350" s="20">
        <f t="shared" si="185"/>
        <v>1079846156.5472989</v>
      </c>
      <c r="AK350">
        <f t="shared" si="186"/>
        <v>14.399999999999999</v>
      </c>
      <c r="AL350">
        <f t="shared" si="188"/>
        <v>36000</v>
      </c>
      <c r="AM350" s="21">
        <f t="shared" si="187"/>
        <v>500.19236163226259</v>
      </c>
    </row>
    <row r="351" spans="7:39" ht="15" thickBot="1" x14ac:dyDescent="0.35">
      <c r="G351" s="10" t="s">
        <v>316</v>
      </c>
      <c r="H351">
        <f>((100-B24)/100)*H13</f>
        <v>0.655389</v>
      </c>
      <c r="I351">
        <f>((100-C24)/100)*I13</f>
        <v>2.1150753999999967</v>
      </c>
      <c r="J351">
        <f>((100-D24)/100)*J13</f>
        <v>1.9388159999999994</v>
      </c>
      <c r="K351">
        <f>((100-E24)/100)*K13</f>
        <v>3.24</v>
      </c>
      <c r="L351">
        <f>((100-F24)/100)*L13</f>
        <v>99.800000000051057</v>
      </c>
      <c r="T351" s="57"/>
      <c r="U351">
        <f t="shared" si="195"/>
        <v>0.08</v>
      </c>
      <c r="V351">
        <f t="shared" si="196"/>
        <v>180</v>
      </c>
      <c r="W351">
        <f t="shared" si="197"/>
        <v>9.3124080220228436</v>
      </c>
      <c r="X351">
        <f t="shared" si="198"/>
        <v>0.32235258537771383</v>
      </c>
      <c r="AD351" t="str">
        <f t="shared" si="180"/>
        <v>yes</v>
      </c>
      <c r="AE351" s="15" t="s">
        <v>317</v>
      </c>
      <c r="AF351">
        <f t="shared" si="181"/>
        <v>34406400</v>
      </c>
      <c r="AG351">
        <f t="shared" si="182"/>
        <v>364004280</v>
      </c>
      <c r="AH351">
        <f t="shared" si="183"/>
        <v>143038587.21827087</v>
      </c>
      <c r="AI351">
        <f t="shared" si="184"/>
        <v>59764169.329028144</v>
      </c>
      <c r="AJ351" s="20">
        <f t="shared" si="185"/>
        <v>601213436.54729903</v>
      </c>
      <c r="AK351">
        <f t="shared" si="186"/>
        <v>9.6</v>
      </c>
      <c r="AL351">
        <f t="shared" si="188"/>
        <v>21600</v>
      </c>
      <c r="AM351" s="21">
        <f t="shared" si="187"/>
        <v>254.16836163226262</v>
      </c>
    </row>
    <row r="352" spans="7:39" ht="15" thickBot="1" x14ac:dyDescent="0.35">
      <c r="G352" s="10" t="s">
        <v>317</v>
      </c>
      <c r="H352">
        <f>((100-B25)/100)*H13</f>
        <v>0.22938614999999998</v>
      </c>
      <c r="I352">
        <f>((100-C25)/100)*I13</f>
        <v>0.99408543799999838</v>
      </c>
      <c r="J352">
        <f>((100-D25)/100)*J13</f>
        <v>0.92791733759999961</v>
      </c>
      <c r="K352">
        <f>((100-E25)/100)*K13</f>
        <v>3.24</v>
      </c>
      <c r="L352">
        <f>((100-F25)/100)*L13</f>
        <v>19.960000000010211</v>
      </c>
      <c r="T352" s="57" t="s">
        <v>318</v>
      </c>
      <c r="U352">
        <f t="shared" si="195"/>
        <v>0.18</v>
      </c>
      <c r="V352">
        <f t="shared" si="196"/>
        <v>320</v>
      </c>
      <c r="W352">
        <f t="shared" si="197"/>
        <v>12.894103415108553</v>
      </c>
      <c r="X352">
        <f t="shared" si="198"/>
        <v>1.2177764336491412</v>
      </c>
      <c r="AD352" t="b">
        <f t="shared" si="180"/>
        <v>0</v>
      </c>
      <c r="AE352" s="15" t="s">
        <v>318</v>
      </c>
      <c r="AF352">
        <f t="shared" si="181"/>
        <v>77414399.999999985</v>
      </c>
      <c r="AG352">
        <f t="shared" si="182"/>
        <v>647118720</v>
      </c>
      <c r="AH352">
        <f t="shared" si="183"/>
        <v>198053428.45606735</v>
      </c>
      <c r="AI352">
        <f t="shared" si="184"/>
        <v>225775750.79855075</v>
      </c>
      <c r="AJ352" s="20">
        <f t="shared" si="185"/>
        <v>1148362299.2546182</v>
      </c>
      <c r="AK352">
        <f t="shared" si="186"/>
        <v>21.599999999999998</v>
      </c>
      <c r="AL352">
        <f t="shared" si="188"/>
        <v>38400</v>
      </c>
      <c r="AM352" s="21">
        <f t="shared" si="187"/>
        <v>530.31299903814806</v>
      </c>
    </row>
    <row r="353" spans="7:39" ht="15" thickBot="1" x14ac:dyDescent="0.35">
      <c r="G353" s="10" t="s">
        <v>318</v>
      </c>
      <c r="H353">
        <f>((100-B26)/100)*H13</f>
        <v>0.17833134689999997</v>
      </c>
      <c r="I353">
        <f>((100-C26)/100)*I13</f>
        <v>0.82551392861999884</v>
      </c>
      <c r="J353">
        <f>((100-D26)/100)*J13</f>
        <v>0.29082239999999993</v>
      </c>
      <c r="K353">
        <f>((100-E26)/100)*K13</f>
        <v>2.2679999999999998</v>
      </c>
      <c r="L353">
        <f>((100-F26)/100)*L13</f>
        <v>9.9800000000102116E-3</v>
      </c>
      <c r="T353" s="57" t="s">
        <v>319</v>
      </c>
      <c r="U353">
        <f t="shared" si="195"/>
        <v>0.13</v>
      </c>
      <c r="V353">
        <f t="shared" si="196"/>
        <v>360</v>
      </c>
      <c r="W353">
        <f t="shared" si="197"/>
        <v>27.220884987451388</v>
      </c>
      <c r="X353">
        <f t="shared" si="198"/>
        <v>1.3968612033034264</v>
      </c>
      <c r="AD353" t="b">
        <f t="shared" si="180"/>
        <v>0</v>
      </c>
      <c r="AE353" s="15" t="s">
        <v>319</v>
      </c>
      <c r="AF353">
        <f t="shared" si="181"/>
        <v>55910400.000000007</v>
      </c>
      <c r="AG353">
        <f t="shared" si="182"/>
        <v>728008560</v>
      </c>
      <c r="AH353">
        <f t="shared" si="183"/>
        <v>418112793.40725332</v>
      </c>
      <c r="AI353">
        <f t="shared" si="184"/>
        <v>258978067.09245527</v>
      </c>
      <c r="AJ353" s="20">
        <f t="shared" si="185"/>
        <v>1461009820.4997087</v>
      </c>
      <c r="AK353">
        <f t="shared" si="186"/>
        <v>15.600000000000001</v>
      </c>
      <c r="AL353">
        <f t="shared" si="188"/>
        <v>43200</v>
      </c>
      <c r="AM353" s="21">
        <f t="shared" si="187"/>
        <v>741.83763644403348</v>
      </c>
    </row>
    <row r="354" spans="7:39" ht="15" thickBot="1" x14ac:dyDescent="0.35">
      <c r="G354" s="10" t="s">
        <v>319</v>
      </c>
      <c r="H354">
        <f>((100-B27)/100)*H13</f>
        <v>0.28994409360000001</v>
      </c>
      <c r="I354">
        <f>((100-C27)/100)*I13</f>
        <v>1.2337234808199979</v>
      </c>
      <c r="J354">
        <f>((100-D27)/100)*J13</f>
        <v>0.46570360319999982</v>
      </c>
      <c r="K354">
        <f>((100-E27)/100)*K13</f>
        <v>2.4300000000000002</v>
      </c>
      <c r="L354">
        <f>((100-F27)/100)*L13</f>
        <v>9.9800000000102116E-3</v>
      </c>
      <c r="T354" s="57" t="s">
        <v>320</v>
      </c>
      <c r="U354">
        <f t="shared" si="195"/>
        <v>0.16</v>
      </c>
      <c r="V354">
        <f t="shared" si="196"/>
        <v>330</v>
      </c>
      <c r="W354">
        <f t="shared" si="197"/>
        <v>25.430037290908533</v>
      </c>
      <c r="X354">
        <f t="shared" si="198"/>
        <v>1.3968612033034264</v>
      </c>
      <c r="AD354" t="b">
        <f t="shared" si="180"/>
        <v>0</v>
      </c>
      <c r="AE354" s="15" t="s">
        <v>320</v>
      </c>
      <c r="AF354">
        <f t="shared" si="181"/>
        <v>68812800</v>
      </c>
      <c r="AG354">
        <f t="shared" si="182"/>
        <v>667341180</v>
      </c>
      <c r="AH354">
        <f t="shared" si="183"/>
        <v>390605372.78835505</v>
      </c>
      <c r="AI354">
        <f t="shared" si="184"/>
        <v>258978067.09245527</v>
      </c>
      <c r="AJ354" s="20">
        <f t="shared" si="185"/>
        <v>1385737419.8808103</v>
      </c>
      <c r="AK354">
        <f t="shared" si="186"/>
        <v>19.2</v>
      </c>
      <c r="AL354">
        <f t="shared" si="188"/>
        <v>39600</v>
      </c>
      <c r="AM354" s="21">
        <f t="shared" si="187"/>
        <v>713.56146408551899</v>
      </c>
    </row>
    <row r="355" spans="7:39" ht="15" thickBot="1" x14ac:dyDescent="0.35">
      <c r="G355" s="2" t="s">
        <v>320</v>
      </c>
      <c r="H355">
        <f>((100-B28)/100)*H13</f>
        <v>0.655389</v>
      </c>
      <c r="I355">
        <f>((100-C28)/100)*I13</f>
        <v>2.1150753999999967</v>
      </c>
      <c r="J355">
        <f>((100-D28)/100)*J13</f>
        <v>1.9388159999999994</v>
      </c>
      <c r="K355">
        <f>((100-E28)/100)*K13</f>
        <v>3.24</v>
      </c>
      <c r="L355">
        <f>((100-F28)/100)*L13</f>
        <v>99.800000000051057</v>
      </c>
      <c r="T355" s="57"/>
      <c r="U355">
        <f t="shared" si="195"/>
        <v>0.08</v>
      </c>
      <c r="V355">
        <f t="shared" si="196"/>
        <v>180</v>
      </c>
      <c r="W355">
        <f t="shared" si="197"/>
        <v>9.3124080220228436</v>
      </c>
      <c r="X355">
        <f t="shared" si="198"/>
        <v>0.32235258537771383</v>
      </c>
      <c r="AD355" t="str">
        <f t="shared" si="180"/>
        <v>yes</v>
      </c>
      <c r="AE355" s="15" t="s">
        <v>321</v>
      </c>
      <c r="AF355">
        <f t="shared" si="181"/>
        <v>34406400</v>
      </c>
      <c r="AG355">
        <f t="shared" si="182"/>
        <v>364004280</v>
      </c>
      <c r="AH355">
        <f t="shared" si="183"/>
        <v>143038587.21827087</v>
      </c>
      <c r="AI355">
        <f t="shared" si="184"/>
        <v>59764169.329028144</v>
      </c>
      <c r="AJ355" s="20">
        <f t="shared" si="185"/>
        <v>601213436.54729903</v>
      </c>
      <c r="AK355">
        <f t="shared" si="186"/>
        <v>9.6</v>
      </c>
      <c r="AL355">
        <f t="shared" si="188"/>
        <v>21600</v>
      </c>
      <c r="AM355" s="21">
        <f t="shared" si="187"/>
        <v>254.16836163226262</v>
      </c>
    </row>
    <row r="356" spans="7:39" ht="15" thickBot="1" x14ac:dyDescent="0.35">
      <c r="G356" s="2"/>
      <c r="H356">
        <f>((100-B24)/100)*H347</f>
        <v>0.655389</v>
      </c>
      <c r="I356">
        <f>((100-C24)/100)*I347</f>
        <v>2.1150753999999967</v>
      </c>
      <c r="J356">
        <f>((100-D24)/100)*J347</f>
        <v>1.9388159999999994</v>
      </c>
      <c r="K356">
        <f>((100-E24)/100)*K347</f>
        <v>0.79380000000000006</v>
      </c>
      <c r="L356">
        <f>((100-F24)/100)*L347</f>
        <v>9.9800000000051057</v>
      </c>
      <c r="T356" s="57"/>
      <c r="U356">
        <f>$U$347+Z6</f>
        <v>0.12</v>
      </c>
      <c r="V356">
        <f>$V$347+AA6</f>
        <v>300</v>
      </c>
      <c r="W356">
        <f>$W$347+AB6</f>
        <v>15.312408022022844</v>
      </c>
      <c r="X356">
        <f>$X$347+AC6</f>
        <v>0.92235258537771381</v>
      </c>
      <c r="AD356" t="b">
        <f t="shared" si="180"/>
        <v>0</v>
      </c>
      <c r="AE356" s="15" t="s">
        <v>322</v>
      </c>
      <c r="AF356">
        <f t="shared" si="181"/>
        <v>51609599.999999993</v>
      </c>
      <c r="AG356">
        <f t="shared" si="182"/>
        <v>606673800</v>
      </c>
      <c r="AH356">
        <f t="shared" si="183"/>
        <v>235198587.2182709</v>
      </c>
      <c r="AI356">
        <f t="shared" si="184"/>
        <v>171004169.32902813</v>
      </c>
      <c r="AJ356" s="20">
        <f t="shared" si="185"/>
        <v>1064486156.547299</v>
      </c>
      <c r="AK356">
        <f t="shared" si="186"/>
        <v>14.399999999999999</v>
      </c>
      <c r="AL356">
        <f t="shared" si="188"/>
        <v>36000</v>
      </c>
      <c r="AM356" s="21">
        <f t="shared" si="187"/>
        <v>488.19236163226259</v>
      </c>
    </row>
    <row r="357" spans="7:39" ht="15" thickBot="1" x14ac:dyDescent="0.35">
      <c r="G357" s="10" t="s">
        <v>322</v>
      </c>
      <c r="H357">
        <f>((100-B25)/100)*H347</f>
        <v>0.22938614999999998</v>
      </c>
      <c r="I357">
        <f>((100-C25)/100)*I347</f>
        <v>0.99408543799999838</v>
      </c>
      <c r="J357">
        <f>((100-D25)/100)*J347</f>
        <v>0.92791733759999961</v>
      </c>
      <c r="K357">
        <f>((100-E25)/100)*K347</f>
        <v>0.79380000000000006</v>
      </c>
      <c r="L357">
        <f>((100-F25)/100)*L347</f>
        <v>1.9960000000010212</v>
      </c>
      <c r="T357" s="57" t="s">
        <v>323</v>
      </c>
      <c r="U357">
        <f>$U$347+Z7</f>
        <v>0.22</v>
      </c>
      <c r="V357">
        <f>$V$347+AA7</f>
        <v>440</v>
      </c>
      <c r="W357">
        <f>$W$347+AB7</f>
        <v>18.894103415108553</v>
      </c>
      <c r="X357">
        <f>$X$347+AC7</f>
        <v>1.8177764336491411</v>
      </c>
      <c r="AD357" t="b">
        <f t="shared" si="180"/>
        <v>0</v>
      </c>
      <c r="AE357" s="15" t="s">
        <v>323</v>
      </c>
      <c r="AF357">
        <f t="shared" si="181"/>
        <v>94617600</v>
      </c>
      <c r="AG357">
        <f t="shared" si="182"/>
        <v>889788240</v>
      </c>
      <c r="AH357">
        <f t="shared" si="183"/>
        <v>290213428.45606738</v>
      </c>
      <c r="AI357">
        <f t="shared" si="184"/>
        <v>337015750.79855078</v>
      </c>
      <c r="AJ357" s="20">
        <f t="shared" si="185"/>
        <v>1611635019.2546182</v>
      </c>
      <c r="AK357">
        <f t="shared" si="186"/>
        <v>26.4</v>
      </c>
      <c r="AL357">
        <f t="shared" si="188"/>
        <v>52800</v>
      </c>
      <c r="AM357" s="21">
        <f t="shared" si="187"/>
        <v>764.33699903814806</v>
      </c>
    </row>
    <row r="358" spans="7:39" ht="15" thickBot="1" x14ac:dyDescent="0.35">
      <c r="G358" s="10" t="s">
        <v>323</v>
      </c>
      <c r="H358">
        <f>((100-B26)/100)*H347</f>
        <v>0.17833134689999997</v>
      </c>
      <c r="I358">
        <f t="shared" ref="I358:L358" si="199">((100-C26)/100)*I347</f>
        <v>0.82551392861999884</v>
      </c>
      <c r="J358">
        <f t="shared" si="199"/>
        <v>0.29082239999999993</v>
      </c>
      <c r="K358">
        <f t="shared" si="199"/>
        <v>0.55566000000000004</v>
      </c>
      <c r="L358">
        <f t="shared" si="199"/>
        <v>9.9800000000102129E-4</v>
      </c>
      <c r="T358" s="57" t="s">
        <v>324</v>
      </c>
      <c r="U358">
        <f>$U$347+Z8</f>
        <v>0.16999999999999998</v>
      </c>
      <c r="V358">
        <f>$V$347+AA8</f>
        <v>480</v>
      </c>
      <c r="W358">
        <f>$W$347+AB8</f>
        <v>33.220884987451385</v>
      </c>
      <c r="X358">
        <f>$X$347+AC8</f>
        <v>1.9968612033034265</v>
      </c>
      <c r="AD358" t="b">
        <f t="shared" si="180"/>
        <v>0</v>
      </c>
      <c r="AE358" s="15" t="s">
        <v>324</v>
      </c>
      <c r="AF358">
        <f t="shared" si="181"/>
        <v>73113600</v>
      </c>
      <c r="AG358">
        <f t="shared" si="182"/>
        <v>970678080.00000012</v>
      </c>
      <c r="AH358">
        <f t="shared" si="183"/>
        <v>510272793.40725327</v>
      </c>
      <c r="AI358">
        <f t="shared" si="184"/>
        <v>370218067.09245527</v>
      </c>
      <c r="AJ358" s="20">
        <f t="shared" si="185"/>
        <v>1924282540.4997087</v>
      </c>
      <c r="AK358">
        <f t="shared" si="186"/>
        <v>20.399999999999999</v>
      </c>
      <c r="AL358">
        <f t="shared" si="188"/>
        <v>57600</v>
      </c>
      <c r="AM358" s="21">
        <f t="shared" si="187"/>
        <v>975.86163644403348</v>
      </c>
    </row>
    <row r="359" spans="7:39" ht="15" thickBot="1" x14ac:dyDescent="0.35">
      <c r="G359" s="10" t="s">
        <v>324</v>
      </c>
      <c r="H359">
        <f>((100-B27)/100)*H347</f>
        <v>0.28994409360000001</v>
      </c>
      <c r="I359">
        <f t="shared" ref="I359:L359" si="200">((100-C27)/100)*I347</f>
        <v>1.2337234808199979</v>
      </c>
      <c r="J359">
        <f t="shared" si="200"/>
        <v>0.46570360319999982</v>
      </c>
      <c r="K359">
        <f t="shared" si="200"/>
        <v>0.59535000000000005</v>
      </c>
      <c r="L359">
        <f t="shared" si="200"/>
        <v>9.9800000000102129E-4</v>
      </c>
      <c r="T359" s="57" t="s">
        <v>325</v>
      </c>
      <c r="U359">
        <f>$U$347+Z9</f>
        <v>0.2</v>
      </c>
      <c r="V359">
        <f>$V$347+AA9</f>
        <v>450</v>
      </c>
      <c r="W359">
        <f>$W$347+AB9</f>
        <v>31.430037290908533</v>
      </c>
      <c r="X359">
        <f>$X$347+AC9</f>
        <v>1.9968612033034265</v>
      </c>
      <c r="AD359" t="b">
        <f t="shared" si="180"/>
        <v>0</v>
      </c>
      <c r="AE359" s="15" t="s">
        <v>325</v>
      </c>
      <c r="AF359">
        <f t="shared" si="181"/>
        <v>86016000</v>
      </c>
      <c r="AG359">
        <f t="shared" si="182"/>
        <v>910010700</v>
      </c>
      <c r="AH359">
        <f t="shared" si="183"/>
        <v>482765372.78835505</v>
      </c>
      <c r="AI359">
        <f t="shared" si="184"/>
        <v>370218067.09245527</v>
      </c>
      <c r="AJ359" s="20">
        <f t="shared" si="185"/>
        <v>1849010139.8808103</v>
      </c>
      <c r="AK359">
        <f t="shared" si="186"/>
        <v>24</v>
      </c>
      <c r="AL359">
        <f t="shared" si="188"/>
        <v>54000</v>
      </c>
      <c r="AM359" s="21">
        <f t="shared" si="187"/>
        <v>947.58546408551899</v>
      </c>
    </row>
    <row r="360" spans="7:39" ht="15" thickBot="1" x14ac:dyDescent="0.35">
      <c r="G360" s="2" t="s">
        <v>325</v>
      </c>
      <c r="H360">
        <f>((100-B28)/100)*H347</f>
        <v>0.655389</v>
      </c>
      <c r="I360">
        <f>((100-C28)/100)*I347</f>
        <v>2.1150753999999967</v>
      </c>
      <c r="J360">
        <f>((100-D28)/100)*J347</f>
        <v>1.9388159999999994</v>
      </c>
      <c r="K360">
        <f>((100-E28)/100)*K347</f>
        <v>0.79380000000000006</v>
      </c>
      <c r="L360">
        <f>((100-F28)/100)*L347</f>
        <v>9.9800000000051057</v>
      </c>
      <c r="T360" s="57"/>
      <c r="U360">
        <f>$U$347+Z10</f>
        <v>0.12</v>
      </c>
      <c r="V360">
        <f>$V$347+AA10</f>
        <v>300</v>
      </c>
      <c r="W360">
        <f>$W$347+AB10</f>
        <v>15.312408022022844</v>
      </c>
      <c r="X360">
        <f>$X$347+AC10</f>
        <v>0.92235258537771381</v>
      </c>
      <c r="AD360" t="b">
        <f t="shared" si="180"/>
        <v>0</v>
      </c>
      <c r="AE360" s="15" t="s">
        <v>326</v>
      </c>
      <c r="AF360">
        <f t="shared" si="181"/>
        <v>51609599.999999993</v>
      </c>
      <c r="AG360">
        <f t="shared" si="182"/>
        <v>606673800</v>
      </c>
      <c r="AH360">
        <f t="shared" si="183"/>
        <v>235198587.2182709</v>
      </c>
      <c r="AI360">
        <f t="shared" si="184"/>
        <v>171004169.32902813</v>
      </c>
      <c r="AJ360" s="20">
        <f t="shared" si="185"/>
        <v>1064486156.547299</v>
      </c>
      <c r="AK360">
        <f t="shared" si="186"/>
        <v>14.399999999999999</v>
      </c>
      <c r="AL360">
        <f t="shared" si="188"/>
        <v>36000</v>
      </c>
      <c r="AM360" s="21">
        <f t="shared" si="187"/>
        <v>488.19236163226259</v>
      </c>
    </row>
    <row r="361" spans="7:39" ht="15" thickBot="1" x14ac:dyDescent="0.35">
      <c r="G361" s="2"/>
      <c r="H361">
        <f>((100-B24)/100)*H348</f>
        <v>0.655389</v>
      </c>
      <c r="I361">
        <f>((100-C24)/100)*I348</f>
        <v>2.1150753999999967</v>
      </c>
      <c r="J361">
        <f>((100-D24)/100)*J348</f>
        <v>1.9388159999999994</v>
      </c>
      <c r="K361">
        <f>((100-E24)/100)*K348</f>
        <v>0.60750000000000004</v>
      </c>
      <c r="L361">
        <f>((100-F24)/100)*L348</f>
        <v>9.9800000000051057</v>
      </c>
      <c r="T361" s="57"/>
      <c r="U361">
        <f>$U$348+Z6</f>
        <v>0.12</v>
      </c>
      <c r="V361">
        <f>$V$348+AA6</f>
        <v>315</v>
      </c>
      <c r="W361">
        <f>$W$348+AB6</f>
        <v>17.312408022022844</v>
      </c>
      <c r="X361">
        <f>$X$348+AC6</f>
        <v>0.52235258537771379</v>
      </c>
      <c r="AD361" t="b">
        <f t="shared" si="180"/>
        <v>0</v>
      </c>
      <c r="AE361" s="15" t="s">
        <v>327</v>
      </c>
      <c r="AF361">
        <f t="shared" si="181"/>
        <v>51609599.999999993</v>
      </c>
      <c r="AG361">
        <f t="shared" si="182"/>
        <v>637007490.00000012</v>
      </c>
      <c r="AH361">
        <f t="shared" si="183"/>
        <v>265918587.2182709</v>
      </c>
      <c r="AI361">
        <f t="shared" si="184"/>
        <v>96844169.32902813</v>
      </c>
      <c r="AJ361" s="20">
        <f t="shared" si="185"/>
        <v>1051379846.5472991</v>
      </c>
      <c r="AK361">
        <f t="shared" si="186"/>
        <v>14.399999999999999</v>
      </c>
      <c r="AL361">
        <f t="shared" si="188"/>
        <v>37800</v>
      </c>
      <c r="AM361" s="21">
        <f t="shared" si="187"/>
        <v>446.1053616322626</v>
      </c>
    </row>
    <row r="362" spans="7:39" ht="15" thickBot="1" x14ac:dyDescent="0.35">
      <c r="G362" s="10" t="s">
        <v>327</v>
      </c>
      <c r="H362">
        <f>((100-B25)/100)*H348</f>
        <v>0.22938614999999998</v>
      </c>
      <c r="I362">
        <f>((100-C25)/100)*I348</f>
        <v>0.99408543799999838</v>
      </c>
      <c r="J362">
        <f>((100-D25)/100)*J348</f>
        <v>0.92791733759999961</v>
      </c>
      <c r="K362">
        <f>((100-E25)/100)*K348</f>
        <v>0.60750000000000004</v>
      </c>
      <c r="L362">
        <f>((100-F25)/100)*L348</f>
        <v>1.9960000000010212</v>
      </c>
      <c r="T362" s="57" t="s">
        <v>328</v>
      </c>
      <c r="U362">
        <f>$U$348+Z7</f>
        <v>0.22</v>
      </c>
      <c r="V362">
        <f>$V$348+AA7</f>
        <v>455</v>
      </c>
      <c r="W362">
        <f>$W$348+AB7</f>
        <v>20.894103415108553</v>
      </c>
      <c r="X362">
        <f>$X$348+AC7</f>
        <v>1.417776433649141</v>
      </c>
      <c r="AD362" t="b">
        <f t="shared" si="180"/>
        <v>0</v>
      </c>
      <c r="AE362" s="15" t="s">
        <v>328</v>
      </c>
      <c r="AF362">
        <f t="shared" si="181"/>
        <v>94617600</v>
      </c>
      <c r="AG362">
        <f t="shared" si="182"/>
        <v>920121930.00000012</v>
      </c>
      <c r="AH362">
        <f t="shared" si="183"/>
        <v>320933428.45606744</v>
      </c>
      <c r="AI362">
        <f t="shared" si="184"/>
        <v>262855750.79855067</v>
      </c>
      <c r="AJ362" s="20">
        <f t="shared" si="185"/>
        <v>1598528709.2546182</v>
      </c>
      <c r="AK362">
        <f t="shared" si="186"/>
        <v>26.4</v>
      </c>
      <c r="AL362">
        <f t="shared" si="188"/>
        <v>54600</v>
      </c>
      <c r="AM362" s="21">
        <f t="shared" si="187"/>
        <v>722.24999903814796</v>
      </c>
    </row>
    <row r="363" spans="7:39" ht="15" thickBot="1" x14ac:dyDescent="0.35">
      <c r="G363" s="10" t="s">
        <v>328</v>
      </c>
      <c r="H363">
        <f>((100-B26)/100)*H348</f>
        <v>0.17833134689999997</v>
      </c>
      <c r="I363">
        <f t="shared" ref="I363:L363" si="201">((100-C26)/100)*I348</f>
        <v>0.82551392861999884</v>
      </c>
      <c r="J363">
        <f t="shared" si="201"/>
        <v>0.29082239999999993</v>
      </c>
      <c r="K363">
        <f t="shared" si="201"/>
        <v>0.42525000000000002</v>
      </c>
      <c r="L363">
        <f t="shared" si="201"/>
        <v>9.9800000000102129E-4</v>
      </c>
      <c r="T363" s="57" t="s">
        <v>329</v>
      </c>
      <c r="U363">
        <f>$U$348+Z8</f>
        <v>0.16999999999999998</v>
      </c>
      <c r="V363">
        <f>$V$348+AA8</f>
        <v>495</v>
      </c>
      <c r="W363">
        <f>$W$348+AB8</f>
        <v>35.220884987451385</v>
      </c>
      <c r="X363">
        <f>$X$348+AC8</f>
        <v>1.5968612033034264</v>
      </c>
      <c r="AD363" t="b">
        <f t="shared" si="180"/>
        <v>0</v>
      </c>
      <c r="AE363" s="15" t="s">
        <v>329</v>
      </c>
      <c r="AF363">
        <f t="shared" si="181"/>
        <v>73113600</v>
      </c>
      <c r="AG363">
        <f t="shared" si="182"/>
        <v>1001011770</v>
      </c>
      <c r="AH363">
        <f t="shared" si="183"/>
        <v>540992793.40725315</v>
      </c>
      <c r="AI363">
        <f t="shared" si="184"/>
        <v>296058067.09245527</v>
      </c>
      <c r="AJ363" s="20">
        <f t="shared" si="185"/>
        <v>1911176230.4997087</v>
      </c>
      <c r="AK363">
        <f t="shared" si="186"/>
        <v>20.399999999999999</v>
      </c>
      <c r="AL363">
        <f t="shared" si="188"/>
        <v>59400</v>
      </c>
      <c r="AM363" s="21">
        <f t="shared" si="187"/>
        <v>933.77463644403326</v>
      </c>
    </row>
    <row r="364" spans="7:39" ht="15" thickBot="1" x14ac:dyDescent="0.35">
      <c r="G364" s="10" t="s">
        <v>329</v>
      </c>
      <c r="H364">
        <f>((100-B27)/100)*H348</f>
        <v>0.28994409360000001</v>
      </c>
      <c r="I364">
        <f t="shared" ref="I364:L364" si="202">((100-C27)/100)*I348</f>
        <v>1.2337234808199979</v>
      </c>
      <c r="J364">
        <f t="shared" si="202"/>
        <v>0.46570360319999982</v>
      </c>
      <c r="K364">
        <f t="shared" si="202"/>
        <v>0.45562500000000006</v>
      </c>
      <c r="L364">
        <f t="shared" si="202"/>
        <v>9.9800000000102129E-4</v>
      </c>
      <c r="T364" s="57" t="s">
        <v>330</v>
      </c>
      <c r="U364">
        <f>$U$348+Z9</f>
        <v>0.2</v>
      </c>
      <c r="V364">
        <f>$V$348+AA9</f>
        <v>465</v>
      </c>
      <c r="W364">
        <f>$W$348+AB9</f>
        <v>33.43003729090853</v>
      </c>
      <c r="X364">
        <f>$X$348+AC9</f>
        <v>1.5968612033034264</v>
      </c>
      <c r="AD364" t="b">
        <f t="shared" si="180"/>
        <v>0</v>
      </c>
      <c r="AE364" s="15" t="s">
        <v>330</v>
      </c>
      <c r="AF364">
        <f t="shared" si="181"/>
        <v>86016000</v>
      </c>
      <c r="AG364">
        <f t="shared" si="182"/>
        <v>940344390</v>
      </c>
      <c r="AH364">
        <f t="shared" si="183"/>
        <v>513485372.78835499</v>
      </c>
      <c r="AI364">
        <f t="shared" si="184"/>
        <v>296058067.09245527</v>
      </c>
      <c r="AJ364" s="20">
        <f t="shared" si="185"/>
        <v>1835903829.8808103</v>
      </c>
      <c r="AK364">
        <f t="shared" si="186"/>
        <v>24</v>
      </c>
      <c r="AL364">
        <f t="shared" si="188"/>
        <v>55800</v>
      </c>
      <c r="AM364" s="21">
        <f t="shared" si="187"/>
        <v>905.498464085519</v>
      </c>
    </row>
    <row r="365" spans="7:39" ht="15" thickBot="1" x14ac:dyDescent="0.35">
      <c r="G365" s="2" t="s">
        <v>330</v>
      </c>
      <c r="H365">
        <f>((100-B28)/100)*H348</f>
        <v>0.655389</v>
      </c>
      <c r="I365">
        <f>((100-C28)/100)*I348</f>
        <v>2.1150753999999967</v>
      </c>
      <c r="J365">
        <f>((100-D28)/100)*J348</f>
        <v>1.9388159999999994</v>
      </c>
      <c r="K365">
        <f>((100-E28)/100)*K348</f>
        <v>0.60750000000000004</v>
      </c>
      <c r="L365">
        <f>((100-F28)/100)*L348</f>
        <v>9.9800000000051057</v>
      </c>
      <c r="T365" s="57"/>
      <c r="U365">
        <f>$U$348+Z10</f>
        <v>0.12</v>
      </c>
      <c r="V365">
        <f>$V$348+AA10</f>
        <v>315</v>
      </c>
      <c r="W365">
        <f>$W$348+AB10</f>
        <v>17.312408022022844</v>
      </c>
      <c r="X365">
        <f>$X$348+AC10</f>
        <v>0.52235258537771379</v>
      </c>
      <c r="AD365" t="b">
        <f t="shared" si="180"/>
        <v>0</v>
      </c>
      <c r="AE365" s="15" t="s">
        <v>331</v>
      </c>
      <c r="AF365">
        <f t="shared" si="181"/>
        <v>51609599.999999993</v>
      </c>
      <c r="AG365">
        <f t="shared" si="182"/>
        <v>637007490.00000012</v>
      </c>
      <c r="AH365">
        <f t="shared" si="183"/>
        <v>265918587.2182709</v>
      </c>
      <c r="AI365">
        <f t="shared" si="184"/>
        <v>96844169.32902813</v>
      </c>
      <c r="AJ365" s="20">
        <f t="shared" si="185"/>
        <v>1051379846.5472991</v>
      </c>
      <c r="AK365">
        <f t="shared" si="186"/>
        <v>14.399999999999999</v>
      </c>
      <c r="AL365">
        <f t="shared" si="188"/>
        <v>37800</v>
      </c>
      <c r="AM365" s="21">
        <f t="shared" si="187"/>
        <v>446.1053616322626</v>
      </c>
    </row>
    <row r="366" spans="7:39" ht="15" thickBot="1" x14ac:dyDescent="0.35">
      <c r="G366" s="2"/>
      <c r="H366">
        <f>((100-B24)/100)*H349</f>
        <v>0.655389</v>
      </c>
      <c r="I366">
        <f>((100-C24)/100)*I349</f>
        <v>2.1150753999999967</v>
      </c>
      <c r="J366">
        <f>((100-D24)/100)*J349</f>
        <v>1.9388159999999994</v>
      </c>
      <c r="K366">
        <f>((100-E24)/100)*K349</f>
        <v>1.2150000000000001</v>
      </c>
      <c r="L366">
        <f>((100-F24)/100)*L349</f>
        <v>9.9800000000051057</v>
      </c>
      <c r="T366" s="57"/>
      <c r="U366">
        <f>$U$349+Z6</f>
        <v>0.17899999999999999</v>
      </c>
      <c r="V366">
        <f>$V$349+AA6</f>
        <v>330</v>
      </c>
      <c r="W366">
        <f>$W$349+AB6</f>
        <v>17.312408022022844</v>
      </c>
      <c r="X366">
        <f>$X$349+AC6</f>
        <v>0.52235258537771379</v>
      </c>
      <c r="AD366" t="b">
        <f t="shared" si="180"/>
        <v>0</v>
      </c>
      <c r="AE366" s="15" t="s">
        <v>332</v>
      </c>
      <c r="AF366">
        <f t="shared" si="181"/>
        <v>76984320</v>
      </c>
      <c r="AG366">
        <f t="shared" si="182"/>
        <v>667341180</v>
      </c>
      <c r="AH366">
        <f t="shared" si="183"/>
        <v>265918587.2182709</v>
      </c>
      <c r="AI366">
        <f t="shared" si="184"/>
        <v>96844169.32902813</v>
      </c>
      <c r="AJ366" s="20">
        <f t="shared" si="185"/>
        <v>1107088256.5472989</v>
      </c>
      <c r="AK366">
        <f t="shared" si="186"/>
        <v>21.48</v>
      </c>
      <c r="AL366">
        <f t="shared" si="188"/>
        <v>39600</v>
      </c>
      <c r="AM366" s="21">
        <f t="shared" si="187"/>
        <v>461.93036163226259</v>
      </c>
    </row>
    <row r="367" spans="7:39" ht="15" thickBot="1" x14ac:dyDescent="0.35">
      <c r="G367" s="10" t="s">
        <v>332</v>
      </c>
      <c r="H367">
        <f>((100-B25)/100)*H349</f>
        <v>0.22938614999999998</v>
      </c>
      <c r="I367">
        <f>((100-C25)/100)*I349</f>
        <v>0.99408543799999838</v>
      </c>
      <c r="J367">
        <f>((100-D25)/100)*J349</f>
        <v>0.92791733759999961</v>
      </c>
      <c r="K367">
        <f>((100-E25)/100)*K349</f>
        <v>1.2150000000000001</v>
      </c>
      <c r="L367">
        <f>((100-F25)/100)*L349</f>
        <v>1.9960000000010212</v>
      </c>
      <c r="T367" s="57" t="s">
        <v>333</v>
      </c>
      <c r="U367">
        <f>$U$349+Z7</f>
        <v>0.27900000000000003</v>
      </c>
      <c r="V367">
        <f>$V$349+AA7</f>
        <v>470</v>
      </c>
      <c r="W367">
        <f>$W$349+AB7</f>
        <v>20.894103415108553</v>
      </c>
      <c r="X367">
        <f>$X$349+AC7</f>
        <v>1.417776433649141</v>
      </c>
      <c r="AD367" t="b">
        <f t="shared" si="180"/>
        <v>0</v>
      </c>
      <c r="AE367" s="15" t="s">
        <v>333</v>
      </c>
      <c r="AF367">
        <f t="shared" si="181"/>
        <v>119992320.00000001</v>
      </c>
      <c r="AG367">
        <f t="shared" si="182"/>
        <v>950455620</v>
      </c>
      <c r="AH367">
        <f t="shared" si="183"/>
        <v>320933428.45606744</v>
      </c>
      <c r="AI367">
        <f t="shared" si="184"/>
        <v>262855750.79855067</v>
      </c>
      <c r="AJ367" s="20">
        <f t="shared" si="185"/>
        <v>1654237119.2546182</v>
      </c>
      <c r="AK367">
        <f t="shared" si="186"/>
        <v>33.480000000000004</v>
      </c>
      <c r="AL367">
        <f t="shared" si="188"/>
        <v>56400</v>
      </c>
      <c r="AM367" s="21">
        <f t="shared" si="187"/>
        <v>738.07499903814789</v>
      </c>
    </row>
    <row r="368" spans="7:39" ht="15" thickBot="1" x14ac:dyDescent="0.35">
      <c r="G368" s="10" t="s">
        <v>333</v>
      </c>
      <c r="H368">
        <f>((100-B26)/100)*H349</f>
        <v>0.17833134689999997</v>
      </c>
      <c r="I368">
        <f t="shared" ref="I368:L368" si="203">((100-C26)/100)*I349</f>
        <v>0.82551392861999884</v>
      </c>
      <c r="J368">
        <f t="shared" si="203"/>
        <v>0.29082239999999993</v>
      </c>
      <c r="K368">
        <f t="shared" si="203"/>
        <v>0.85050000000000003</v>
      </c>
      <c r="L368">
        <f t="shared" si="203"/>
        <v>9.9800000000102129E-4</v>
      </c>
      <c r="T368" s="57" t="s">
        <v>334</v>
      </c>
      <c r="U368">
        <f>$U$349+Z8</f>
        <v>0.22899999999999998</v>
      </c>
      <c r="V368">
        <f>$V$349+AA8</f>
        <v>510</v>
      </c>
      <c r="W368">
        <f>$W$349+AB8</f>
        <v>35.220884987451385</v>
      </c>
      <c r="X368">
        <f>$X$349+AC8</f>
        <v>1.5968612033034264</v>
      </c>
      <c r="AD368" t="b">
        <f t="shared" si="180"/>
        <v>0</v>
      </c>
      <c r="AE368" s="15" t="s">
        <v>334</v>
      </c>
      <c r="AF368">
        <f t="shared" si="181"/>
        <v>98488319.999999985</v>
      </c>
      <c r="AG368">
        <f t="shared" si="182"/>
        <v>1031345460</v>
      </c>
      <c r="AH368">
        <f t="shared" si="183"/>
        <v>540992793.40725315</v>
      </c>
      <c r="AI368">
        <f t="shared" si="184"/>
        <v>296058067.09245527</v>
      </c>
      <c r="AJ368" s="20">
        <f t="shared" si="185"/>
        <v>1966884640.4997087</v>
      </c>
      <c r="AK368">
        <f t="shared" si="186"/>
        <v>27.479999999999997</v>
      </c>
      <c r="AL368">
        <f t="shared" si="188"/>
        <v>61200</v>
      </c>
      <c r="AM368" s="21">
        <f t="shared" si="187"/>
        <v>949.59963644403319</v>
      </c>
    </row>
    <row r="369" spans="7:39" ht="15" thickBot="1" x14ac:dyDescent="0.35">
      <c r="G369" s="10" t="s">
        <v>334</v>
      </c>
      <c r="H369">
        <f>((100-B27)/100)*H349</f>
        <v>0.28994409360000001</v>
      </c>
      <c r="I369">
        <f t="shared" ref="I369:L369" si="204">((100-C27)/100)*I349</f>
        <v>1.2337234808199979</v>
      </c>
      <c r="J369">
        <f t="shared" si="204"/>
        <v>0.46570360319999982</v>
      </c>
      <c r="K369">
        <f t="shared" si="204"/>
        <v>0.91125000000000012</v>
      </c>
      <c r="L369">
        <f t="shared" si="204"/>
        <v>9.9800000000102129E-4</v>
      </c>
      <c r="T369" s="57" t="s">
        <v>335</v>
      </c>
      <c r="U369">
        <f>$U$349+Z9</f>
        <v>0.25900000000000001</v>
      </c>
      <c r="V369">
        <f>$V$349+AA9</f>
        <v>480</v>
      </c>
      <c r="W369">
        <f>$W$349+AB9</f>
        <v>33.43003729090853</v>
      </c>
      <c r="X369">
        <f>$X$349+AC9</f>
        <v>1.5968612033034264</v>
      </c>
      <c r="AD369" t="b">
        <f t="shared" si="180"/>
        <v>0</v>
      </c>
      <c r="AE369" s="15" t="s">
        <v>335</v>
      </c>
      <c r="AF369">
        <f t="shared" si="181"/>
        <v>111390720</v>
      </c>
      <c r="AG369">
        <f t="shared" si="182"/>
        <v>970678080.00000012</v>
      </c>
      <c r="AH369">
        <f t="shared" si="183"/>
        <v>513485372.78835499</v>
      </c>
      <c r="AI369">
        <f t="shared" si="184"/>
        <v>296058067.09245527</v>
      </c>
      <c r="AJ369" s="20">
        <f t="shared" si="185"/>
        <v>1891612239.8808103</v>
      </c>
      <c r="AK369">
        <f t="shared" si="186"/>
        <v>31.080000000000002</v>
      </c>
      <c r="AL369">
        <f t="shared" si="188"/>
        <v>57600</v>
      </c>
      <c r="AM369" s="21">
        <f t="shared" si="187"/>
        <v>921.32346408551905</v>
      </c>
    </row>
    <row r="370" spans="7:39" ht="15" thickBot="1" x14ac:dyDescent="0.35">
      <c r="G370" s="2" t="s">
        <v>335</v>
      </c>
      <c r="H370">
        <f>((100-B28)/100)*H349</f>
        <v>0.655389</v>
      </c>
      <c r="I370">
        <f>((100-C28)/100)*I349</f>
        <v>2.1150753999999967</v>
      </c>
      <c r="J370">
        <f>((100-D28)/100)*J349</f>
        <v>1.9388159999999994</v>
      </c>
      <c r="K370">
        <f>((100-E28)/100)*K349</f>
        <v>1.2150000000000001</v>
      </c>
      <c r="L370">
        <f>((100-F28)/100)*L349</f>
        <v>9.9800000000051057</v>
      </c>
      <c r="T370" s="57"/>
      <c r="U370">
        <f>$U$349+Z10</f>
        <v>0.17899999999999999</v>
      </c>
      <c r="V370">
        <f>$V$349+AA10</f>
        <v>330</v>
      </c>
      <c r="W370">
        <f>$W$349+AB10</f>
        <v>17.312408022022844</v>
      </c>
      <c r="X370">
        <f>$X$349+AC10</f>
        <v>0.52235258537771379</v>
      </c>
      <c r="AD370" t="b">
        <f t="shared" si="180"/>
        <v>0</v>
      </c>
      <c r="AE370" s="15" t="s">
        <v>336</v>
      </c>
      <c r="AF370">
        <f t="shared" si="181"/>
        <v>76984320</v>
      </c>
      <c r="AG370">
        <f t="shared" si="182"/>
        <v>667341180</v>
      </c>
      <c r="AH370">
        <f t="shared" si="183"/>
        <v>265918587.2182709</v>
      </c>
      <c r="AI370">
        <f t="shared" si="184"/>
        <v>96844169.32902813</v>
      </c>
      <c r="AJ370" s="20">
        <f t="shared" si="185"/>
        <v>1107088256.5472989</v>
      </c>
      <c r="AK370">
        <f t="shared" si="186"/>
        <v>21.48</v>
      </c>
      <c r="AL370">
        <f t="shared" si="188"/>
        <v>39600</v>
      </c>
      <c r="AM370" s="21">
        <f t="shared" si="187"/>
        <v>461.93036163226259</v>
      </c>
    </row>
    <row r="371" spans="7:39" ht="15" thickBot="1" x14ac:dyDescent="0.35">
      <c r="G371" s="2"/>
      <c r="H371">
        <f>((100-B24)/100)*H350</f>
        <v>1.7695503000000019E-2</v>
      </c>
      <c r="I371">
        <f>((100-C24)/100)*I350</f>
        <v>2.1150753999999967</v>
      </c>
      <c r="J371">
        <f>((100-D24)/100)*J350</f>
        <v>1.1632895999999886E-2</v>
      </c>
      <c r="K371">
        <f>((100-E24)/100)*K350</f>
        <v>0.35963999999999985</v>
      </c>
      <c r="L371">
        <f>((100-F24)/100)*L350</f>
        <v>9.9800000000051057</v>
      </c>
      <c r="T371" s="57"/>
      <c r="U371">
        <f>$U$350+Z6</f>
        <v>0.12</v>
      </c>
      <c r="V371">
        <f>$V$350+AA6</f>
        <v>300</v>
      </c>
      <c r="W371">
        <f>$W$350+AB6</f>
        <v>16.312408022022844</v>
      </c>
      <c r="X371">
        <f>$X$350+AC6</f>
        <v>0.92235258537771381</v>
      </c>
      <c r="AD371" t="b">
        <f t="shared" si="180"/>
        <v>0</v>
      </c>
      <c r="AE371" s="15" t="s">
        <v>337</v>
      </c>
      <c r="AF371">
        <f t="shared" si="181"/>
        <v>51609599.999999993</v>
      </c>
      <c r="AG371">
        <f t="shared" si="182"/>
        <v>606673800</v>
      </c>
      <c r="AH371">
        <f t="shared" si="183"/>
        <v>250558587.21827087</v>
      </c>
      <c r="AI371">
        <f t="shared" si="184"/>
        <v>171004169.32902813</v>
      </c>
      <c r="AJ371" s="20">
        <f t="shared" si="185"/>
        <v>1079846156.5472989</v>
      </c>
      <c r="AK371">
        <f t="shared" si="186"/>
        <v>14.399999999999999</v>
      </c>
      <c r="AL371">
        <f t="shared" si="188"/>
        <v>36000</v>
      </c>
      <c r="AM371" s="21">
        <f t="shared" si="187"/>
        <v>500.19236163226259</v>
      </c>
    </row>
    <row r="372" spans="7:39" ht="15" thickBot="1" x14ac:dyDescent="0.35">
      <c r="G372" s="10" t="s">
        <v>337</v>
      </c>
      <c r="H372">
        <f>((100-B25)/100)*H350</f>
        <v>6.193426050000006E-3</v>
      </c>
      <c r="I372">
        <f>((100-C25)/100)*I350</f>
        <v>0.99408543799999838</v>
      </c>
      <c r="J372">
        <f>((100-D25)/100)*J350</f>
        <v>5.5675040255999449E-3</v>
      </c>
      <c r="K372">
        <f>((100-E25)/100)*K350</f>
        <v>0.35963999999999985</v>
      </c>
      <c r="L372">
        <f>((100-F25)/100)*L350</f>
        <v>1.9960000000010212</v>
      </c>
      <c r="T372" s="57" t="s">
        <v>338</v>
      </c>
      <c r="U372">
        <f>$U$350+Z7</f>
        <v>0.22</v>
      </c>
      <c r="V372">
        <f>$V$350+AA7</f>
        <v>440</v>
      </c>
      <c r="W372">
        <f>$W$350+AB7</f>
        <v>19.894103415108553</v>
      </c>
      <c r="X372">
        <f>$X$350+AC7</f>
        <v>1.8177764336491411</v>
      </c>
      <c r="AD372" t="b">
        <f t="shared" si="180"/>
        <v>0</v>
      </c>
      <c r="AE372" s="15" t="s">
        <v>338</v>
      </c>
      <c r="AF372">
        <f t="shared" si="181"/>
        <v>94617600</v>
      </c>
      <c r="AG372">
        <f t="shared" si="182"/>
        <v>889788240</v>
      </c>
      <c r="AH372">
        <f t="shared" si="183"/>
        <v>305573428.45606738</v>
      </c>
      <c r="AI372">
        <f t="shared" si="184"/>
        <v>337015750.79855078</v>
      </c>
      <c r="AJ372" s="20">
        <f t="shared" si="185"/>
        <v>1626995019.2546182</v>
      </c>
      <c r="AK372">
        <f t="shared" si="186"/>
        <v>26.4</v>
      </c>
      <c r="AL372">
        <f t="shared" si="188"/>
        <v>52800</v>
      </c>
      <c r="AM372" s="21">
        <f t="shared" si="187"/>
        <v>776.33699903814806</v>
      </c>
    </row>
    <row r="373" spans="7:39" ht="15" thickBot="1" x14ac:dyDescent="0.35">
      <c r="G373" s="10" t="s">
        <v>338</v>
      </c>
      <c r="H373">
        <f>((100-B26)/100)*H350</f>
        <v>4.8149463663000039E-3</v>
      </c>
      <c r="I373">
        <f t="shared" ref="I373:L373" si="205">((100-C26)/100)*I350</f>
        <v>0.82551392861999884</v>
      </c>
      <c r="J373">
        <f t="shared" si="205"/>
        <v>1.7449343999999829E-3</v>
      </c>
      <c r="K373">
        <f t="shared" si="205"/>
        <v>0.25174799999999986</v>
      </c>
      <c r="L373">
        <f t="shared" si="205"/>
        <v>9.9800000000102129E-4</v>
      </c>
      <c r="T373" s="57" t="s">
        <v>339</v>
      </c>
      <c r="U373">
        <f>$U$350+Z8</f>
        <v>0.16999999999999998</v>
      </c>
      <c r="V373">
        <f>$V$350+AA8</f>
        <v>480</v>
      </c>
      <c r="W373">
        <f>$W$350+AB8</f>
        <v>34.220884987451385</v>
      </c>
      <c r="X373">
        <f>$X$350+AC8</f>
        <v>1.9968612033034265</v>
      </c>
      <c r="AD373" t="b">
        <f t="shared" si="180"/>
        <v>0</v>
      </c>
      <c r="AE373" s="15" t="s">
        <v>339</v>
      </c>
      <c r="AF373">
        <f t="shared" si="181"/>
        <v>73113600</v>
      </c>
      <c r="AG373">
        <f t="shared" si="182"/>
        <v>970678080.00000012</v>
      </c>
      <c r="AH373">
        <f t="shared" si="183"/>
        <v>525632793.40725321</v>
      </c>
      <c r="AI373">
        <f t="shared" si="184"/>
        <v>370218067.09245527</v>
      </c>
      <c r="AJ373" s="20">
        <f t="shared" si="185"/>
        <v>1939642540.4997087</v>
      </c>
      <c r="AK373">
        <f t="shared" si="186"/>
        <v>20.399999999999999</v>
      </c>
      <c r="AL373">
        <f t="shared" si="188"/>
        <v>57600</v>
      </c>
      <c r="AM373" s="21">
        <f t="shared" si="187"/>
        <v>987.86163644403348</v>
      </c>
    </row>
    <row r="374" spans="7:39" ht="15" thickBot="1" x14ac:dyDescent="0.35">
      <c r="G374" s="10" t="s">
        <v>339</v>
      </c>
      <c r="H374">
        <f>((100-B27)/100)*H350</f>
        <v>7.8284905272000081E-3</v>
      </c>
      <c r="I374">
        <f t="shared" ref="I374:L374" si="206">((100-C27)/100)*I350</f>
        <v>1.2337234808199979</v>
      </c>
      <c r="J374">
        <f t="shared" si="206"/>
        <v>2.7942216191999721E-3</v>
      </c>
      <c r="K374">
        <f t="shared" si="206"/>
        <v>0.26972999999999991</v>
      </c>
      <c r="L374">
        <f t="shared" si="206"/>
        <v>9.9800000000102129E-4</v>
      </c>
      <c r="T374" s="57" t="s">
        <v>340</v>
      </c>
      <c r="U374">
        <f>$U$350+Z9</f>
        <v>0.2</v>
      </c>
      <c r="V374">
        <f>$V$350+AA9</f>
        <v>450</v>
      </c>
      <c r="W374">
        <f>$W$350+AB9</f>
        <v>32.43003729090853</v>
      </c>
      <c r="X374">
        <f>$X$350+AC9</f>
        <v>1.9968612033034265</v>
      </c>
      <c r="AD374" t="b">
        <f t="shared" si="180"/>
        <v>0</v>
      </c>
      <c r="AE374" s="15" t="s">
        <v>340</v>
      </c>
      <c r="AF374">
        <f t="shared" si="181"/>
        <v>86016000</v>
      </c>
      <c r="AG374">
        <f t="shared" si="182"/>
        <v>910010700</v>
      </c>
      <c r="AH374">
        <f t="shared" si="183"/>
        <v>498125372.78835499</v>
      </c>
      <c r="AI374">
        <f t="shared" si="184"/>
        <v>370218067.09245527</v>
      </c>
      <c r="AJ374" s="20">
        <f t="shared" si="185"/>
        <v>1864370139.8808103</v>
      </c>
      <c r="AK374">
        <f t="shared" si="186"/>
        <v>24</v>
      </c>
      <c r="AL374">
        <f t="shared" si="188"/>
        <v>54000</v>
      </c>
      <c r="AM374" s="21">
        <f t="shared" si="187"/>
        <v>959.58546408551899</v>
      </c>
    </row>
    <row r="375" spans="7:39" ht="15" thickBot="1" x14ac:dyDescent="0.35">
      <c r="G375" s="10" t="s">
        <v>340</v>
      </c>
      <c r="H375">
        <f>((100-B28)/100)*H350</f>
        <v>1.7695503000000019E-2</v>
      </c>
      <c r="I375">
        <f>((100-C28)/100)*I350</f>
        <v>2.1150753999999967</v>
      </c>
      <c r="J375">
        <f>((100-D28)/100)*J350</f>
        <v>1.1632895999999886E-2</v>
      </c>
      <c r="K375">
        <f>((100-E28)/100)*K350</f>
        <v>0.35963999999999985</v>
      </c>
      <c r="L375">
        <f>((100-F28)/100)*L350</f>
        <v>9.9800000000051057</v>
      </c>
      <c r="T375" s="57"/>
      <c r="U375">
        <f>$U$350+Z10</f>
        <v>0.12</v>
      </c>
      <c r="V375">
        <f>$V$350+AA10</f>
        <v>300</v>
      </c>
      <c r="W375">
        <f>$W$350+AB10</f>
        <v>16.312408022022844</v>
      </c>
      <c r="X375">
        <f>$X$350+AC10</f>
        <v>0.92235258537771381</v>
      </c>
      <c r="AD375" t="b">
        <f t="shared" si="180"/>
        <v>0</v>
      </c>
      <c r="AE375" s="15" t="s">
        <v>341</v>
      </c>
      <c r="AF375">
        <f t="shared" si="181"/>
        <v>51609599.999999993</v>
      </c>
      <c r="AG375">
        <f t="shared" si="182"/>
        <v>606673800</v>
      </c>
      <c r="AH375">
        <f t="shared" si="183"/>
        <v>250558587.21827087</v>
      </c>
      <c r="AI375">
        <f t="shared" si="184"/>
        <v>171004169.32902813</v>
      </c>
      <c r="AJ375" s="20">
        <f t="shared" si="185"/>
        <v>1079846156.5472989</v>
      </c>
      <c r="AK375">
        <f t="shared" si="186"/>
        <v>14.399999999999999</v>
      </c>
      <c r="AL375">
        <f t="shared" si="188"/>
        <v>36000</v>
      </c>
      <c r="AM375" s="21">
        <f t="shared" si="187"/>
        <v>500.19236163226259</v>
      </c>
    </row>
    <row r="376" spans="7:39" ht="15" thickBot="1" x14ac:dyDescent="0.35">
      <c r="G376" s="10"/>
      <c r="H376">
        <f>((100-B20)/100)*H14</f>
        <v>11.370999149999999</v>
      </c>
      <c r="I376">
        <f>((100-C20)/100)*I14</f>
        <v>11.770854399999994</v>
      </c>
      <c r="J376">
        <f>((100-D20)/100)*J14</f>
        <v>2.7167659199999976</v>
      </c>
      <c r="K376">
        <f>((100-E20)/100)*K14</f>
        <v>2.3814000000000002</v>
      </c>
      <c r="L376">
        <f>((100-F20)/100)*L14</f>
        <v>9980</v>
      </c>
      <c r="T376" s="57" t="s">
        <v>342</v>
      </c>
      <c r="U376">
        <f t="shared" ref="U376:U384" si="207">$U$14+Z2</f>
        <v>0.1</v>
      </c>
      <c r="V376">
        <f t="shared" ref="V376:V384" si="208">$V$14+AA2</f>
        <v>254.5</v>
      </c>
      <c r="W376">
        <f t="shared" ref="W376:W384" si="209">$W$14+AB2</f>
        <v>13.163390786171419</v>
      </c>
      <c r="X376">
        <f t="shared" ref="X376:X384" si="210">$X$14+AC2</f>
        <v>0.94</v>
      </c>
      <c r="AD376" t="b">
        <f t="shared" si="180"/>
        <v>0</v>
      </c>
      <c r="AE376" s="15" t="s">
        <v>342</v>
      </c>
      <c r="AF376">
        <f t="shared" si="181"/>
        <v>43008000</v>
      </c>
      <c r="AG376">
        <f t="shared" si="182"/>
        <v>514661606.99999994</v>
      </c>
      <c r="AH376">
        <f t="shared" si="183"/>
        <v>202189682.475593</v>
      </c>
      <c r="AI376">
        <f t="shared" si="184"/>
        <v>174275999.99999997</v>
      </c>
      <c r="AJ376" s="20">
        <f t="shared" si="185"/>
        <v>934135289.47559297</v>
      </c>
      <c r="AK376">
        <f t="shared" si="186"/>
        <v>12</v>
      </c>
      <c r="AL376">
        <f t="shared" si="188"/>
        <v>30540</v>
      </c>
      <c r="AM376" s="21">
        <f t="shared" si="187"/>
        <v>444.28458943405707</v>
      </c>
    </row>
    <row r="377" spans="7:39" ht="15" thickBot="1" x14ac:dyDescent="0.35">
      <c r="G377" s="2" t="s">
        <v>342</v>
      </c>
      <c r="H377">
        <f>((100-B21)/100)*H14</f>
        <v>11.370999149999999</v>
      </c>
      <c r="I377">
        <f>((100-C21)/100)*I14</f>
        <v>11.770854399999994</v>
      </c>
      <c r="J377">
        <f>((100-D21)/100)*J14</f>
        <v>2.7167659199999976</v>
      </c>
      <c r="K377">
        <f>((100-E21)/100)*K14</f>
        <v>1.8225000000000002</v>
      </c>
      <c r="L377">
        <f>((100-F21)/100)*L14</f>
        <v>9980</v>
      </c>
      <c r="T377" s="57" t="s">
        <v>343</v>
      </c>
      <c r="U377">
        <f t="shared" si="207"/>
        <v>0.1</v>
      </c>
      <c r="V377">
        <f t="shared" si="208"/>
        <v>269.5</v>
      </c>
      <c r="W377">
        <f t="shared" si="209"/>
        <v>15.163390786171419</v>
      </c>
      <c r="X377">
        <f t="shared" si="210"/>
        <v>0.54</v>
      </c>
      <c r="AD377" t="b">
        <f t="shared" si="180"/>
        <v>0</v>
      </c>
      <c r="AE377" s="15" t="s">
        <v>343</v>
      </c>
      <c r="AF377">
        <f t="shared" si="181"/>
        <v>43008000</v>
      </c>
      <c r="AG377">
        <f t="shared" si="182"/>
        <v>544995297</v>
      </c>
      <c r="AH377">
        <f t="shared" si="183"/>
        <v>232909682.475593</v>
      </c>
      <c r="AI377">
        <f t="shared" si="184"/>
        <v>100116000.00000001</v>
      </c>
      <c r="AJ377" s="20">
        <f t="shared" si="185"/>
        <v>921028979.47559297</v>
      </c>
      <c r="AK377">
        <f t="shared" si="186"/>
        <v>12</v>
      </c>
      <c r="AL377">
        <f t="shared" si="188"/>
        <v>32340</v>
      </c>
      <c r="AM377" s="21">
        <f t="shared" si="187"/>
        <v>402.19758943405702</v>
      </c>
    </row>
    <row r="378" spans="7:39" ht="15" thickBot="1" x14ac:dyDescent="0.35">
      <c r="G378" s="2" t="s">
        <v>343</v>
      </c>
      <c r="H378">
        <f>((100-B22)/100)*H14</f>
        <v>11.370999149999999</v>
      </c>
      <c r="I378">
        <f>((100-C22)/100)*I14</f>
        <v>11.770854399999994</v>
      </c>
      <c r="J378">
        <f>((100-D22)/100)*J14</f>
        <v>2.7167659199999976</v>
      </c>
      <c r="K378">
        <f>((100-E22)/100)*K14</f>
        <v>3.6450000000000005</v>
      </c>
      <c r="L378">
        <f>((100-F22)/100)*L14</f>
        <v>9980</v>
      </c>
      <c r="T378" s="57" t="s">
        <v>344</v>
      </c>
      <c r="U378">
        <f t="shared" si="207"/>
        <v>0.159</v>
      </c>
      <c r="V378">
        <f t="shared" si="208"/>
        <v>284.5</v>
      </c>
      <c r="W378">
        <f t="shared" si="209"/>
        <v>15.163390786171419</v>
      </c>
      <c r="X378">
        <f t="shared" si="210"/>
        <v>0.54</v>
      </c>
      <c r="AD378" t="b">
        <f t="shared" si="180"/>
        <v>0</v>
      </c>
      <c r="AE378" s="15" t="s">
        <v>344</v>
      </c>
      <c r="AF378">
        <f t="shared" si="181"/>
        <v>68382720.000000015</v>
      </c>
      <c r="AG378">
        <f t="shared" si="182"/>
        <v>575328987</v>
      </c>
      <c r="AH378">
        <f t="shared" si="183"/>
        <v>232909682.475593</v>
      </c>
      <c r="AI378">
        <f t="shared" si="184"/>
        <v>100116000.00000001</v>
      </c>
      <c r="AJ378" s="20">
        <f t="shared" si="185"/>
        <v>976737389.47559297</v>
      </c>
      <c r="AK378">
        <f t="shared" si="186"/>
        <v>19.080000000000002</v>
      </c>
      <c r="AL378">
        <f t="shared" si="188"/>
        <v>34140</v>
      </c>
      <c r="AM378" s="21">
        <f t="shared" si="187"/>
        <v>418.02258943405707</v>
      </c>
    </row>
    <row r="379" spans="7:39" ht="15" thickBot="1" x14ac:dyDescent="0.35">
      <c r="G379" s="2" t="s">
        <v>344</v>
      </c>
      <c r="H379">
        <f>((100-B23)/100)*H14</f>
        <v>0.30701697705000031</v>
      </c>
      <c r="I379">
        <f>((100-C23)/100)*I14</f>
        <v>11.770854399999994</v>
      </c>
      <c r="J379">
        <f>((100-D23)/100)*J14</f>
        <v>1.6300595519999829E-2</v>
      </c>
      <c r="K379">
        <f>((100-E23)/100)*K14</f>
        <v>1.0789199999999994</v>
      </c>
      <c r="L379">
        <f>((100-F23)/100)*L14</f>
        <v>9980</v>
      </c>
      <c r="T379" s="57" t="s">
        <v>345</v>
      </c>
      <c r="U379">
        <f t="shared" si="207"/>
        <v>0.1</v>
      </c>
      <c r="V379">
        <f t="shared" si="208"/>
        <v>254.5</v>
      </c>
      <c r="W379">
        <f t="shared" si="209"/>
        <v>14.163390786171419</v>
      </c>
      <c r="X379">
        <f t="shared" si="210"/>
        <v>0.94</v>
      </c>
      <c r="AD379" t="b">
        <f t="shared" si="180"/>
        <v>0</v>
      </c>
      <c r="AE379" s="15" t="s">
        <v>345</v>
      </c>
      <c r="AF379">
        <f t="shared" si="181"/>
        <v>43008000</v>
      </c>
      <c r="AG379">
        <f t="shared" si="182"/>
        <v>514661606.99999994</v>
      </c>
      <c r="AH379">
        <f t="shared" si="183"/>
        <v>217549682.47559303</v>
      </c>
      <c r="AI379">
        <f t="shared" si="184"/>
        <v>174275999.99999997</v>
      </c>
      <c r="AJ379" s="20">
        <f t="shared" si="185"/>
        <v>949495289.47559309</v>
      </c>
      <c r="AK379">
        <f t="shared" si="186"/>
        <v>12</v>
      </c>
      <c r="AL379">
        <f t="shared" si="188"/>
        <v>30540</v>
      </c>
      <c r="AM379" s="21">
        <f t="shared" si="187"/>
        <v>456.28458943405707</v>
      </c>
    </row>
    <row r="380" spans="7:39" ht="15" thickBot="1" x14ac:dyDescent="0.35">
      <c r="G380" s="2" t="s">
        <v>345</v>
      </c>
      <c r="H380">
        <f>((100-B24)/100)*H14</f>
        <v>11.370999149999999</v>
      </c>
      <c r="I380">
        <f>((100-C24)/100)*I14</f>
        <v>11.770854399999994</v>
      </c>
      <c r="J380">
        <f>((100-D24)/100)*J14</f>
        <v>2.7167659199999976</v>
      </c>
      <c r="K380">
        <f>((100-E24)/100)*K14</f>
        <v>9.7200000000000006</v>
      </c>
      <c r="L380">
        <f>((100-F24)/100)*L14</f>
        <v>99800</v>
      </c>
      <c r="T380" s="57"/>
      <c r="U380">
        <f t="shared" si="207"/>
        <v>0.06</v>
      </c>
      <c r="V380">
        <f t="shared" si="208"/>
        <v>134.5</v>
      </c>
      <c r="W380">
        <f t="shared" si="209"/>
        <v>7.1633907861714183</v>
      </c>
      <c r="X380">
        <f t="shared" si="210"/>
        <v>0.34</v>
      </c>
      <c r="AD380" t="b">
        <f t="shared" si="180"/>
        <v>0</v>
      </c>
      <c r="AE380" s="15" t="s">
        <v>346</v>
      </c>
      <c r="AF380">
        <f t="shared" si="181"/>
        <v>25804799.999999996</v>
      </c>
      <c r="AG380">
        <f t="shared" si="182"/>
        <v>271992087</v>
      </c>
      <c r="AH380">
        <f t="shared" si="183"/>
        <v>110029682.47559299</v>
      </c>
      <c r="AI380">
        <f t="shared" si="184"/>
        <v>63036000.000000007</v>
      </c>
      <c r="AJ380" s="20">
        <f t="shared" si="185"/>
        <v>470862569.47559297</v>
      </c>
      <c r="AK380">
        <f t="shared" si="186"/>
        <v>7.1999999999999993</v>
      </c>
      <c r="AL380">
        <f t="shared" si="188"/>
        <v>16140</v>
      </c>
      <c r="AM380" s="21">
        <f t="shared" si="187"/>
        <v>210.26058943405704</v>
      </c>
    </row>
    <row r="381" spans="7:39" ht="15" thickBot="1" x14ac:dyDescent="0.35">
      <c r="G381" s="2" t="s">
        <v>346</v>
      </c>
      <c r="H381">
        <f>((100-B25)/100)*H14</f>
        <v>3.9798497024999997</v>
      </c>
      <c r="I381">
        <f>((100-C25)/100)*I14</f>
        <v>5.5323015679999967</v>
      </c>
      <c r="J381">
        <f>((100-D25)/100)*J14</f>
        <v>1.3002441693119988</v>
      </c>
      <c r="K381">
        <f>((100-E25)/100)*K14</f>
        <v>9.7200000000000006</v>
      </c>
      <c r="L381">
        <f>((100-F25)/100)*L14</f>
        <v>19960</v>
      </c>
      <c r="T381" s="57" t="s">
        <v>347</v>
      </c>
      <c r="U381">
        <f t="shared" si="207"/>
        <v>0.16</v>
      </c>
      <c r="V381">
        <f t="shared" si="208"/>
        <v>274.5</v>
      </c>
      <c r="W381">
        <f t="shared" si="209"/>
        <v>10.745086179257127</v>
      </c>
      <c r="X381">
        <f t="shared" si="210"/>
        <v>1.2354238482714273</v>
      </c>
      <c r="AD381" t="b">
        <f t="shared" si="180"/>
        <v>0</v>
      </c>
      <c r="AE381" s="15" t="s">
        <v>347</v>
      </c>
      <c r="AF381">
        <f t="shared" si="181"/>
        <v>68812800</v>
      </c>
      <c r="AG381">
        <f t="shared" si="182"/>
        <v>555106527</v>
      </c>
      <c r="AH381">
        <f t="shared" si="183"/>
        <v>165044523.71338949</v>
      </c>
      <c r="AI381">
        <f t="shared" si="184"/>
        <v>229047581.4695226</v>
      </c>
      <c r="AJ381" s="20">
        <f t="shared" si="185"/>
        <v>1018011432.1829121</v>
      </c>
      <c r="AK381">
        <f t="shared" si="186"/>
        <v>19.2</v>
      </c>
      <c r="AL381">
        <f t="shared" si="188"/>
        <v>32940</v>
      </c>
      <c r="AM381" s="21">
        <f t="shared" si="187"/>
        <v>486.40522683994237</v>
      </c>
    </row>
    <row r="382" spans="7:39" ht="15" thickBot="1" x14ac:dyDescent="0.35">
      <c r="G382" s="2" t="s">
        <v>347</v>
      </c>
      <c r="H382">
        <f>((100-B26)/100)*H14</f>
        <v>3.0940488687149994</v>
      </c>
      <c r="I382">
        <f>((100-C26)/100)*I14</f>
        <v>4.5941644723199984</v>
      </c>
      <c r="J382">
        <f>((100-D26)/100)*J14</f>
        <v>0.40751488799999963</v>
      </c>
      <c r="K382">
        <f>((100-E26)/100)*K14</f>
        <v>6.8040000000000003</v>
      </c>
      <c r="L382">
        <f>((100-F26)/100)*L14</f>
        <v>9.9800000000051057</v>
      </c>
      <c r="T382" s="57" t="s">
        <v>348</v>
      </c>
      <c r="U382">
        <f t="shared" si="207"/>
        <v>0.11</v>
      </c>
      <c r="V382">
        <f t="shared" si="208"/>
        <v>314.5</v>
      </c>
      <c r="W382">
        <f t="shared" si="209"/>
        <v>25.071867751599964</v>
      </c>
      <c r="X382">
        <f t="shared" si="210"/>
        <v>1.4145086179257127</v>
      </c>
      <c r="AD382" t="b">
        <f t="shared" si="180"/>
        <v>0</v>
      </c>
      <c r="AE382" s="15" t="s">
        <v>348</v>
      </c>
      <c r="AF382">
        <f t="shared" si="181"/>
        <v>47308800</v>
      </c>
      <c r="AG382">
        <f t="shared" si="182"/>
        <v>635996367</v>
      </c>
      <c r="AH382">
        <f t="shared" si="183"/>
        <v>385103888.66457552</v>
      </c>
      <c r="AI382">
        <f t="shared" si="184"/>
        <v>262249897.76342717</v>
      </c>
      <c r="AJ382" s="20">
        <f t="shared" si="185"/>
        <v>1330658953.4280028</v>
      </c>
      <c r="AK382">
        <f t="shared" si="186"/>
        <v>13.2</v>
      </c>
      <c r="AL382">
        <f t="shared" si="188"/>
        <v>37740</v>
      </c>
      <c r="AM382" s="21">
        <f t="shared" si="187"/>
        <v>697.92986424582784</v>
      </c>
    </row>
    <row r="383" spans="7:39" ht="15" thickBot="1" x14ac:dyDescent="0.35">
      <c r="G383" s="2" t="s">
        <v>348</v>
      </c>
      <c r="H383">
        <f>((100-B27)/100)*H14</f>
        <v>5.0305300239599999</v>
      </c>
      <c r="I383">
        <f>((100-C27)/100)*I14</f>
        <v>6.8659393715199952</v>
      </c>
      <c r="J383">
        <f>((100-D27)/100)*J14</f>
        <v>0.65256717398399933</v>
      </c>
      <c r="K383">
        <f>((100-E27)/100)*K14</f>
        <v>7.2900000000000009</v>
      </c>
      <c r="L383">
        <f>((100-F27)/100)*L14</f>
        <v>9.9800000000051057</v>
      </c>
      <c r="T383" s="57" t="s">
        <v>349</v>
      </c>
      <c r="U383">
        <f t="shared" si="207"/>
        <v>0.14000000000000001</v>
      </c>
      <c r="V383">
        <f t="shared" si="208"/>
        <v>284.5</v>
      </c>
      <c r="W383">
        <f t="shared" si="209"/>
        <v>23.281020055057109</v>
      </c>
      <c r="X383">
        <f t="shared" si="210"/>
        <v>1.4145086179257127</v>
      </c>
      <c r="AD383" t="b">
        <f t="shared" si="180"/>
        <v>0</v>
      </c>
      <c r="AE383" s="15" t="s">
        <v>349</v>
      </c>
      <c r="AF383">
        <f t="shared" si="181"/>
        <v>60211200</v>
      </c>
      <c r="AG383">
        <f t="shared" si="182"/>
        <v>575328987</v>
      </c>
      <c r="AH383">
        <f t="shared" si="183"/>
        <v>357596468.04567719</v>
      </c>
      <c r="AI383">
        <f t="shared" si="184"/>
        <v>262249897.76342717</v>
      </c>
      <c r="AJ383" s="20">
        <f t="shared" si="185"/>
        <v>1255386552.8091044</v>
      </c>
      <c r="AK383">
        <f t="shared" si="186"/>
        <v>16.8</v>
      </c>
      <c r="AL383">
        <f t="shared" si="188"/>
        <v>34140</v>
      </c>
      <c r="AM383" s="21">
        <f t="shared" si="187"/>
        <v>669.6536918873137</v>
      </c>
    </row>
    <row r="384" spans="7:39" ht="15" thickBot="1" x14ac:dyDescent="0.35">
      <c r="G384" s="2" t="s">
        <v>349</v>
      </c>
      <c r="H384">
        <f>((100-B28)/100)*H14</f>
        <v>11.370999149999999</v>
      </c>
      <c r="I384">
        <f>((100-C28)/100)*I14</f>
        <v>11.770854399999994</v>
      </c>
      <c r="J384">
        <f>((100-D28)/100)*J14</f>
        <v>2.7167659199999976</v>
      </c>
      <c r="K384">
        <f>((100-E28)/100)*K14</f>
        <v>9.7200000000000006</v>
      </c>
      <c r="L384">
        <f>((100-F28)/100)*L14</f>
        <v>99800</v>
      </c>
      <c r="T384" s="57"/>
      <c r="U384">
        <f t="shared" si="207"/>
        <v>0.06</v>
      </c>
      <c r="V384">
        <f t="shared" si="208"/>
        <v>134.5</v>
      </c>
      <c r="W384">
        <f t="shared" si="209"/>
        <v>7.1633907861714183</v>
      </c>
      <c r="X384">
        <f t="shared" si="210"/>
        <v>0.34</v>
      </c>
      <c r="AD384" t="b">
        <f t="shared" si="180"/>
        <v>0</v>
      </c>
      <c r="AE384" s="15" t="s">
        <v>350</v>
      </c>
      <c r="AF384">
        <f t="shared" si="181"/>
        <v>25804799.999999996</v>
      </c>
      <c r="AG384">
        <f t="shared" si="182"/>
        <v>271992087</v>
      </c>
      <c r="AH384">
        <f t="shared" si="183"/>
        <v>110029682.47559299</v>
      </c>
      <c r="AI384">
        <f t="shared" si="184"/>
        <v>63036000.000000007</v>
      </c>
      <c r="AJ384" s="20">
        <f t="shared" si="185"/>
        <v>470862569.47559297</v>
      </c>
      <c r="AK384">
        <f t="shared" si="186"/>
        <v>7.1999999999999993</v>
      </c>
      <c r="AL384">
        <f t="shared" si="188"/>
        <v>16140</v>
      </c>
      <c r="AM384" s="21">
        <f t="shared" si="187"/>
        <v>210.26058943405704</v>
      </c>
    </row>
    <row r="385" spans="7:39" ht="15" thickBot="1" x14ac:dyDescent="0.35">
      <c r="G385" s="2"/>
      <c r="H385">
        <f>((100-B24)/100)*H376</f>
        <v>11.370999149999999</v>
      </c>
      <c r="I385">
        <f>((100-C24)/100)*I376</f>
        <v>11.770854399999994</v>
      </c>
      <c r="J385">
        <f>((100-D24)/100)*J376</f>
        <v>2.7167659199999976</v>
      </c>
      <c r="K385">
        <f>((100-E24)/100)*K376</f>
        <v>2.3814000000000002</v>
      </c>
      <c r="L385">
        <f>((100-F24)/100)*L376</f>
        <v>9980</v>
      </c>
      <c r="T385" s="57"/>
      <c r="U385">
        <f>$U$376+Z6</f>
        <v>0.1</v>
      </c>
      <c r="V385">
        <f>$V$376+AA6</f>
        <v>254.5</v>
      </c>
      <c r="W385">
        <f>$W$376+AB6</f>
        <v>13.163390786171419</v>
      </c>
      <c r="X385">
        <f>$X$376+AC6</f>
        <v>0.94</v>
      </c>
      <c r="AD385" t="b">
        <f t="shared" si="180"/>
        <v>0</v>
      </c>
      <c r="AE385" s="15" t="s">
        <v>351</v>
      </c>
      <c r="AF385">
        <f t="shared" si="181"/>
        <v>43008000</v>
      </c>
      <c r="AG385">
        <f t="shared" si="182"/>
        <v>514661606.99999994</v>
      </c>
      <c r="AH385">
        <f t="shared" si="183"/>
        <v>202189682.475593</v>
      </c>
      <c r="AI385">
        <f t="shared" si="184"/>
        <v>174275999.99999997</v>
      </c>
      <c r="AJ385" s="20">
        <f t="shared" si="185"/>
        <v>934135289.47559297</v>
      </c>
      <c r="AK385">
        <f t="shared" si="186"/>
        <v>12</v>
      </c>
      <c r="AL385">
        <f t="shared" si="188"/>
        <v>30540</v>
      </c>
      <c r="AM385" s="21">
        <f t="shared" si="187"/>
        <v>444.28458943405707</v>
      </c>
    </row>
    <row r="386" spans="7:39" ht="15" thickBot="1" x14ac:dyDescent="0.35">
      <c r="G386" s="2" t="s">
        <v>351</v>
      </c>
      <c r="H386">
        <f>((100-B25)/100)*H376</f>
        <v>3.9798497024999997</v>
      </c>
      <c r="I386">
        <f>((100-C25)/100)*I376</f>
        <v>5.5323015679999967</v>
      </c>
      <c r="J386">
        <f>((100-D25)/100)*J376</f>
        <v>1.3002441693119988</v>
      </c>
      <c r="K386">
        <f>((100-E25)/100)*K376</f>
        <v>2.3814000000000002</v>
      </c>
      <c r="L386">
        <f>((100-F25)/100)*L376</f>
        <v>1996</v>
      </c>
      <c r="T386" s="57" t="s">
        <v>352</v>
      </c>
      <c r="U386">
        <f>$U$376+Z7</f>
        <v>0.2</v>
      </c>
      <c r="V386">
        <f>$V$376+AA7</f>
        <v>394.5</v>
      </c>
      <c r="W386">
        <f>$W$376+AB7</f>
        <v>16.745086179257129</v>
      </c>
      <c r="X386">
        <f>$X$376+AC7</f>
        <v>1.8354238482714273</v>
      </c>
      <c r="AD386" t="b">
        <f t="shared" si="180"/>
        <v>0</v>
      </c>
      <c r="AE386" s="15" t="s">
        <v>352</v>
      </c>
      <c r="AF386">
        <f t="shared" si="181"/>
        <v>86016000</v>
      </c>
      <c r="AG386">
        <f t="shared" si="182"/>
        <v>797776046.99999988</v>
      </c>
      <c r="AH386">
        <f t="shared" si="183"/>
        <v>257204523.71338952</v>
      </c>
      <c r="AI386">
        <f t="shared" si="184"/>
        <v>340287581.4695226</v>
      </c>
      <c r="AJ386" s="20">
        <f t="shared" si="185"/>
        <v>1481284152.1829119</v>
      </c>
      <c r="AK386">
        <f t="shared" si="186"/>
        <v>24</v>
      </c>
      <c r="AL386">
        <f t="shared" si="188"/>
        <v>47340</v>
      </c>
      <c r="AM386" s="21">
        <f t="shared" si="187"/>
        <v>720.42922683994243</v>
      </c>
    </row>
    <row r="387" spans="7:39" ht="15" thickBot="1" x14ac:dyDescent="0.35">
      <c r="G387" s="2" t="s">
        <v>352</v>
      </c>
      <c r="H387">
        <f>((100-B26)/100)*H376</f>
        <v>3.0940488687149994</v>
      </c>
      <c r="I387">
        <f t="shared" ref="I387:L387" si="211">((100-C26)/100)*I376</f>
        <v>4.5941644723199984</v>
      </c>
      <c r="J387">
        <f t="shared" si="211"/>
        <v>0.40751488799999963</v>
      </c>
      <c r="K387">
        <f t="shared" si="211"/>
        <v>1.6669800000000001</v>
      </c>
      <c r="L387">
        <f t="shared" si="211"/>
        <v>0.99800000000051059</v>
      </c>
      <c r="T387" s="57" t="s">
        <v>353</v>
      </c>
      <c r="U387">
        <f>$U$376+Z8</f>
        <v>0.15000000000000002</v>
      </c>
      <c r="V387">
        <f>$V$376+AA8</f>
        <v>434.5</v>
      </c>
      <c r="W387">
        <f>$W$376+AB8</f>
        <v>31.071867751599964</v>
      </c>
      <c r="X387">
        <f>$X$376+AC8</f>
        <v>2.0145086179257126</v>
      </c>
      <c r="AD387" t="b">
        <f t="shared" si="180"/>
        <v>0</v>
      </c>
      <c r="AE387" s="15" t="s">
        <v>353</v>
      </c>
      <c r="AF387">
        <f t="shared" si="181"/>
        <v>64512000.000000015</v>
      </c>
      <c r="AG387">
        <f t="shared" si="182"/>
        <v>878665887.00000012</v>
      </c>
      <c r="AH387">
        <f t="shared" si="183"/>
        <v>477263888.66457546</v>
      </c>
      <c r="AI387">
        <f t="shared" si="184"/>
        <v>373489897.76342714</v>
      </c>
      <c r="AJ387" s="20">
        <f t="shared" si="185"/>
        <v>1793931673.4280028</v>
      </c>
      <c r="AK387">
        <f t="shared" si="186"/>
        <v>18.000000000000004</v>
      </c>
      <c r="AL387">
        <f t="shared" si="188"/>
        <v>52140</v>
      </c>
      <c r="AM387" s="21">
        <f t="shared" si="187"/>
        <v>931.95386424582784</v>
      </c>
    </row>
    <row r="388" spans="7:39" ht="15" thickBot="1" x14ac:dyDescent="0.35">
      <c r="G388" s="2" t="s">
        <v>353</v>
      </c>
      <c r="H388">
        <f>((100-B27)/100)*H376</f>
        <v>5.0305300239599999</v>
      </c>
      <c r="I388">
        <f t="shared" ref="I388:L388" si="212">((100-C27)/100)*I376</f>
        <v>6.8659393715199952</v>
      </c>
      <c r="J388">
        <f t="shared" si="212"/>
        <v>0.65256717398399933</v>
      </c>
      <c r="K388">
        <f t="shared" si="212"/>
        <v>1.7860500000000001</v>
      </c>
      <c r="L388">
        <f t="shared" si="212"/>
        <v>0.99800000000051059</v>
      </c>
      <c r="T388" s="57" t="s">
        <v>354</v>
      </c>
      <c r="U388">
        <f>$U$376+Z9</f>
        <v>0.18</v>
      </c>
      <c r="V388">
        <f>$V$376+AA9</f>
        <v>404.5</v>
      </c>
      <c r="W388">
        <f>$W$376+AB9</f>
        <v>29.281020055057109</v>
      </c>
      <c r="X388">
        <f>$X$376+AC9</f>
        <v>2.0145086179257126</v>
      </c>
      <c r="AD388" t="b">
        <f t="shared" si="180"/>
        <v>0</v>
      </c>
      <c r="AE388" s="15" t="s">
        <v>354</v>
      </c>
      <c r="AF388">
        <f t="shared" si="181"/>
        <v>77414399.999999985</v>
      </c>
      <c r="AG388">
        <f t="shared" si="182"/>
        <v>817998506.99999988</v>
      </c>
      <c r="AH388">
        <f t="shared" si="183"/>
        <v>449756468.04567719</v>
      </c>
      <c r="AI388">
        <f t="shared" si="184"/>
        <v>373489897.76342714</v>
      </c>
      <c r="AJ388" s="20">
        <f t="shared" si="185"/>
        <v>1718659272.8091044</v>
      </c>
      <c r="AK388">
        <f t="shared" si="186"/>
        <v>21.599999999999998</v>
      </c>
      <c r="AL388">
        <f t="shared" si="188"/>
        <v>48540</v>
      </c>
      <c r="AM388" s="21">
        <f t="shared" si="187"/>
        <v>903.6776918873137</v>
      </c>
    </row>
    <row r="389" spans="7:39" ht="15" thickBot="1" x14ac:dyDescent="0.35">
      <c r="G389" s="2" t="s">
        <v>354</v>
      </c>
      <c r="H389">
        <f>((100-B28)/100)*H376</f>
        <v>11.370999149999999</v>
      </c>
      <c r="I389">
        <f>((100-C28)/100)*I376</f>
        <v>11.770854399999994</v>
      </c>
      <c r="J389">
        <f>((100-D28)/100)*J376</f>
        <v>2.7167659199999976</v>
      </c>
      <c r="K389">
        <f>((100-E28)/100)*K376</f>
        <v>2.3814000000000002</v>
      </c>
      <c r="L389">
        <f>((100-F28)/100)*L376</f>
        <v>9980</v>
      </c>
      <c r="T389" s="57"/>
      <c r="U389">
        <f>$U$376+Z10</f>
        <v>0.1</v>
      </c>
      <c r="V389">
        <f>$V$376+AA10</f>
        <v>254.5</v>
      </c>
      <c r="W389">
        <f>$W$376+AB10</f>
        <v>13.163390786171419</v>
      </c>
      <c r="X389">
        <f>$X$376+AC10</f>
        <v>0.94</v>
      </c>
      <c r="AD389" t="b">
        <f t="shared" si="180"/>
        <v>0</v>
      </c>
      <c r="AE389" s="15" t="s">
        <v>355</v>
      </c>
      <c r="AF389">
        <f t="shared" si="181"/>
        <v>43008000</v>
      </c>
      <c r="AG389">
        <f t="shared" si="182"/>
        <v>514661606.99999994</v>
      </c>
      <c r="AH389">
        <f t="shared" si="183"/>
        <v>202189682.475593</v>
      </c>
      <c r="AI389">
        <f t="shared" si="184"/>
        <v>174275999.99999997</v>
      </c>
      <c r="AJ389" s="20">
        <f t="shared" si="185"/>
        <v>934135289.47559297</v>
      </c>
      <c r="AK389">
        <f t="shared" si="186"/>
        <v>12</v>
      </c>
      <c r="AL389">
        <f t="shared" si="188"/>
        <v>30540</v>
      </c>
      <c r="AM389" s="21">
        <f t="shared" si="187"/>
        <v>444.28458943405707</v>
      </c>
    </row>
    <row r="390" spans="7:39" ht="15" thickBot="1" x14ac:dyDescent="0.35">
      <c r="G390" s="2"/>
      <c r="H390">
        <f>((100-B24)/100)*H377</f>
        <v>11.370999149999999</v>
      </c>
      <c r="I390">
        <f>((100-C24)/100)*I377</f>
        <v>11.770854399999994</v>
      </c>
      <c r="J390">
        <f>((100-D24)/100)*J377</f>
        <v>2.7167659199999976</v>
      </c>
      <c r="K390">
        <f>((100-E24)/100)*K377</f>
        <v>1.8225000000000002</v>
      </c>
      <c r="L390">
        <f>((100-F24)/100)*L377</f>
        <v>9980</v>
      </c>
      <c r="T390" s="57"/>
      <c r="U390">
        <f>$U$377+Z6</f>
        <v>0.1</v>
      </c>
      <c r="V390">
        <f>$V$377+AA6</f>
        <v>269.5</v>
      </c>
      <c r="W390">
        <f>$W$377+AB6</f>
        <v>15.163390786171419</v>
      </c>
      <c r="X390">
        <f>$X$377+AC6</f>
        <v>0.54</v>
      </c>
      <c r="AD390" t="b">
        <f t="shared" si="180"/>
        <v>0</v>
      </c>
      <c r="AE390" s="15" t="s">
        <v>356</v>
      </c>
      <c r="AF390">
        <f t="shared" si="181"/>
        <v>43008000</v>
      </c>
      <c r="AG390">
        <f t="shared" si="182"/>
        <v>544995297</v>
      </c>
      <c r="AH390">
        <f t="shared" si="183"/>
        <v>232909682.475593</v>
      </c>
      <c r="AI390">
        <f t="shared" si="184"/>
        <v>100116000.00000001</v>
      </c>
      <c r="AJ390" s="20">
        <f t="shared" si="185"/>
        <v>921028979.47559297</v>
      </c>
      <c r="AK390">
        <f t="shared" si="186"/>
        <v>12</v>
      </c>
      <c r="AL390">
        <f t="shared" si="188"/>
        <v>32340</v>
      </c>
      <c r="AM390" s="21">
        <f t="shared" si="187"/>
        <v>402.19758943405702</v>
      </c>
    </row>
    <row r="391" spans="7:39" ht="15" thickBot="1" x14ac:dyDescent="0.35">
      <c r="G391" s="2" t="s">
        <v>356</v>
      </c>
      <c r="H391">
        <f>((100-B25)/100)*H377</f>
        <v>3.9798497024999997</v>
      </c>
      <c r="I391">
        <f>((100-C25)/100)*I377</f>
        <v>5.5323015679999967</v>
      </c>
      <c r="J391">
        <f>((100-D25)/100)*J377</f>
        <v>1.3002441693119988</v>
      </c>
      <c r="K391">
        <f>((100-E25)/100)*K377</f>
        <v>1.8225000000000002</v>
      </c>
      <c r="L391">
        <f>((100-F25)/100)*L377</f>
        <v>1996</v>
      </c>
      <c r="T391" s="57" t="s">
        <v>357</v>
      </c>
      <c r="U391">
        <f>$U$377+Z7</f>
        <v>0.2</v>
      </c>
      <c r="V391">
        <f>$V$377+AA7</f>
        <v>409.5</v>
      </c>
      <c r="W391">
        <f>$W$377+AB7</f>
        <v>18.745086179257129</v>
      </c>
      <c r="X391">
        <f>$X$377+AC7</f>
        <v>1.4354238482714274</v>
      </c>
      <c r="AD391" t="b">
        <f t="shared" si="180"/>
        <v>0</v>
      </c>
      <c r="AE391" s="15" t="s">
        <v>357</v>
      </c>
      <c r="AF391">
        <f t="shared" si="181"/>
        <v>86016000</v>
      </c>
      <c r="AG391">
        <f t="shared" si="182"/>
        <v>828109737.00000012</v>
      </c>
      <c r="AH391">
        <f t="shared" si="183"/>
        <v>287924523.71338952</v>
      </c>
      <c r="AI391">
        <f t="shared" si="184"/>
        <v>266127581.46952263</v>
      </c>
      <c r="AJ391" s="20">
        <f t="shared" si="185"/>
        <v>1468177842.1829123</v>
      </c>
      <c r="AK391">
        <f t="shared" si="186"/>
        <v>24</v>
      </c>
      <c r="AL391">
        <f t="shared" si="188"/>
        <v>49140</v>
      </c>
      <c r="AM391" s="21">
        <f t="shared" si="187"/>
        <v>678.34222683994255</v>
      </c>
    </row>
    <row r="392" spans="7:39" ht="15" thickBot="1" x14ac:dyDescent="0.35">
      <c r="G392" s="2" t="s">
        <v>357</v>
      </c>
      <c r="H392">
        <f>((100-B26)/100)*H377</f>
        <v>3.0940488687149994</v>
      </c>
      <c r="I392">
        <f t="shared" ref="I392:L392" si="213">((100-C26)/100)*I377</f>
        <v>4.5941644723199984</v>
      </c>
      <c r="J392">
        <f t="shared" si="213"/>
        <v>0.40751488799999963</v>
      </c>
      <c r="K392">
        <f t="shared" si="213"/>
        <v>1.2757500000000002</v>
      </c>
      <c r="L392">
        <f t="shared" si="213"/>
        <v>0.99800000000051059</v>
      </c>
      <c r="T392" s="57" t="s">
        <v>358</v>
      </c>
      <c r="U392">
        <f>$U$377+Z8</f>
        <v>0.15000000000000002</v>
      </c>
      <c r="V392">
        <f>$V$377+AA8</f>
        <v>449.5</v>
      </c>
      <c r="W392">
        <f>$W$377+AB8</f>
        <v>33.071867751599967</v>
      </c>
      <c r="X392">
        <f>$X$377+AC8</f>
        <v>1.6145086179257127</v>
      </c>
      <c r="AD392" t="b">
        <f t="shared" si="180"/>
        <v>0</v>
      </c>
      <c r="AE392" s="15" t="s">
        <v>358</v>
      </c>
      <c r="AF392">
        <f t="shared" si="181"/>
        <v>64512000.000000015</v>
      </c>
      <c r="AG392">
        <f t="shared" si="182"/>
        <v>908999577.00000012</v>
      </c>
      <c r="AH392">
        <f t="shared" si="183"/>
        <v>507983888.66457552</v>
      </c>
      <c r="AI392">
        <f t="shared" si="184"/>
        <v>299329897.76342714</v>
      </c>
      <c r="AJ392" s="20">
        <f t="shared" si="185"/>
        <v>1780825363.4280028</v>
      </c>
      <c r="AK392">
        <f t="shared" si="186"/>
        <v>18.000000000000004</v>
      </c>
      <c r="AL392">
        <f t="shared" si="188"/>
        <v>53940</v>
      </c>
      <c r="AM392" s="21">
        <f t="shared" si="187"/>
        <v>889.86686424582786</v>
      </c>
    </row>
    <row r="393" spans="7:39" ht="15" thickBot="1" x14ac:dyDescent="0.35">
      <c r="G393" s="2" t="s">
        <v>358</v>
      </c>
      <c r="H393">
        <f>((100-B27)/100)*H377</f>
        <v>5.0305300239599999</v>
      </c>
      <c r="I393">
        <f t="shared" ref="I393:L393" si="214">((100-C27)/100)*I377</f>
        <v>6.8659393715199952</v>
      </c>
      <c r="J393">
        <f t="shared" si="214"/>
        <v>0.65256717398399933</v>
      </c>
      <c r="K393">
        <f t="shared" si="214"/>
        <v>1.3668750000000003</v>
      </c>
      <c r="L393">
        <f t="shared" si="214"/>
        <v>0.99800000000051059</v>
      </c>
      <c r="T393" s="57" t="s">
        <v>359</v>
      </c>
      <c r="U393">
        <f>$U$377+Z9</f>
        <v>0.18</v>
      </c>
      <c r="V393">
        <f>$V$377+AA9</f>
        <v>419.5</v>
      </c>
      <c r="W393">
        <f>$W$377+AB9</f>
        <v>31.281020055057109</v>
      </c>
      <c r="X393">
        <f>$X$377+AC9</f>
        <v>1.6145086179257127</v>
      </c>
      <c r="AD393" t="b">
        <f t="shared" si="180"/>
        <v>0</v>
      </c>
      <c r="AE393" s="15" t="s">
        <v>359</v>
      </c>
      <c r="AF393">
        <f t="shared" si="181"/>
        <v>77414399.999999985</v>
      </c>
      <c r="AG393">
        <f t="shared" si="182"/>
        <v>848332196.99999988</v>
      </c>
      <c r="AH393">
        <f t="shared" si="183"/>
        <v>480476468.04567719</v>
      </c>
      <c r="AI393">
        <f t="shared" si="184"/>
        <v>299329897.76342714</v>
      </c>
      <c r="AJ393" s="20">
        <f t="shared" si="185"/>
        <v>1705552962.8091044</v>
      </c>
      <c r="AK393">
        <f t="shared" si="186"/>
        <v>21.599999999999998</v>
      </c>
      <c r="AL393">
        <f t="shared" si="188"/>
        <v>50340</v>
      </c>
      <c r="AM393" s="21">
        <f t="shared" si="187"/>
        <v>861.5906918873136</v>
      </c>
    </row>
    <row r="394" spans="7:39" ht="15" thickBot="1" x14ac:dyDescent="0.35">
      <c r="G394" s="2" t="s">
        <v>359</v>
      </c>
      <c r="H394">
        <f>((100-B28)/100)*H377</f>
        <v>11.370999149999999</v>
      </c>
      <c r="I394">
        <f>((100-C28)/100)*I377</f>
        <v>11.770854399999994</v>
      </c>
      <c r="J394">
        <f>((100-D28)/100)*J377</f>
        <v>2.7167659199999976</v>
      </c>
      <c r="K394">
        <f>((100-E28)/100)*K377</f>
        <v>1.8225000000000002</v>
      </c>
      <c r="L394">
        <f>((100-F28)/100)*L377</f>
        <v>9980</v>
      </c>
      <c r="T394" s="57"/>
      <c r="U394">
        <f>$U$377+Z10</f>
        <v>0.1</v>
      </c>
      <c r="V394">
        <f>$V$377+AA10</f>
        <v>269.5</v>
      </c>
      <c r="W394">
        <f>$W$377+AB10</f>
        <v>15.163390786171419</v>
      </c>
      <c r="X394">
        <f>$X$377+AC10</f>
        <v>0.54</v>
      </c>
      <c r="AD394" t="b">
        <f t="shared" ref="AD394:AD457" si="215">IF(AK394&lt;$P$17,(IF(AL394&lt;$Q$17,(IF(H394&lt;$N$13,(IF(I394&lt;$O$13,(IF(J394&lt;$P$13,(IF(K394&lt;$Q$13,(IF(L394&lt;$R$13,"yes")))))))))))))</f>
        <v>0</v>
      </c>
      <c r="AE394" s="15" t="s">
        <v>360</v>
      </c>
      <c r="AF394">
        <f t="shared" ref="AF394:AF457" si="216">U394*$N$17*$O$10*$N$7</f>
        <v>43008000</v>
      </c>
      <c r="AG394">
        <f t="shared" ref="AG394:AG457" si="217">V394*$N$17*$P$10*$O$7*15*365</f>
        <v>544995297</v>
      </c>
      <c r="AH394">
        <f t="shared" ref="AH394:AH457" si="218">W394*$N$17*$P$7*1000000</f>
        <v>232909682.475593</v>
      </c>
      <c r="AI394">
        <f t="shared" ref="AI394:AI457" si="219">X394*$N$10*$N$17*$Q$7*1000000</f>
        <v>100116000.00000001</v>
      </c>
      <c r="AJ394" s="20">
        <f t="shared" ref="AJ394:AJ457" si="220">(SUM(AF394:AI394))</f>
        <v>921028979.47559297</v>
      </c>
      <c r="AK394">
        <f t="shared" ref="AK394:AK457" si="221">U394*$N$17</f>
        <v>12</v>
      </c>
      <c r="AL394">
        <f t="shared" si="188"/>
        <v>32340</v>
      </c>
      <c r="AM394" s="21">
        <f t="shared" ref="AM394:AM457" si="222">(U394*$N$17*$O$10+V394*$P$10*$N$17*15*365+W394*$N$17*1000000+X394*$N$17*$N$10*1000000)/10000000</f>
        <v>402.19758943405702</v>
      </c>
    </row>
    <row r="395" spans="7:39" ht="15" thickBot="1" x14ac:dyDescent="0.35">
      <c r="G395" s="2"/>
      <c r="H395">
        <f>((100-B24)/100)*H378</f>
        <v>11.370999149999999</v>
      </c>
      <c r="I395">
        <f>((100-C24)/100)*I378</f>
        <v>11.770854399999994</v>
      </c>
      <c r="J395">
        <f>((100-D24)/100)*J378</f>
        <v>2.7167659199999976</v>
      </c>
      <c r="K395">
        <f>((100-E24)/100)*K378</f>
        <v>3.6450000000000005</v>
      </c>
      <c r="L395">
        <f>((100-F24)/100)*L378</f>
        <v>9980</v>
      </c>
      <c r="T395" s="57"/>
      <c r="U395">
        <f>$U$378+Z6</f>
        <v>0.159</v>
      </c>
      <c r="V395">
        <f>$V$378+AA6</f>
        <v>284.5</v>
      </c>
      <c r="W395">
        <f>$W$378+AB6</f>
        <v>15.163390786171419</v>
      </c>
      <c r="X395">
        <f>$X$378+AC6</f>
        <v>0.54</v>
      </c>
      <c r="AD395" t="b">
        <f t="shared" si="215"/>
        <v>0</v>
      </c>
      <c r="AE395" s="15" t="s">
        <v>361</v>
      </c>
      <c r="AF395">
        <f t="shared" si="216"/>
        <v>68382720.000000015</v>
      </c>
      <c r="AG395">
        <f t="shared" si="217"/>
        <v>575328987</v>
      </c>
      <c r="AH395">
        <f t="shared" si="218"/>
        <v>232909682.475593</v>
      </c>
      <c r="AI395">
        <f t="shared" si="219"/>
        <v>100116000.00000001</v>
      </c>
      <c r="AJ395" s="20">
        <f t="shared" si="220"/>
        <v>976737389.47559297</v>
      </c>
      <c r="AK395">
        <f t="shared" si="221"/>
        <v>19.080000000000002</v>
      </c>
      <c r="AL395">
        <f t="shared" ref="AL395:AL458" si="223">(V395*$N$17)</f>
        <v>34140</v>
      </c>
      <c r="AM395" s="21">
        <f t="shared" si="222"/>
        <v>418.02258943405707</v>
      </c>
    </row>
    <row r="396" spans="7:39" ht="15" thickBot="1" x14ac:dyDescent="0.35">
      <c r="G396" s="2" t="s">
        <v>361</v>
      </c>
      <c r="H396">
        <f>((100-B25)/100)*H378</f>
        <v>3.9798497024999997</v>
      </c>
      <c r="I396">
        <f>((100-C25)/100)*I378</f>
        <v>5.5323015679999967</v>
      </c>
      <c r="J396">
        <f>((100-D25)/100)*J378</f>
        <v>1.3002441693119988</v>
      </c>
      <c r="K396">
        <f>((100-E25)/100)*K378</f>
        <v>3.6450000000000005</v>
      </c>
      <c r="L396">
        <f>((100-F25)/100)*L378</f>
        <v>1996</v>
      </c>
      <c r="T396" s="57" t="s">
        <v>362</v>
      </c>
      <c r="U396">
        <f>$U$378+Z7</f>
        <v>0.25900000000000001</v>
      </c>
      <c r="V396">
        <f>$V$378+AA7</f>
        <v>424.5</v>
      </c>
      <c r="W396">
        <f>$W$378+AB7</f>
        <v>18.745086179257129</v>
      </c>
      <c r="X396">
        <f>$X$378+AC7</f>
        <v>1.4354238482714274</v>
      </c>
      <c r="AD396" t="b">
        <f t="shared" si="215"/>
        <v>0</v>
      </c>
      <c r="AE396" s="15" t="s">
        <v>362</v>
      </c>
      <c r="AF396">
        <f t="shared" si="216"/>
        <v>111390720</v>
      </c>
      <c r="AG396">
        <f t="shared" si="217"/>
        <v>858443427.00000012</v>
      </c>
      <c r="AH396">
        <f t="shared" si="218"/>
        <v>287924523.71338952</v>
      </c>
      <c r="AI396">
        <f t="shared" si="219"/>
        <v>266127581.46952263</v>
      </c>
      <c r="AJ396" s="20">
        <f t="shared" si="220"/>
        <v>1523886252.1829123</v>
      </c>
      <c r="AK396">
        <f t="shared" si="221"/>
        <v>31.080000000000002</v>
      </c>
      <c r="AL396">
        <f t="shared" si="223"/>
        <v>50940</v>
      </c>
      <c r="AM396" s="21">
        <f t="shared" si="222"/>
        <v>694.1672268399426</v>
      </c>
    </row>
    <row r="397" spans="7:39" ht="15" thickBot="1" x14ac:dyDescent="0.35">
      <c r="G397" s="2" t="s">
        <v>362</v>
      </c>
      <c r="H397">
        <f>((100-B26)/100)*H378</f>
        <v>3.0940488687149994</v>
      </c>
      <c r="I397">
        <f t="shared" ref="I397:L397" si="224">((100-C26)/100)*I378</f>
        <v>4.5941644723199984</v>
      </c>
      <c r="J397">
        <f t="shared" si="224"/>
        <v>0.40751488799999963</v>
      </c>
      <c r="K397">
        <f t="shared" si="224"/>
        <v>2.5515000000000003</v>
      </c>
      <c r="L397">
        <f t="shared" si="224"/>
        <v>0.99800000000051059</v>
      </c>
      <c r="T397" s="57" t="s">
        <v>363</v>
      </c>
      <c r="U397">
        <f>$U$378+Z8</f>
        <v>0.20900000000000002</v>
      </c>
      <c r="V397">
        <f>$V$378+AA8</f>
        <v>464.5</v>
      </c>
      <c r="W397">
        <f>$W$378+AB8</f>
        <v>33.071867751599967</v>
      </c>
      <c r="X397">
        <f>$X$378+AC8</f>
        <v>1.6145086179257127</v>
      </c>
      <c r="AD397" t="b">
        <f t="shared" si="215"/>
        <v>0</v>
      </c>
      <c r="AE397" s="15" t="s">
        <v>363</v>
      </c>
      <c r="AF397">
        <f t="shared" si="216"/>
        <v>89886720</v>
      </c>
      <c r="AG397">
        <f t="shared" si="217"/>
        <v>939333266.99999988</v>
      </c>
      <c r="AH397">
        <f t="shared" si="218"/>
        <v>507983888.66457552</v>
      </c>
      <c r="AI397">
        <f t="shared" si="219"/>
        <v>299329897.76342714</v>
      </c>
      <c r="AJ397" s="20">
        <f t="shared" si="220"/>
        <v>1836533773.4280024</v>
      </c>
      <c r="AK397">
        <f t="shared" si="221"/>
        <v>25.080000000000002</v>
      </c>
      <c r="AL397">
        <f t="shared" si="223"/>
        <v>55740</v>
      </c>
      <c r="AM397" s="21">
        <f t="shared" si="222"/>
        <v>905.6918642458279</v>
      </c>
    </row>
    <row r="398" spans="7:39" ht="15" thickBot="1" x14ac:dyDescent="0.35">
      <c r="G398" s="2" t="s">
        <v>363</v>
      </c>
      <c r="H398">
        <f>((100-B27)/100)*H378</f>
        <v>5.0305300239599999</v>
      </c>
      <c r="I398">
        <f t="shared" ref="I398:L398" si="225">((100-C27)/100)*I378</f>
        <v>6.8659393715199952</v>
      </c>
      <c r="J398">
        <f t="shared" si="225"/>
        <v>0.65256717398399933</v>
      </c>
      <c r="K398">
        <f t="shared" si="225"/>
        <v>2.7337500000000006</v>
      </c>
      <c r="L398">
        <f t="shared" si="225"/>
        <v>0.99800000000051059</v>
      </c>
      <c r="T398" s="57" t="s">
        <v>364</v>
      </c>
      <c r="U398">
        <f>$U$378+Z9</f>
        <v>0.23899999999999999</v>
      </c>
      <c r="V398">
        <f>$V$378+AA9</f>
        <v>434.5</v>
      </c>
      <c r="W398">
        <f>$W$378+AB9</f>
        <v>31.281020055057109</v>
      </c>
      <c r="X398">
        <f>$X$378+AC9</f>
        <v>1.6145086179257127</v>
      </c>
      <c r="AD398" t="b">
        <f t="shared" si="215"/>
        <v>0</v>
      </c>
      <c r="AE398" s="15" t="s">
        <v>364</v>
      </c>
      <c r="AF398">
        <f t="shared" si="216"/>
        <v>102789120</v>
      </c>
      <c r="AG398">
        <f t="shared" si="217"/>
        <v>878665887.00000012</v>
      </c>
      <c r="AH398">
        <f t="shared" si="218"/>
        <v>480476468.04567719</v>
      </c>
      <c r="AI398">
        <f t="shared" si="219"/>
        <v>299329897.76342714</v>
      </c>
      <c r="AJ398" s="20">
        <f t="shared" si="220"/>
        <v>1761261372.8091044</v>
      </c>
      <c r="AK398">
        <f t="shared" si="221"/>
        <v>28.68</v>
      </c>
      <c r="AL398">
        <f t="shared" si="223"/>
        <v>52140</v>
      </c>
      <c r="AM398" s="21">
        <f t="shared" si="222"/>
        <v>877.41569188731364</v>
      </c>
    </row>
    <row r="399" spans="7:39" ht="15" thickBot="1" x14ac:dyDescent="0.35">
      <c r="G399" s="2" t="s">
        <v>364</v>
      </c>
      <c r="H399">
        <f>((100-B28)/100)*H378</f>
        <v>11.370999149999999</v>
      </c>
      <c r="I399">
        <f>((100-C28)/100)*I378</f>
        <v>11.770854399999994</v>
      </c>
      <c r="J399">
        <f>((100-D28)/100)*J378</f>
        <v>2.7167659199999976</v>
      </c>
      <c r="K399">
        <f>((100-E28)/100)*K378</f>
        <v>3.6450000000000005</v>
      </c>
      <c r="L399">
        <f>((100-F28)/100)*L378</f>
        <v>9980</v>
      </c>
      <c r="T399" s="57"/>
      <c r="U399">
        <f>$U$378+Z10</f>
        <v>0.159</v>
      </c>
      <c r="V399">
        <f>$V$378+AA10</f>
        <v>284.5</v>
      </c>
      <c r="W399">
        <f>$W$378+AB10</f>
        <v>15.163390786171419</v>
      </c>
      <c r="X399">
        <f>$X$378+AC10</f>
        <v>0.54</v>
      </c>
      <c r="AD399" t="b">
        <f t="shared" si="215"/>
        <v>0</v>
      </c>
      <c r="AE399" s="15" t="s">
        <v>365</v>
      </c>
      <c r="AF399">
        <f t="shared" si="216"/>
        <v>68382720.000000015</v>
      </c>
      <c r="AG399">
        <f t="shared" si="217"/>
        <v>575328987</v>
      </c>
      <c r="AH399">
        <f t="shared" si="218"/>
        <v>232909682.475593</v>
      </c>
      <c r="AI399">
        <f t="shared" si="219"/>
        <v>100116000.00000001</v>
      </c>
      <c r="AJ399" s="20">
        <f t="shared" si="220"/>
        <v>976737389.47559297</v>
      </c>
      <c r="AK399">
        <f t="shared" si="221"/>
        <v>19.080000000000002</v>
      </c>
      <c r="AL399">
        <f t="shared" si="223"/>
        <v>34140</v>
      </c>
      <c r="AM399" s="21">
        <f t="shared" si="222"/>
        <v>418.02258943405707</v>
      </c>
    </row>
    <row r="400" spans="7:39" ht="15" thickBot="1" x14ac:dyDescent="0.35">
      <c r="G400" s="2"/>
      <c r="H400">
        <f>((100-B24)/100)*H379</f>
        <v>0.30701697705000031</v>
      </c>
      <c r="I400">
        <f>((100-C24)/100)*I379</f>
        <v>11.770854399999994</v>
      </c>
      <c r="J400">
        <f>((100-D24)/100)*J379</f>
        <v>1.6300595519999829E-2</v>
      </c>
      <c r="K400">
        <f>((100-E24)/100)*K379</f>
        <v>1.0789199999999994</v>
      </c>
      <c r="L400">
        <f>((100-F24)/100)*L379</f>
        <v>9980</v>
      </c>
      <c r="T400" s="57"/>
      <c r="U400">
        <f>$U$379+Z6</f>
        <v>0.1</v>
      </c>
      <c r="V400">
        <f>$V$379+AA6</f>
        <v>254.5</v>
      </c>
      <c r="W400">
        <f>$W$379+AB6</f>
        <v>14.163390786171419</v>
      </c>
      <c r="X400">
        <f>$X$379+AC6</f>
        <v>0.94</v>
      </c>
      <c r="AD400" t="b">
        <f t="shared" si="215"/>
        <v>0</v>
      </c>
      <c r="AE400" s="15" t="s">
        <v>366</v>
      </c>
      <c r="AF400">
        <f t="shared" si="216"/>
        <v>43008000</v>
      </c>
      <c r="AG400">
        <f t="shared" si="217"/>
        <v>514661606.99999994</v>
      </c>
      <c r="AH400">
        <f t="shared" si="218"/>
        <v>217549682.47559303</v>
      </c>
      <c r="AI400">
        <f t="shared" si="219"/>
        <v>174275999.99999997</v>
      </c>
      <c r="AJ400" s="20">
        <f t="shared" si="220"/>
        <v>949495289.47559309</v>
      </c>
      <c r="AK400">
        <f t="shared" si="221"/>
        <v>12</v>
      </c>
      <c r="AL400">
        <f t="shared" si="223"/>
        <v>30540</v>
      </c>
      <c r="AM400" s="21">
        <f t="shared" si="222"/>
        <v>456.28458943405707</v>
      </c>
    </row>
    <row r="401" spans="7:39" ht="15" thickBot="1" x14ac:dyDescent="0.35">
      <c r="G401" s="2" t="s">
        <v>366</v>
      </c>
      <c r="H401">
        <f>((100-B25)/100)*H379</f>
        <v>0.10745594196750011</v>
      </c>
      <c r="I401">
        <f>((100-C25)/100)*I379</f>
        <v>5.5323015679999967</v>
      </c>
      <c r="J401">
        <f>((100-D25)/100)*J379</f>
        <v>7.801465015871918E-3</v>
      </c>
      <c r="K401">
        <f>((100-E25)/100)*K379</f>
        <v>1.0789199999999994</v>
      </c>
      <c r="L401">
        <f>((100-F25)/100)*L379</f>
        <v>1996</v>
      </c>
      <c r="T401" s="57" t="s">
        <v>367</v>
      </c>
      <c r="U401">
        <f>$U$379+Z7</f>
        <v>0.2</v>
      </c>
      <c r="V401">
        <f>$V$379+AA7</f>
        <v>394.5</v>
      </c>
      <c r="W401">
        <f>$W$379+AB7</f>
        <v>17.745086179257129</v>
      </c>
      <c r="X401">
        <f>$X$379+AC7</f>
        <v>1.8354238482714273</v>
      </c>
      <c r="AD401" t="b">
        <f t="shared" si="215"/>
        <v>0</v>
      </c>
      <c r="AE401" s="15" t="s">
        <v>367</v>
      </c>
      <c r="AF401">
        <f t="shared" si="216"/>
        <v>86016000</v>
      </c>
      <c r="AG401">
        <f t="shared" si="217"/>
        <v>797776046.99999988</v>
      </c>
      <c r="AH401">
        <f t="shared" si="218"/>
        <v>272564523.71338952</v>
      </c>
      <c r="AI401">
        <f t="shared" si="219"/>
        <v>340287581.4695226</v>
      </c>
      <c r="AJ401" s="20">
        <f t="shared" si="220"/>
        <v>1496644152.1829119</v>
      </c>
      <c r="AK401">
        <f t="shared" si="221"/>
        <v>24</v>
      </c>
      <c r="AL401">
        <f t="shared" si="223"/>
        <v>47340</v>
      </c>
      <c r="AM401" s="21">
        <f t="shared" si="222"/>
        <v>732.42922683994243</v>
      </c>
    </row>
    <row r="402" spans="7:39" ht="15" thickBot="1" x14ac:dyDescent="0.35">
      <c r="G402" s="10" t="s">
        <v>367</v>
      </c>
      <c r="H402">
        <f>((100-B26)/100)*H379</f>
        <v>8.3539319455305072E-2</v>
      </c>
      <c r="I402">
        <f t="shared" ref="I402:L402" si="226">((100-C26)/100)*I379</f>
        <v>4.5941644723199984</v>
      </c>
      <c r="J402">
        <f t="shared" si="226"/>
        <v>2.4450893279999741E-3</v>
      </c>
      <c r="K402">
        <f t="shared" si="226"/>
        <v>0.75524399999999958</v>
      </c>
      <c r="L402">
        <f t="shared" si="226"/>
        <v>0.99800000000051059</v>
      </c>
      <c r="T402" s="57" t="s">
        <v>368</v>
      </c>
      <c r="U402">
        <f>$U$379+Z8</f>
        <v>0.15000000000000002</v>
      </c>
      <c r="V402">
        <f>$V$379+AA8</f>
        <v>434.5</v>
      </c>
      <c r="W402">
        <f>$W$379+AB8</f>
        <v>32.071867751599967</v>
      </c>
      <c r="X402">
        <f>$X$379+AC8</f>
        <v>2.0145086179257126</v>
      </c>
      <c r="AD402" t="b">
        <f t="shared" si="215"/>
        <v>0</v>
      </c>
      <c r="AE402" s="15" t="s">
        <v>368</v>
      </c>
      <c r="AF402">
        <f t="shared" si="216"/>
        <v>64512000.000000015</v>
      </c>
      <c r="AG402">
        <f t="shared" si="217"/>
        <v>878665887.00000012</v>
      </c>
      <c r="AH402">
        <f t="shared" si="218"/>
        <v>492623888.66457552</v>
      </c>
      <c r="AI402">
        <f t="shared" si="219"/>
        <v>373489897.76342714</v>
      </c>
      <c r="AJ402" s="20">
        <f t="shared" si="220"/>
        <v>1809291673.4280028</v>
      </c>
      <c r="AK402">
        <f t="shared" si="221"/>
        <v>18.000000000000004</v>
      </c>
      <c r="AL402">
        <f t="shared" si="223"/>
        <v>52140</v>
      </c>
      <c r="AM402" s="21">
        <f t="shared" si="222"/>
        <v>943.95386424582784</v>
      </c>
    </row>
    <row r="403" spans="7:39" ht="15" thickBot="1" x14ac:dyDescent="0.35">
      <c r="G403" s="2" t="s">
        <v>368</v>
      </c>
      <c r="H403">
        <f>((100-B27)/100)*H379</f>
        <v>0.13582431064692013</v>
      </c>
      <c r="I403">
        <f t="shared" ref="I403:L403" si="227">((100-C27)/100)*I379</f>
        <v>6.8659393715199952</v>
      </c>
      <c r="J403">
        <f t="shared" si="227"/>
        <v>3.9154030439039582E-3</v>
      </c>
      <c r="K403">
        <f t="shared" si="227"/>
        <v>0.80918999999999963</v>
      </c>
      <c r="L403">
        <f t="shared" si="227"/>
        <v>0.99800000000051059</v>
      </c>
      <c r="T403" s="57" t="s">
        <v>369</v>
      </c>
      <c r="U403">
        <f>$U$379+Z9</f>
        <v>0.18</v>
      </c>
      <c r="V403">
        <f>$V$379+AA9</f>
        <v>404.5</v>
      </c>
      <c r="W403">
        <f>$W$379+AB9</f>
        <v>30.281020055057109</v>
      </c>
      <c r="X403">
        <f>$X$379+AC9</f>
        <v>2.0145086179257126</v>
      </c>
      <c r="AD403" t="b">
        <f t="shared" si="215"/>
        <v>0</v>
      </c>
      <c r="AE403" s="15" t="s">
        <v>369</v>
      </c>
      <c r="AF403">
        <f t="shared" si="216"/>
        <v>77414399.999999985</v>
      </c>
      <c r="AG403">
        <f t="shared" si="217"/>
        <v>817998506.99999988</v>
      </c>
      <c r="AH403">
        <f t="shared" si="218"/>
        <v>465116468.04567719</v>
      </c>
      <c r="AI403">
        <f t="shared" si="219"/>
        <v>373489897.76342714</v>
      </c>
      <c r="AJ403" s="20">
        <f t="shared" si="220"/>
        <v>1734019272.8091044</v>
      </c>
      <c r="AK403">
        <f t="shared" si="221"/>
        <v>21.599999999999998</v>
      </c>
      <c r="AL403">
        <f t="shared" si="223"/>
        <v>48540</v>
      </c>
      <c r="AM403" s="21">
        <f t="shared" si="222"/>
        <v>915.6776918873137</v>
      </c>
    </row>
    <row r="404" spans="7:39" ht="15" thickBot="1" x14ac:dyDescent="0.35">
      <c r="G404" s="2" t="s">
        <v>369</v>
      </c>
      <c r="H404">
        <f>((100-B28)/100)*H379</f>
        <v>0.30701697705000031</v>
      </c>
      <c r="I404">
        <f>((100-C28)/100)*I379</f>
        <v>11.770854399999994</v>
      </c>
      <c r="J404">
        <f>((100-D28)/100)*J379</f>
        <v>1.6300595519999829E-2</v>
      </c>
      <c r="K404">
        <f>((100-E28)/100)*K379</f>
        <v>1.0789199999999994</v>
      </c>
      <c r="L404">
        <f>((100-F28)/100)*L379</f>
        <v>9980</v>
      </c>
      <c r="T404" s="57"/>
      <c r="U404">
        <f>$U$379+Z10</f>
        <v>0.1</v>
      </c>
      <c r="V404">
        <f>$V$379+AA10</f>
        <v>254.5</v>
      </c>
      <c r="W404">
        <f>$W$379+AB10</f>
        <v>14.163390786171419</v>
      </c>
      <c r="X404">
        <f>$X$379+AC10</f>
        <v>0.94</v>
      </c>
      <c r="AD404" t="b">
        <f t="shared" si="215"/>
        <v>0</v>
      </c>
      <c r="AE404" s="15" t="s">
        <v>370</v>
      </c>
      <c r="AF404">
        <f t="shared" si="216"/>
        <v>43008000</v>
      </c>
      <c r="AG404">
        <f t="shared" si="217"/>
        <v>514661606.99999994</v>
      </c>
      <c r="AH404">
        <f t="shared" si="218"/>
        <v>217549682.47559303</v>
      </c>
      <c r="AI404">
        <f t="shared" si="219"/>
        <v>174275999.99999997</v>
      </c>
      <c r="AJ404" s="20">
        <f t="shared" si="220"/>
        <v>949495289.47559309</v>
      </c>
      <c r="AK404">
        <f t="shared" si="221"/>
        <v>12</v>
      </c>
      <c r="AL404">
        <f t="shared" si="223"/>
        <v>30540</v>
      </c>
      <c r="AM404" s="21">
        <f t="shared" si="222"/>
        <v>456.28458943405707</v>
      </c>
    </row>
    <row r="405" spans="7:39" ht="15" thickBot="1" x14ac:dyDescent="0.35">
      <c r="G405" s="2"/>
      <c r="H405">
        <f>((100-B20)/100)*H15</f>
        <v>7.2333099299999999</v>
      </c>
      <c r="I405">
        <f>((100-C20)/100)*I15</f>
        <v>22.415201249999992</v>
      </c>
      <c r="J405">
        <f>((100-D20)/100)*J15</f>
        <v>7.0088198399999984</v>
      </c>
      <c r="K405">
        <f>((100-E20)/100)*K15</f>
        <v>2.3814000000000002</v>
      </c>
      <c r="L405">
        <f>((100-F20)/100)*L15</f>
        <v>608.77999999999952</v>
      </c>
      <c r="T405" s="57" t="s">
        <v>371</v>
      </c>
      <c r="U405" s="37">
        <f t="shared" ref="U405:U413" si="228">$U$15+Z2</f>
        <v>0.19</v>
      </c>
      <c r="V405" s="37">
        <f t="shared" ref="V405:V413" si="229">$V$15+AA2</f>
        <v>122</v>
      </c>
      <c r="W405" s="37">
        <f t="shared" ref="W405:W413" si="230">$W$15+AB2</f>
        <v>10.477119241357137</v>
      </c>
      <c r="X405" s="37">
        <f t="shared" ref="X405:X413" si="231">$X$15+AC2</f>
        <v>1.0477119241357136</v>
      </c>
      <c r="AD405" t="b">
        <f t="shared" si="215"/>
        <v>0</v>
      </c>
      <c r="AE405" s="15" t="s">
        <v>371</v>
      </c>
      <c r="AF405">
        <f t="shared" si="216"/>
        <v>81715200</v>
      </c>
      <c r="AG405">
        <f t="shared" si="217"/>
        <v>246714011.99999997</v>
      </c>
      <c r="AH405">
        <f t="shared" si="218"/>
        <v>160928551.54724562</v>
      </c>
      <c r="AI405">
        <f t="shared" si="219"/>
        <v>194245790.7347613</v>
      </c>
      <c r="AJ405" s="20">
        <f t="shared" si="220"/>
        <v>683603554.28200698</v>
      </c>
      <c r="AK405">
        <f t="shared" si="221"/>
        <v>22.8</v>
      </c>
      <c r="AL405">
        <f t="shared" si="223"/>
        <v>14640</v>
      </c>
      <c r="AM405" s="21">
        <f t="shared" si="222"/>
        <v>394.32597724071405</v>
      </c>
    </row>
    <row r="406" spans="7:39" ht="15" thickBot="1" x14ac:dyDescent="0.35">
      <c r="G406" s="2" t="s">
        <v>371</v>
      </c>
      <c r="H406">
        <f>((100-B21)/100)*H15</f>
        <v>7.2333099299999999</v>
      </c>
      <c r="I406">
        <f>((100-C21)/100)*I15</f>
        <v>22.415201249999992</v>
      </c>
      <c r="J406">
        <f>((100-D21)/100)*J15</f>
        <v>7.0088198399999984</v>
      </c>
      <c r="K406">
        <f>((100-E21)/100)*K15</f>
        <v>1.8225000000000002</v>
      </c>
      <c r="L406">
        <f>((100-F21)/100)*L15</f>
        <v>608.77999999999952</v>
      </c>
      <c r="T406" s="57" t="s">
        <v>372</v>
      </c>
      <c r="U406" s="37">
        <f t="shared" si="228"/>
        <v>0.19</v>
      </c>
      <c r="V406" s="37">
        <f t="shared" si="229"/>
        <v>137</v>
      </c>
      <c r="W406" s="37">
        <f t="shared" si="230"/>
        <v>12.477119241357137</v>
      </c>
      <c r="X406" s="37">
        <f t="shared" si="231"/>
        <v>0.64771192413571366</v>
      </c>
      <c r="AD406" t="b">
        <f t="shared" si="215"/>
        <v>0</v>
      </c>
      <c r="AE406" s="15" t="s">
        <v>372</v>
      </c>
      <c r="AF406">
        <f t="shared" si="216"/>
        <v>81715200</v>
      </c>
      <c r="AG406">
        <f t="shared" si="217"/>
        <v>277047702</v>
      </c>
      <c r="AH406">
        <f t="shared" si="218"/>
        <v>191648551.54724562</v>
      </c>
      <c r="AI406">
        <f t="shared" si="219"/>
        <v>120085790.73476131</v>
      </c>
      <c r="AJ406" s="20">
        <f t="shared" si="220"/>
        <v>670497244.28200698</v>
      </c>
      <c r="AK406">
        <f t="shared" si="221"/>
        <v>22.8</v>
      </c>
      <c r="AL406">
        <f t="shared" si="223"/>
        <v>16440</v>
      </c>
      <c r="AM406" s="21">
        <f t="shared" si="222"/>
        <v>352.23897724071406</v>
      </c>
    </row>
    <row r="407" spans="7:39" ht="15" thickBot="1" x14ac:dyDescent="0.35">
      <c r="G407" s="2" t="s">
        <v>372</v>
      </c>
      <c r="H407">
        <f>((100-B22)/100)*H15</f>
        <v>7.2333099299999999</v>
      </c>
      <c r="I407">
        <f>((100-C22)/100)*I15</f>
        <v>22.415201249999992</v>
      </c>
      <c r="J407">
        <f>((100-D22)/100)*J15</f>
        <v>7.0088198399999984</v>
      </c>
      <c r="K407">
        <f>((100-E22)/100)*K15</f>
        <v>3.6450000000000005</v>
      </c>
      <c r="L407">
        <f>((100-F22)/100)*L15</f>
        <v>608.77999999999952</v>
      </c>
      <c r="T407" s="57" t="s">
        <v>373</v>
      </c>
      <c r="U407">
        <f t="shared" si="228"/>
        <v>0.249</v>
      </c>
      <c r="V407">
        <f t="shared" si="229"/>
        <v>152</v>
      </c>
      <c r="W407">
        <f t="shared" si="230"/>
        <v>12.477119241357137</v>
      </c>
      <c r="X407">
        <f t="shared" si="231"/>
        <v>0.64771192413571366</v>
      </c>
      <c r="AD407" t="b">
        <f t="shared" si="215"/>
        <v>0</v>
      </c>
      <c r="AE407" s="15" t="s">
        <v>373</v>
      </c>
      <c r="AF407">
        <f t="shared" si="216"/>
        <v>107089920</v>
      </c>
      <c r="AG407">
        <f t="shared" si="217"/>
        <v>307381392</v>
      </c>
      <c r="AH407">
        <f t="shared" si="218"/>
        <v>191648551.54724562</v>
      </c>
      <c r="AI407">
        <f t="shared" si="219"/>
        <v>120085790.73476131</v>
      </c>
      <c r="AJ407" s="20">
        <f t="shared" si="220"/>
        <v>726205654.28200698</v>
      </c>
      <c r="AK407">
        <f t="shared" si="221"/>
        <v>29.88</v>
      </c>
      <c r="AL407">
        <f t="shared" si="223"/>
        <v>18240</v>
      </c>
      <c r="AM407" s="21">
        <f t="shared" si="222"/>
        <v>368.06397724071405</v>
      </c>
    </row>
    <row r="408" spans="7:39" ht="15" thickBot="1" x14ac:dyDescent="0.35">
      <c r="G408" s="2" t="s">
        <v>373</v>
      </c>
      <c r="H408">
        <f>((100-B23)/100)*H15</f>
        <v>0.1952993681100002</v>
      </c>
      <c r="I408">
        <f>((100-C23)/100)*I15</f>
        <v>22.415201249999992</v>
      </c>
      <c r="J408">
        <f>((100-D23)/100)*J15</f>
        <v>4.2052919039999588E-2</v>
      </c>
      <c r="K408">
        <f>((100-E23)/100)*K15</f>
        <v>1.0789199999999994</v>
      </c>
      <c r="L408">
        <f>((100-F23)/100)*L15</f>
        <v>608.77999999999952</v>
      </c>
      <c r="T408" s="57" t="s">
        <v>374</v>
      </c>
      <c r="U408" s="37">
        <f t="shared" si="228"/>
        <v>0.19</v>
      </c>
      <c r="V408" s="37">
        <f t="shared" si="229"/>
        <v>122</v>
      </c>
      <c r="W408" s="37">
        <f t="shared" si="230"/>
        <v>11.477119241357137</v>
      </c>
      <c r="X408" s="37">
        <f t="shared" si="231"/>
        <v>1.0477119241357136</v>
      </c>
      <c r="AD408" t="b">
        <f t="shared" si="215"/>
        <v>0</v>
      </c>
      <c r="AE408" s="15" t="s">
        <v>374</v>
      </c>
      <c r="AF408">
        <f t="shared" si="216"/>
        <v>81715200</v>
      </c>
      <c r="AG408">
        <f t="shared" si="217"/>
        <v>246714011.99999997</v>
      </c>
      <c r="AH408">
        <f t="shared" si="218"/>
        <v>176288551.54724562</v>
      </c>
      <c r="AI408">
        <f t="shared" si="219"/>
        <v>194245790.7347613</v>
      </c>
      <c r="AJ408" s="20">
        <f t="shared" si="220"/>
        <v>698963554.28200698</v>
      </c>
      <c r="AK408">
        <f t="shared" si="221"/>
        <v>22.8</v>
      </c>
      <c r="AL408">
        <f t="shared" si="223"/>
        <v>14640</v>
      </c>
      <c r="AM408" s="21">
        <f t="shared" si="222"/>
        <v>406.32597724071405</v>
      </c>
    </row>
    <row r="409" spans="7:39" ht="15" thickBot="1" x14ac:dyDescent="0.35">
      <c r="G409" s="2" t="s">
        <v>374</v>
      </c>
      <c r="H409">
        <f>((100-B24)/100)*H15</f>
        <v>7.2333099299999999</v>
      </c>
      <c r="I409">
        <f>((100-C24)/100)*I15</f>
        <v>22.415201249999992</v>
      </c>
      <c r="J409">
        <f>((100-D24)/100)*J15</f>
        <v>7.0088198399999984</v>
      </c>
      <c r="K409">
        <f>((100-E24)/100)*K15</f>
        <v>9.7200000000000006</v>
      </c>
      <c r="L409">
        <f>((100-F24)/100)*L15</f>
        <v>6087.7999999999947</v>
      </c>
      <c r="T409" s="57"/>
      <c r="U409">
        <f t="shared" si="228"/>
        <v>0.15</v>
      </c>
      <c r="V409">
        <f t="shared" si="229"/>
        <v>2</v>
      </c>
      <c r="W409">
        <f t="shared" si="230"/>
        <v>4.4771192413571361</v>
      </c>
      <c r="X409">
        <f t="shared" si="231"/>
        <v>0.44771192413571365</v>
      </c>
      <c r="AD409" t="b">
        <f t="shared" si="215"/>
        <v>0</v>
      </c>
      <c r="AE409" s="15" t="s">
        <v>375</v>
      </c>
      <c r="AF409">
        <f t="shared" si="216"/>
        <v>64512000</v>
      </c>
      <c r="AG409">
        <f t="shared" si="217"/>
        <v>4044492.0000000005</v>
      </c>
      <c r="AH409">
        <f t="shared" si="218"/>
        <v>68768551.547245622</v>
      </c>
      <c r="AI409">
        <f t="shared" si="219"/>
        <v>83005790.734761313</v>
      </c>
      <c r="AJ409" s="20">
        <f t="shared" si="220"/>
        <v>220330834.28200692</v>
      </c>
      <c r="AK409">
        <f t="shared" si="221"/>
        <v>18</v>
      </c>
      <c r="AL409">
        <f t="shared" si="223"/>
        <v>240</v>
      </c>
      <c r="AM409" s="21">
        <f t="shared" si="222"/>
        <v>160.30197724071411</v>
      </c>
    </row>
    <row r="410" spans="7:39" ht="15" thickBot="1" x14ac:dyDescent="0.35">
      <c r="G410" s="2" t="s">
        <v>375</v>
      </c>
      <c r="H410">
        <f>((100-B25)/100)*H15</f>
        <v>2.5316584755</v>
      </c>
      <c r="I410">
        <f>((100-C25)/100)*I15</f>
        <v>10.535144587499996</v>
      </c>
      <c r="J410">
        <f>((100-D25)/100)*J15</f>
        <v>3.3544211754239992</v>
      </c>
      <c r="K410">
        <f>((100-E25)/100)*K15</f>
        <v>9.7200000000000006</v>
      </c>
      <c r="L410">
        <f>((100-F25)/100)*L15</f>
        <v>1217.559999999999</v>
      </c>
      <c r="T410" s="57" t="s">
        <v>376</v>
      </c>
      <c r="U410" s="37">
        <f t="shared" si="228"/>
        <v>0.25</v>
      </c>
      <c r="V410" s="37">
        <f t="shared" si="229"/>
        <v>142</v>
      </c>
      <c r="W410" s="37">
        <f t="shared" si="230"/>
        <v>8.0588146344428448</v>
      </c>
      <c r="X410" s="37">
        <f t="shared" si="231"/>
        <v>1.3431357724071409</v>
      </c>
      <c r="AD410" t="b">
        <f t="shared" si="215"/>
        <v>0</v>
      </c>
      <c r="AE410" s="15" t="s">
        <v>376</v>
      </c>
      <c r="AF410">
        <f t="shared" si="216"/>
        <v>107520000</v>
      </c>
      <c r="AG410">
        <f t="shared" si="217"/>
        <v>287158932</v>
      </c>
      <c r="AH410">
        <f t="shared" si="218"/>
        <v>123783392.78504211</v>
      </c>
      <c r="AI410">
        <f t="shared" si="219"/>
        <v>249017372.20428389</v>
      </c>
      <c r="AJ410" s="20">
        <f t="shared" si="220"/>
        <v>767479696.989326</v>
      </c>
      <c r="AK410">
        <f t="shared" si="221"/>
        <v>30</v>
      </c>
      <c r="AL410">
        <f t="shared" si="223"/>
        <v>17040</v>
      </c>
      <c r="AM410" s="21">
        <f t="shared" si="222"/>
        <v>436.44661464659958</v>
      </c>
    </row>
    <row r="411" spans="7:39" ht="15" thickBot="1" x14ac:dyDescent="0.35">
      <c r="G411" s="2" t="s">
        <v>376</v>
      </c>
      <c r="H411">
        <f>((100-B26)/100)*H15</f>
        <v>1.9681836319529997</v>
      </c>
      <c r="I411">
        <f>((100-C26)/100)*I15</f>
        <v>8.7486530478749973</v>
      </c>
      <c r="J411">
        <f>((100-D26)/100)*J15</f>
        <v>1.0513229759999998</v>
      </c>
      <c r="K411">
        <f>((100-E26)/100)*K15</f>
        <v>6.8040000000000003</v>
      </c>
      <c r="L411">
        <f>((100-F26)/100)*L15</f>
        <v>0.60878000000031096</v>
      </c>
      <c r="T411" s="57" t="s">
        <v>377</v>
      </c>
      <c r="U411">
        <f t="shared" si="228"/>
        <v>0.2</v>
      </c>
      <c r="V411">
        <f t="shared" si="229"/>
        <v>182</v>
      </c>
      <c r="W411">
        <f t="shared" si="230"/>
        <v>22.385596206785682</v>
      </c>
      <c r="X411">
        <f t="shared" si="231"/>
        <v>1.5222205420614263</v>
      </c>
      <c r="AD411" t="b">
        <f t="shared" si="215"/>
        <v>0</v>
      </c>
      <c r="AE411" s="15" t="s">
        <v>377</v>
      </c>
      <c r="AF411">
        <f t="shared" si="216"/>
        <v>86016000</v>
      </c>
      <c r="AG411">
        <f t="shared" si="217"/>
        <v>368048772</v>
      </c>
      <c r="AH411">
        <f t="shared" si="218"/>
        <v>343842757.73622805</v>
      </c>
      <c r="AI411">
        <f t="shared" si="219"/>
        <v>282219688.49818844</v>
      </c>
      <c r="AJ411" s="20">
        <f t="shared" si="220"/>
        <v>1080127218.2344165</v>
      </c>
      <c r="AK411">
        <f t="shared" si="221"/>
        <v>24</v>
      </c>
      <c r="AL411">
        <f t="shared" si="223"/>
        <v>21840</v>
      </c>
      <c r="AM411" s="21">
        <f t="shared" si="222"/>
        <v>647.97125205248494</v>
      </c>
    </row>
    <row r="412" spans="7:39" ht="15" thickBot="1" x14ac:dyDescent="0.35">
      <c r="G412" s="2" t="s">
        <v>377</v>
      </c>
      <c r="H412">
        <f>((100-B27)/100)*H15</f>
        <v>3.2000163130320001</v>
      </c>
      <c r="I412">
        <f>((100-C27)/100)*I15</f>
        <v>13.074786889124994</v>
      </c>
      <c r="J412">
        <f>((100-D27)/100)*J15</f>
        <v>1.6835185255679994</v>
      </c>
      <c r="K412">
        <f>((100-E27)/100)*K15</f>
        <v>7.2900000000000009</v>
      </c>
      <c r="L412">
        <f>((100-F27)/100)*L15</f>
        <v>0.60878000000031096</v>
      </c>
      <c r="T412" s="57" t="s">
        <v>378</v>
      </c>
      <c r="U412">
        <f t="shared" si="228"/>
        <v>0.22999999999999998</v>
      </c>
      <c r="V412">
        <f t="shared" si="229"/>
        <v>152</v>
      </c>
      <c r="W412">
        <f t="shared" si="230"/>
        <v>20.594748510242827</v>
      </c>
      <c r="X412">
        <f t="shared" si="231"/>
        <v>1.5222205420614263</v>
      </c>
      <c r="AD412" t="b">
        <f t="shared" si="215"/>
        <v>0</v>
      </c>
      <c r="AE412" s="15" t="s">
        <v>378</v>
      </c>
      <c r="AF412">
        <f t="shared" si="216"/>
        <v>98918399.999999985</v>
      </c>
      <c r="AG412">
        <f t="shared" si="217"/>
        <v>307381392</v>
      </c>
      <c r="AH412">
        <f t="shared" si="218"/>
        <v>316335337.11732978</v>
      </c>
      <c r="AI412">
        <f t="shared" si="219"/>
        <v>282219688.49818844</v>
      </c>
      <c r="AJ412" s="20">
        <f t="shared" si="220"/>
        <v>1004854817.6155183</v>
      </c>
      <c r="AK412">
        <f t="shared" si="221"/>
        <v>27.599999999999998</v>
      </c>
      <c r="AL412">
        <f t="shared" si="223"/>
        <v>18240</v>
      </c>
      <c r="AM412" s="21">
        <f t="shared" si="222"/>
        <v>619.69507969397068</v>
      </c>
    </row>
    <row r="413" spans="7:39" ht="15" thickBot="1" x14ac:dyDescent="0.35">
      <c r="G413" s="2" t="s">
        <v>378</v>
      </c>
      <c r="H413">
        <f>((100-B28)/100)*H15</f>
        <v>7.2333099299999999</v>
      </c>
      <c r="I413">
        <f>((100-C28)/100)*I15</f>
        <v>22.415201249999992</v>
      </c>
      <c r="J413">
        <f>((100-D28)/100)*J15</f>
        <v>7.0088198399999984</v>
      </c>
      <c r="K413">
        <f>((100-E28)/100)*K15</f>
        <v>9.7200000000000006</v>
      </c>
      <c r="L413">
        <f>((100-F28)/100)*L15</f>
        <v>6087.7999999999947</v>
      </c>
      <c r="T413" s="57"/>
      <c r="U413" s="37">
        <f t="shared" si="228"/>
        <v>0.15</v>
      </c>
      <c r="V413" s="37">
        <f t="shared" si="229"/>
        <v>2</v>
      </c>
      <c r="W413" s="37">
        <f t="shared" si="230"/>
        <v>4.4771192413571361</v>
      </c>
      <c r="X413" s="37">
        <f t="shared" si="231"/>
        <v>0.44771192413571365</v>
      </c>
      <c r="AD413" t="b">
        <f t="shared" si="215"/>
        <v>0</v>
      </c>
      <c r="AE413" s="15" t="s">
        <v>379</v>
      </c>
      <c r="AF413">
        <f t="shared" si="216"/>
        <v>64512000</v>
      </c>
      <c r="AG413">
        <f t="shared" si="217"/>
        <v>4044492.0000000005</v>
      </c>
      <c r="AH413">
        <f t="shared" si="218"/>
        <v>68768551.547245622</v>
      </c>
      <c r="AI413">
        <f t="shared" si="219"/>
        <v>83005790.734761313</v>
      </c>
      <c r="AJ413" s="20">
        <f t="shared" si="220"/>
        <v>220330834.28200692</v>
      </c>
      <c r="AK413">
        <f t="shared" si="221"/>
        <v>18</v>
      </c>
      <c r="AL413">
        <f t="shared" si="223"/>
        <v>240</v>
      </c>
      <c r="AM413" s="21">
        <f t="shared" si="222"/>
        <v>160.30197724071411</v>
      </c>
    </row>
    <row r="414" spans="7:39" ht="15" thickBot="1" x14ac:dyDescent="0.35">
      <c r="G414" s="2"/>
      <c r="H414">
        <f>((100-B24)/100)*H405</f>
        <v>7.2333099299999999</v>
      </c>
      <c r="I414">
        <f>((100-C24)/100)*I405</f>
        <v>22.415201249999992</v>
      </c>
      <c r="J414">
        <f>((100-D24)/100)*J405</f>
        <v>7.0088198399999984</v>
      </c>
      <c r="K414">
        <f>((100-E24)/100)*K405</f>
        <v>2.3814000000000002</v>
      </c>
      <c r="L414">
        <f>((100-F24)/100)*L405</f>
        <v>608.77999999999952</v>
      </c>
      <c r="T414" s="57"/>
      <c r="U414">
        <f>$U$405+Z6</f>
        <v>0.19</v>
      </c>
      <c r="V414">
        <f>$V$405+AA6</f>
        <v>122</v>
      </c>
      <c r="W414">
        <f>$W$405+AB6</f>
        <v>10.477119241357137</v>
      </c>
      <c r="X414">
        <f>$X$405+AC6</f>
        <v>1.0477119241357136</v>
      </c>
      <c r="AD414" t="b">
        <f t="shared" si="215"/>
        <v>0</v>
      </c>
      <c r="AE414" s="15" t="s">
        <v>380</v>
      </c>
      <c r="AF414">
        <f t="shared" si="216"/>
        <v>81715200</v>
      </c>
      <c r="AG414">
        <f t="shared" si="217"/>
        <v>246714011.99999997</v>
      </c>
      <c r="AH414">
        <f t="shared" si="218"/>
        <v>160928551.54724562</v>
      </c>
      <c r="AI414">
        <f t="shared" si="219"/>
        <v>194245790.7347613</v>
      </c>
      <c r="AJ414" s="20">
        <f t="shared" si="220"/>
        <v>683603554.28200698</v>
      </c>
      <c r="AK414">
        <f t="shared" si="221"/>
        <v>22.8</v>
      </c>
      <c r="AL414">
        <f t="shared" si="223"/>
        <v>14640</v>
      </c>
      <c r="AM414" s="21">
        <f t="shared" si="222"/>
        <v>394.32597724071405</v>
      </c>
    </row>
    <row r="415" spans="7:39" ht="15" thickBot="1" x14ac:dyDescent="0.35">
      <c r="G415" s="2" t="s">
        <v>380</v>
      </c>
      <c r="H415">
        <f>((100-B25)/100)*H405</f>
        <v>2.5316584755</v>
      </c>
      <c r="I415">
        <f>((100-C25)/100)*I405</f>
        <v>10.535144587499996</v>
      </c>
      <c r="J415">
        <f>((100-D25)/100)*J405</f>
        <v>3.3544211754239992</v>
      </c>
      <c r="K415">
        <f>((100-E25)/100)*K405</f>
        <v>2.3814000000000002</v>
      </c>
      <c r="L415">
        <f>((100-F25)/100)*L405</f>
        <v>121.75599999999991</v>
      </c>
      <c r="T415" s="57" t="s">
        <v>381</v>
      </c>
      <c r="U415">
        <f>$U$405+Z7</f>
        <v>0.29000000000000004</v>
      </c>
      <c r="V415">
        <f>$V$405+AA7</f>
        <v>262</v>
      </c>
      <c r="W415">
        <f>$W$405+AB7</f>
        <v>14.058814634442847</v>
      </c>
      <c r="X415">
        <f>$X$405+AC7</f>
        <v>1.9431357724071407</v>
      </c>
      <c r="AD415" t="b">
        <f t="shared" si="215"/>
        <v>0</v>
      </c>
      <c r="AE415" s="15" t="s">
        <v>381</v>
      </c>
      <c r="AF415">
        <f t="shared" si="216"/>
        <v>124723200.00000001</v>
      </c>
      <c r="AG415">
        <f t="shared" si="217"/>
        <v>529828452</v>
      </c>
      <c r="AH415">
        <f t="shared" si="218"/>
        <v>215943392.78504214</v>
      </c>
      <c r="AI415">
        <f t="shared" si="219"/>
        <v>360257372.20428389</v>
      </c>
      <c r="AJ415" s="20">
        <f t="shared" si="220"/>
        <v>1230752416.989326</v>
      </c>
      <c r="AK415">
        <f t="shared" si="221"/>
        <v>34.800000000000004</v>
      </c>
      <c r="AL415">
        <f t="shared" si="223"/>
        <v>31440</v>
      </c>
      <c r="AM415" s="21">
        <f t="shared" si="222"/>
        <v>670.47061464659953</v>
      </c>
    </row>
    <row r="416" spans="7:39" ht="15" thickBot="1" x14ac:dyDescent="0.35">
      <c r="G416" s="2" t="s">
        <v>381</v>
      </c>
      <c r="H416">
        <f>((100-B26)/100)*H405</f>
        <v>1.9681836319529997</v>
      </c>
      <c r="I416">
        <f t="shared" ref="I416:L416" si="232">((100-C26)/100)*I405</f>
        <v>8.7486530478749973</v>
      </c>
      <c r="J416">
        <f t="shared" si="232"/>
        <v>1.0513229759999998</v>
      </c>
      <c r="K416">
        <f t="shared" si="232"/>
        <v>1.6669800000000001</v>
      </c>
      <c r="L416">
        <f t="shared" si="232"/>
        <v>6.0878000000031102E-2</v>
      </c>
      <c r="T416" s="57" t="s">
        <v>382</v>
      </c>
      <c r="U416">
        <f>$U$405+Z8</f>
        <v>0.24</v>
      </c>
      <c r="V416">
        <f>$V$405+AA8</f>
        <v>302</v>
      </c>
      <c r="W416">
        <f>$W$405+AB8</f>
        <v>28.385596206785682</v>
      </c>
      <c r="X416">
        <f>$X$405+AC8</f>
        <v>2.1222205420614264</v>
      </c>
      <c r="AD416" t="b">
        <f t="shared" si="215"/>
        <v>0</v>
      </c>
      <c r="AE416" s="15" t="s">
        <v>382</v>
      </c>
      <c r="AF416">
        <f t="shared" si="216"/>
        <v>103219199.99999999</v>
      </c>
      <c r="AG416">
        <f t="shared" si="217"/>
        <v>610718292</v>
      </c>
      <c r="AH416">
        <f t="shared" si="218"/>
        <v>436002757.73622811</v>
      </c>
      <c r="AI416">
        <f t="shared" si="219"/>
        <v>393459688.49818844</v>
      </c>
      <c r="AJ416" s="20">
        <f t="shared" si="220"/>
        <v>1543399938.2344165</v>
      </c>
      <c r="AK416">
        <f t="shared" si="221"/>
        <v>28.799999999999997</v>
      </c>
      <c r="AL416">
        <f t="shared" si="223"/>
        <v>36240</v>
      </c>
      <c r="AM416" s="21">
        <f t="shared" si="222"/>
        <v>881.99525205248494</v>
      </c>
    </row>
    <row r="417" spans="7:39" ht="15" thickBot="1" x14ac:dyDescent="0.35">
      <c r="G417" s="2" t="s">
        <v>382</v>
      </c>
      <c r="H417">
        <f>((100-B27)/100)*H405</f>
        <v>3.2000163130320001</v>
      </c>
      <c r="I417">
        <f t="shared" ref="I417:L417" si="233">((100-C27)/100)*I405</f>
        <v>13.074786889124994</v>
      </c>
      <c r="J417">
        <f t="shared" si="233"/>
        <v>1.6835185255679994</v>
      </c>
      <c r="K417">
        <f t="shared" si="233"/>
        <v>1.7860500000000001</v>
      </c>
      <c r="L417">
        <f t="shared" si="233"/>
        <v>6.0878000000031102E-2</v>
      </c>
      <c r="T417" s="57" t="s">
        <v>383</v>
      </c>
      <c r="U417">
        <f>$U$405+Z9</f>
        <v>0.27</v>
      </c>
      <c r="V417">
        <f>$V$405+AA9</f>
        <v>272</v>
      </c>
      <c r="W417">
        <f>$W$405+AB9</f>
        <v>26.594748510242827</v>
      </c>
      <c r="X417">
        <f>$X$405+AC9</f>
        <v>2.1222205420614264</v>
      </c>
      <c r="AD417" t="b">
        <f t="shared" si="215"/>
        <v>0</v>
      </c>
      <c r="AE417" s="15" t="s">
        <v>383</v>
      </c>
      <c r="AF417">
        <f t="shared" si="216"/>
        <v>116121600.00000001</v>
      </c>
      <c r="AG417">
        <f t="shared" si="217"/>
        <v>550050912</v>
      </c>
      <c r="AH417">
        <f t="shared" si="218"/>
        <v>408495337.11732984</v>
      </c>
      <c r="AI417">
        <f t="shared" si="219"/>
        <v>393459688.49818844</v>
      </c>
      <c r="AJ417" s="20">
        <f t="shared" si="220"/>
        <v>1468127537.6155183</v>
      </c>
      <c r="AK417">
        <f t="shared" si="221"/>
        <v>32.400000000000006</v>
      </c>
      <c r="AL417">
        <f t="shared" si="223"/>
        <v>32640</v>
      </c>
      <c r="AM417" s="21">
        <f t="shared" si="222"/>
        <v>853.71907969397068</v>
      </c>
    </row>
    <row r="418" spans="7:39" ht="15" thickBot="1" x14ac:dyDescent="0.35">
      <c r="G418" s="2" t="s">
        <v>383</v>
      </c>
      <c r="H418">
        <f>((100-B28)/100)*H405</f>
        <v>7.2333099299999999</v>
      </c>
      <c r="I418">
        <f>((100-C28)/100)*I405</f>
        <v>22.415201249999992</v>
      </c>
      <c r="J418">
        <f>((100-D28)/100)*J405</f>
        <v>7.0088198399999984</v>
      </c>
      <c r="K418">
        <f>((100-E28)/100)*K405</f>
        <v>2.3814000000000002</v>
      </c>
      <c r="L418">
        <f>((100-F28)/100)*L405</f>
        <v>608.77999999999952</v>
      </c>
      <c r="T418" s="57"/>
      <c r="U418">
        <f>$U$405+Z10</f>
        <v>0.19</v>
      </c>
      <c r="V418">
        <f>$V$405+AA10</f>
        <v>122</v>
      </c>
      <c r="W418">
        <f>$W$405+AB10</f>
        <v>10.477119241357137</v>
      </c>
      <c r="X418">
        <f>$X$405+AC10</f>
        <v>1.0477119241357136</v>
      </c>
      <c r="AD418" t="b">
        <f t="shared" si="215"/>
        <v>0</v>
      </c>
      <c r="AE418" s="15" t="s">
        <v>384</v>
      </c>
      <c r="AF418">
        <f t="shared" si="216"/>
        <v>81715200</v>
      </c>
      <c r="AG418">
        <f t="shared" si="217"/>
        <v>246714011.99999997</v>
      </c>
      <c r="AH418">
        <f t="shared" si="218"/>
        <v>160928551.54724562</v>
      </c>
      <c r="AI418">
        <f t="shared" si="219"/>
        <v>194245790.7347613</v>
      </c>
      <c r="AJ418" s="20">
        <f t="shared" si="220"/>
        <v>683603554.28200698</v>
      </c>
      <c r="AK418">
        <f t="shared" si="221"/>
        <v>22.8</v>
      </c>
      <c r="AL418">
        <f t="shared" si="223"/>
        <v>14640</v>
      </c>
      <c r="AM418" s="21">
        <f t="shared" si="222"/>
        <v>394.32597724071405</v>
      </c>
    </row>
    <row r="419" spans="7:39" ht="15" thickBot="1" x14ac:dyDescent="0.35">
      <c r="G419" s="2"/>
      <c r="H419">
        <f>((100-B24)/100)*H406</f>
        <v>7.2333099299999999</v>
      </c>
      <c r="I419">
        <f>((100-C24)/100)*I406</f>
        <v>22.415201249999992</v>
      </c>
      <c r="J419">
        <f>((100-D24)/100)*J406</f>
        <v>7.0088198399999984</v>
      </c>
      <c r="K419">
        <f>((100-E24)/100)*K406</f>
        <v>1.8225000000000002</v>
      </c>
      <c r="L419">
        <f>((100-F24)/100)*L406</f>
        <v>608.77999999999952</v>
      </c>
      <c r="T419" s="57"/>
      <c r="U419">
        <f>$U$406+Z6</f>
        <v>0.19</v>
      </c>
      <c r="V419">
        <f>$V$406+AA6</f>
        <v>137</v>
      </c>
      <c r="W419">
        <f>$W$406+AB6</f>
        <v>12.477119241357137</v>
      </c>
      <c r="X419">
        <f>$X$406+AC6</f>
        <v>0.64771192413571366</v>
      </c>
      <c r="AD419" t="b">
        <f t="shared" si="215"/>
        <v>0</v>
      </c>
      <c r="AE419" s="15" t="s">
        <v>385</v>
      </c>
      <c r="AF419">
        <f t="shared" si="216"/>
        <v>81715200</v>
      </c>
      <c r="AG419">
        <f t="shared" si="217"/>
        <v>277047702</v>
      </c>
      <c r="AH419">
        <f t="shared" si="218"/>
        <v>191648551.54724562</v>
      </c>
      <c r="AI419">
        <f t="shared" si="219"/>
        <v>120085790.73476131</v>
      </c>
      <c r="AJ419" s="20">
        <f t="shared" si="220"/>
        <v>670497244.28200698</v>
      </c>
      <c r="AK419">
        <f t="shared" si="221"/>
        <v>22.8</v>
      </c>
      <c r="AL419">
        <f t="shared" si="223"/>
        <v>16440</v>
      </c>
      <c r="AM419" s="21">
        <f t="shared" si="222"/>
        <v>352.23897724071406</v>
      </c>
    </row>
    <row r="420" spans="7:39" ht="15" thickBot="1" x14ac:dyDescent="0.35">
      <c r="G420" s="2" t="s">
        <v>385</v>
      </c>
      <c r="H420">
        <f>((100-B25)/100)*H406</f>
        <v>2.5316584755</v>
      </c>
      <c r="I420">
        <f>((100-C25)/100)*I406</f>
        <v>10.535144587499996</v>
      </c>
      <c r="J420">
        <f>((100-D25)/100)*J406</f>
        <v>3.3544211754239992</v>
      </c>
      <c r="K420">
        <f>((100-E25)/100)*K406</f>
        <v>1.8225000000000002</v>
      </c>
      <c r="L420">
        <f>((100-F25)/100)*L406</f>
        <v>121.75599999999991</v>
      </c>
      <c r="T420" s="57" t="s">
        <v>386</v>
      </c>
      <c r="U420">
        <f>$U$406+Z7</f>
        <v>0.29000000000000004</v>
      </c>
      <c r="V420">
        <f>$V$406+AA7</f>
        <v>277</v>
      </c>
      <c r="W420">
        <f>$W$406+AB7</f>
        <v>16.058814634442847</v>
      </c>
      <c r="X420">
        <f>$X$406+AC7</f>
        <v>1.5431357724071408</v>
      </c>
      <c r="AD420" t="b">
        <f t="shared" si="215"/>
        <v>0</v>
      </c>
      <c r="AE420" s="15" t="s">
        <v>386</v>
      </c>
      <c r="AF420">
        <f t="shared" si="216"/>
        <v>124723200.00000001</v>
      </c>
      <c r="AG420">
        <f t="shared" si="217"/>
        <v>560162142</v>
      </c>
      <c r="AH420">
        <f t="shared" si="218"/>
        <v>246663392.78504214</v>
      </c>
      <c r="AI420">
        <f t="shared" si="219"/>
        <v>286097372.20428389</v>
      </c>
      <c r="AJ420" s="20">
        <f t="shared" si="220"/>
        <v>1217646106.989326</v>
      </c>
      <c r="AK420">
        <f t="shared" si="221"/>
        <v>34.800000000000004</v>
      </c>
      <c r="AL420">
        <f t="shared" si="223"/>
        <v>33240</v>
      </c>
      <c r="AM420" s="21">
        <f t="shared" si="222"/>
        <v>628.38361464659954</v>
      </c>
    </row>
    <row r="421" spans="7:39" ht="15" thickBot="1" x14ac:dyDescent="0.35">
      <c r="G421" s="2" t="s">
        <v>386</v>
      </c>
      <c r="H421">
        <f>((100-B26)/100)*H406</f>
        <v>1.9681836319529997</v>
      </c>
      <c r="I421">
        <f t="shared" ref="I421:L421" si="234">((100-C26)/100)*I406</f>
        <v>8.7486530478749973</v>
      </c>
      <c r="J421">
        <f t="shared" si="234"/>
        <v>1.0513229759999998</v>
      </c>
      <c r="K421">
        <f t="shared" si="234"/>
        <v>1.2757500000000002</v>
      </c>
      <c r="L421">
        <f t="shared" si="234"/>
        <v>6.0878000000031102E-2</v>
      </c>
      <c r="T421" s="57" t="s">
        <v>387</v>
      </c>
      <c r="U421">
        <f>$U$406+Z8</f>
        <v>0.24</v>
      </c>
      <c r="V421">
        <f>$V$406+AA8</f>
        <v>317</v>
      </c>
      <c r="W421">
        <f>$W$406+AB8</f>
        <v>30.385596206785682</v>
      </c>
      <c r="X421">
        <f>$X$406+AC8</f>
        <v>1.7222205420614263</v>
      </c>
      <c r="AD421" t="b">
        <f t="shared" si="215"/>
        <v>0</v>
      </c>
      <c r="AE421" s="15" t="s">
        <v>387</v>
      </c>
      <c r="AF421">
        <f t="shared" si="216"/>
        <v>103219199.99999999</v>
      </c>
      <c r="AG421">
        <f t="shared" si="217"/>
        <v>641051982</v>
      </c>
      <c r="AH421">
        <f t="shared" si="218"/>
        <v>466722757.73622805</v>
      </c>
      <c r="AI421">
        <f t="shared" si="219"/>
        <v>319299688.49818838</v>
      </c>
      <c r="AJ421" s="20">
        <f t="shared" si="220"/>
        <v>1530293628.2344165</v>
      </c>
      <c r="AK421">
        <f t="shared" si="221"/>
        <v>28.799999999999997</v>
      </c>
      <c r="AL421">
        <f t="shared" si="223"/>
        <v>38040</v>
      </c>
      <c r="AM421" s="21">
        <f t="shared" si="222"/>
        <v>839.90825205248484</v>
      </c>
    </row>
    <row r="422" spans="7:39" ht="15" thickBot="1" x14ac:dyDescent="0.35">
      <c r="G422" s="2" t="s">
        <v>387</v>
      </c>
      <c r="H422">
        <f>((100-B27)/100)*H406</f>
        <v>3.2000163130320001</v>
      </c>
      <c r="I422">
        <f t="shared" ref="I422:L422" si="235">((100-C27)/100)*I406</f>
        <v>13.074786889124994</v>
      </c>
      <c r="J422">
        <f t="shared" si="235"/>
        <v>1.6835185255679994</v>
      </c>
      <c r="K422">
        <f t="shared" si="235"/>
        <v>1.3668750000000003</v>
      </c>
      <c r="L422">
        <f t="shared" si="235"/>
        <v>6.0878000000031102E-2</v>
      </c>
      <c r="T422" s="57" t="s">
        <v>388</v>
      </c>
      <c r="U422">
        <f>$U$406+Z9</f>
        <v>0.27</v>
      </c>
      <c r="V422">
        <f>$V$406+AA9</f>
        <v>287</v>
      </c>
      <c r="W422">
        <f>$W$406+AB9</f>
        <v>28.594748510242827</v>
      </c>
      <c r="X422">
        <f>$X$406+AC9</f>
        <v>1.7222205420614263</v>
      </c>
      <c r="AD422" t="b">
        <f t="shared" si="215"/>
        <v>0</v>
      </c>
      <c r="AE422" s="15" t="s">
        <v>388</v>
      </c>
      <c r="AF422">
        <f t="shared" si="216"/>
        <v>116121600.00000001</v>
      </c>
      <c r="AG422">
        <f t="shared" si="217"/>
        <v>580384602</v>
      </c>
      <c r="AH422">
        <f t="shared" si="218"/>
        <v>439215337.11732984</v>
      </c>
      <c r="AI422">
        <f t="shared" si="219"/>
        <v>319299688.49818838</v>
      </c>
      <c r="AJ422" s="20">
        <f t="shared" si="220"/>
        <v>1455021227.6155181</v>
      </c>
      <c r="AK422">
        <f t="shared" si="221"/>
        <v>32.400000000000006</v>
      </c>
      <c r="AL422">
        <f t="shared" si="223"/>
        <v>34440</v>
      </c>
      <c r="AM422" s="21">
        <f t="shared" si="222"/>
        <v>811.6320796939707</v>
      </c>
    </row>
    <row r="423" spans="7:39" ht="15" thickBot="1" x14ac:dyDescent="0.35">
      <c r="G423" s="2" t="s">
        <v>388</v>
      </c>
      <c r="H423">
        <f>((100-B28)/100)*H406</f>
        <v>7.2333099299999999</v>
      </c>
      <c r="I423">
        <f>((100-C28)/100)*I406</f>
        <v>22.415201249999992</v>
      </c>
      <c r="J423">
        <f>((100-D28)/100)*J406</f>
        <v>7.0088198399999984</v>
      </c>
      <c r="K423">
        <f>((100-E28)/100)*K406</f>
        <v>1.8225000000000002</v>
      </c>
      <c r="L423">
        <f>((100-F28)/100)*L406</f>
        <v>608.77999999999952</v>
      </c>
      <c r="T423" s="57"/>
      <c r="U423">
        <f>$U$406+Z10</f>
        <v>0.19</v>
      </c>
      <c r="V423">
        <f>$V$406+AA10</f>
        <v>137</v>
      </c>
      <c r="W423">
        <f>$W$406+AB10</f>
        <v>12.477119241357137</v>
      </c>
      <c r="X423">
        <f>$X$406+AC10</f>
        <v>0.64771192413571366</v>
      </c>
      <c r="AD423" t="b">
        <f t="shared" si="215"/>
        <v>0</v>
      </c>
      <c r="AE423" s="15" t="s">
        <v>389</v>
      </c>
      <c r="AF423">
        <f t="shared" si="216"/>
        <v>81715200</v>
      </c>
      <c r="AG423">
        <f t="shared" si="217"/>
        <v>277047702</v>
      </c>
      <c r="AH423">
        <f t="shared" si="218"/>
        <v>191648551.54724562</v>
      </c>
      <c r="AI423">
        <f t="shared" si="219"/>
        <v>120085790.73476131</v>
      </c>
      <c r="AJ423" s="20">
        <f t="shared" si="220"/>
        <v>670497244.28200698</v>
      </c>
      <c r="AK423">
        <f t="shared" si="221"/>
        <v>22.8</v>
      </c>
      <c r="AL423">
        <f t="shared" si="223"/>
        <v>16440</v>
      </c>
      <c r="AM423" s="21">
        <f t="shared" si="222"/>
        <v>352.23897724071406</v>
      </c>
    </row>
    <row r="424" spans="7:39" ht="15" thickBot="1" x14ac:dyDescent="0.35">
      <c r="G424" s="2"/>
      <c r="H424">
        <f>((100-B24)/100)*H407</f>
        <v>7.2333099299999999</v>
      </c>
      <c r="I424">
        <f>((100-C24)/100)*I407</f>
        <v>22.415201249999992</v>
      </c>
      <c r="J424">
        <f>((100-D24)/100)*J407</f>
        <v>7.0088198399999984</v>
      </c>
      <c r="K424">
        <f>((100-E24)/100)*K407</f>
        <v>3.6450000000000005</v>
      </c>
      <c r="L424">
        <f>((100-F24)/100)*L407</f>
        <v>608.77999999999952</v>
      </c>
      <c r="T424" s="57"/>
      <c r="U424">
        <f>$U$407+Z6</f>
        <v>0.249</v>
      </c>
      <c r="V424">
        <f>$V$407+AA6</f>
        <v>152</v>
      </c>
      <c r="W424">
        <f>$W$407+AB6</f>
        <v>12.477119241357137</v>
      </c>
      <c r="X424">
        <f>$X$407+AC6</f>
        <v>0.64771192413571366</v>
      </c>
      <c r="AD424" t="b">
        <f t="shared" si="215"/>
        <v>0</v>
      </c>
      <c r="AE424" s="15" t="s">
        <v>390</v>
      </c>
      <c r="AF424">
        <f t="shared" si="216"/>
        <v>107089920</v>
      </c>
      <c r="AG424">
        <f t="shared" si="217"/>
        <v>307381392</v>
      </c>
      <c r="AH424">
        <f t="shared" si="218"/>
        <v>191648551.54724562</v>
      </c>
      <c r="AI424">
        <f t="shared" si="219"/>
        <v>120085790.73476131</v>
      </c>
      <c r="AJ424" s="20">
        <f t="shared" si="220"/>
        <v>726205654.28200698</v>
      </c>
      <c r="AK424">
        <f t="shared" si="221"/>
        <v>29.88</v>
      </c>
      <c r="AL424">
        <f t="shared" si="223"/>
        <v>18240</v>
      </c>
      <c r="AM424" s="21">
        <f t="shared" si="222"/>
        <v>368.06397724071405</v>
      </c>
    </row>
    <row r="425" spans="7:39" ht="15" thickBot="1" x14ac:dyDescent="0.35">
      <c r="G425" s="2" t="s">
        <v>390</v>
      </c>
      <c r="H425">
        <f>((100-B25)/100)*H407</f>
        <v>2.5316584755</v>
      </c>
      <c r="I425">
        <f>((100-C25)/100)*I407</f>
        <v>10.535144587499996</v>
      </c>
      <c r="J425">
        <f>((100-D25)/100)*J407</f>
        <v>3.3544211754239992</v>
      </c>
      <c r="K425">
        <f>((100-E25)/100)*K407</f>
        <v>3.6450000000000005</v>
      </c>
      <c r="L425">
        <f>((100-F25)/100)*L407</f>
        <v>121.75599999999991</v>
      </c>
      <c r="T425" s="57" t="s">
        <v>391</v>
      </c>
      <c r="U425">
        <f>$U$407+Z7</f>
        <v>0.34899999999999998</v>
      </c>
      <c r="V425">
        <f>$V$407+AA7</f>
        <v>292</v>
      </c>
      <c r="W425">
        <f>$W$407+AB7</f>
        <v>16.058814634442847</v>
      </c>
      <c r="X425">
        <f>$X$407+AC7</f>
        <v>1.5431357724071408</v>
      </c>
      <c r="AD425" t="b">
        <f t="shared" si="215"/>
        <v>0</v>
      </c>
      <c r="AE425" s="15" t="s">
        <v>391</v>
      </c>
      <c r="AF425">
        <f t="shared" si="216"/>
        <v>150097919.99999997</v>
      </c>
      <c r="AG425">
        <f t="shared" si="217"/>
        <v>590495831.99999988</v>
      </c>
      <c r="AH425">
        <f t="shared" si="218"/>
        <v>246663392.78504214</v>
      </c>
      <c r="AI425">
        <f t="shared" si="219"/>
        <v>286097372.20428389</v>
      </c>
      <c r="AJ425" s="20">
        <f t="shared" si="220"/>
        <v>1273354516.989326</v>
      </c>
      <c r="AK425">
        <f t="shared" si="221"/>
        <v>41.879999999999995</v>
      </c>
      <c r="AL425">
        <f t="shared" si="223"/>
        <v>35040</v>
      </c>
      <c r="AM425" s="21">
        <f t="shared" si="222"/>
        <v>644.20861464659959</v>
      </c>
    </row>
    <row r="426" spans="7:39" ht="15" thickBot="1" x14ac:dyDescent="0.35">
      <c r="G426" s="2" t="s">
        <v>391</v>
      </c>
      <c r="H426">
        <f>((100-B26)/100)*H407</f>
        <v>1.9681836319529997</v>
      </c>
      <c r="I426">
        <f t="shared" ref="I426:L426" si="236">((100-C26)/100)*I407</f>
        <v>8.7486530478749973</v>
      </c>
      <c r="J426">
        <f t="shared" si="236"/>
        <v>1.0513229759999998</v>
      </c>
      <c r="K426">
        <f t="shared" si="236"/>
        <v>2.5515000000000003</v>
      </c>
      <c r="L426">
        <f t="shared" si="236"/>
        <v>6.0878000000031102E-2</v>
      </c>
      <c r="T426" s="57" t="s">
        <v>392</v>
      </c>
      <c r="U426">
        <f>$U$407+Z8</f>
        <v>0.29899999999999999</v>
      </c>
      <c r="V426">
        <f>$V$407+AA8</f>
        <v>332</v>
      </c>
      <c r="W426">
        <f>$W$407+AB8</f>
        <v>30.385596206785682</v>
      </c>
      <c r="X426">
        <f>$X$407+AC8</f>
        <v>1.7222205420614263</v>
      </c>
      <c r="AD426" t="b">
        <f t="shared" si="215"/>
        <v>0</v>
      </c>
      <c r="AE426" s="15" t="s">
        <v>392</v>
      </c>
      <c r="AF426">
        <f t="shared" si="216"/>
        <v>128593919.99999999</v>
      </c>
      <c r="AG426">
        <f t="shared" si="217"/>
        <v>671385672</v>
      </c>
      <c r="AH426">
        <f t="shared" si="218"/>
        <v>466722757.73622805</v>
      </c>
      <c r="AI426">
        <f t="shared" si="219"/>
        <v>319299688.49818838</v>
      </c>
      <c r="AJ426" s="20">
        <f t="shared" si="220"/>
        <v>1586002038.2344165</v>
      </c>
      <c r="AK426">
        <f t="shared" si="221"/>
        <v>35.879999999999995</v>
      </c>
      <c r="AL426">
        <f t="shared" si="223"/>
        <v>39840</v>
      </c>
      <c r="AM426" s="21">
        <f t="shared" si="222"/>
        <v>855.73325205248489</v>
      </c>
    </row>
    <row r="427" spans="7:39" ht="15" thickBot="1" x14ac:dyDescent="0.35">
      <c r="G427" s="2" t="s">
        <v>392</v>
      </c>
      <c r="H427">
        <f>((100-B27)/100)*H407</f>
        <v>3.2000163130320001</v>
      </c>
      <c r="I427">
        <f t="shared" ref="I427:L427" si="237">((100-C27)/100)*I407</f>
        <v>13.074786889124994</v>
      </c>
      <c r="J427">
        <f t="shared" si="237"/>
        <v>1.6835185255679994</v>
      </c>
      <c r="K427">
        <f t="shared" si="237"/>
        <v>2.7337500000000006</v>
      </c>
      <c r="L427">
        <f t="shared" si="237"/>
        <v>6.0878000000031102E-2</v>
      </c>
      <c r="T427" s="57" t="s">
        <v>393</v>
      </c>
      <c r="U427">
        <f>$U$407+Z9</f>
        <v>0.32900000000000001</v>
      </c>
      <c r="V427">
        <f>$V$407+AA9</f>
        <v>302</v>
      </c>
      <c r="W427">
        <f>$W$407+AB9</f>
        <v>28.594748510242827</v>
      </c>
      <c r="X427">
        <f>$X$407+AC9</f>
        <v>1.7222205420614263</v>
      </c>
      <c r="AD427" t="b">
        <f t="shared" si="215"/>
        <v>0</v>
      </c>
      <c r="AE427" s="15" t="s">
        <v>393</v>
      </c>
      <c r="AF427">
        <f t="shared" si="216"/>
        <v>141496320</v>
      </c>
      <c r="AG427">
        <f t="shared" si="217"/>
        <v>610718292</v>
      </c>
      <c r="AH427">
        <f t="shared" si="218"/>
        <v>439215337.11732984</v>
      </c>
      <c r="AI427">
        <f t="shared" si="219"/>
        <v>319299688.49818838</v>
      </c>
      <c r="AJ427" s="20">
        <f t="shared" si="220"/>
        <v>1510729637.6155181</v>
      </c>
      <c r="AK427">
        <f t="shared" si="221"/>
        <v>39.480000000000004</v>
      </c>
      <c r="AL427">
        <f t="shared" si="223"/>
        <v>36240</v>
      </c>
      <c r="AM427" s="21">
        <f t="shared" si="222"/>
        <v>827.45707969397063</v>
      </c>
    </row>
    <row r="428" spans="7:39" ht="15" thickBot="1" x14ac:dyDescent="0.35">
      <c r="G428" s="2" t="s">
        <v>393</v>
      </c>
      <c r="H428">
        <f>((100-B28)/100)*H407</f>
        <v>7.2333099299999999</v>
      </c>
      <c r="I428">
        <f>((100-C28)/100)*I407</f>
        <v>22.415201249999992</v>
      </c>
      <c r="J428">
        <f>((100-D28)/100)*J407</f>
        <v>7.0088198399999984</v>
      </c>
      <c r="K428">
        <f>((100-E28)/100)*K407</f>
        <v>3.6450000000000005</v>
      </c>
      <c r="L428">
        <f>((100-F28)/100)*L407</f>
        <v>608.77999999999952</v>
      </c>
      <c r="T428" s="57"/>
      <c r="U428">
        <f>$U$407+Z10</f>
        <v>0.249</v>
      </c>
      <c r="V428">
        <f>$V$407+AA10</f>
        <v>152</v>
      </c>
      <c r="W428">
        <f>$W$407+AB10</f>
        <v>12.477119241357137</v>
      </c>
      <c r="X428">
        <f>$X$407+AC10</f>
        <v>0.64771192413571366</v>
      </c>
      <c r="AD428" t="b">
        <f t="shared" si="215"/>
        <v>0</v>
      </c>
      <c r="AE428" s="15" t="s">
        <v>394</v>
      </c>
      <c r="AF428">
        <f t="shared" si="216"/>
        <v>107089920</v>
      </c>
      <c r="AG428">
        <f t="shared" si="217"/>
        <v>307381392</v>
      </c>
      <c r="AH428">
        <f t="shared" si="218"/>
        <v>191648551.54724562</v>
      </c>
      <c r="AI428">
        <f t="shared" si="219"/>
        <v>120085790.73476131</v>
      </c>
      <c r="AJ428" s="20">
        <f t="shared" si="220"/>
        <v>726205654.28200698</v>
      </c>
      <c r="AK428">
        <f t="shared" si="221"/>
        <v>29.88</v>
      </c>
      <c r="AL428">
        <f t="shared" si="223"/>
        <v>18240</v>
      </c>
      <c r="AM428" s="21">
        <f t="shared" si="222"/>
        <v>368.06397724071405</v>
      </c>
    </row>
    <row r="429" spans="7:39" ht="15" thickBot="1" x14ac:dyDescent="0.35">
      <c r="G429" s="2"/>
      <c r="H429">
        <f>((100-B24)/100)*H408</f>
        <v>0.1952993681100002</v>
      </c>
      <c r="I429">
        <f>((100-C24)/100)*I408</f>
        <v>22.415201249999992</v>
      </c>
      <c r="J429">
        <f>((100-D24)/100)*J408</f>
        <v>4.2052919039999588E-2</v>
      </c>
      <c r="K429">
        <f>((100-E24)/100)*K408</f>
        <v>1.0789199999999994</v>
      </c>
      <c r="L429">
        <f>((100-F24)/100)*L408</f>
        <v>608.77999999999952</v>
      </c>
      <c r="T429" s="57"/>
      <c r="U429">
        <f>$U$408+Z6</f>
        <v>0.19</v>
      </c>
      <c r="V429">
        <f>$V$408+AA6</f>
        <v>122</v>
      </c>
      <c r="W429">
        <f>$W$408+AB6</f>
        <v>11.477119241357137</v>
      </c>
      <c r="X429">
        <f>$X$408+AC6</f>
        <v>1.0477119241357136</v>
      </c>
      <c r="AD429" t="b">
        <f t="shared" si="215"/>
        <v>0</v>
      </c>
      <c r="AE429" s="15" t="s">
        <v>395</v>
      </c>
      <c r="AF429">
        <f t="shared" si="216"/>
        <v>81715200</v>
      </c>
      <c r="AG429">
        <f t="shared" si="217"/>
        <v>246714011.99999997</v>
      </c>
      <c r="AH429">
        <f t="shared" si="218"/>
        <v>176288551.54724562</v>
      </c>
      <c r="AI429">
        <f t="shared" si="219"/>
        <v>194245790.7347613</v>
      </c>
      <c r="AJ429" s="20">
        <f t="shared" si="220"/>
        <v>698963554.28200698</v>
      </c>
      <c r="AK429">
        <f t="shared" si="221"/>
        <v>22.8</v>
      </c>
      <c r="AL429">
        <f t="shared" si="223"/>
        <v>14640</v>
      </c>
      <c r="AM429" s="21">
        <f t="shared" si="222"/>
        <v>406.32597724071405</v>
      </c>
    </row>
    <row r="430" spans="7:39" ht="15" thickBot="1" x14ac:dyDescent="0.35">
      <c r="G430" s="2" t="s">
        <v>395</v>
      </c>
      <c r="H430">
        <f>((100-B25)/100)*H408</f>
        <v>6.8354778838500066E-2</v>
      </c>
      <c r="I430">
        <f>((100-C25)/100)*I408</f>
        <v>10.535144587499996</v>
      </c>
      <c r="J430">
        <f>((100-D25)/100)*J408</f>
        <v>2.0126527052543801E-2</v>
      </c>
      <c r="K430">
        <f>((100-E25)/100)*K408</f>
        <v>1.0789199999999994</v>
      </c>
      <c r="L430">
        <f>((100-F25)/100)*L408</f>
        <v>121.75599999999991</v>
      </c>
      <c r="T430" s="57" t="s">
        <v>396</v>
      </c>
      <c r="U430">
        <f>$U$408+Z7</f>
        <v>0.29000000000000004</v>
      </c>
      <c r="V430">
        <f>$V$408+AA7</f>
        <v>262</v>
      </c>
      <c r="W430">
        <f>$W$408+AB7</f>
        <v>15.058814634442847</v>
      </c>
      <c r="X430">
        <f>$X$408+AC7</f>
        <v>1.9431357724071407</v>
      </c>
      <c r="AD430" t="b">
        <f t="shared" si="215"/>
        <v>0</v>
      </c>
      <c r="AE430" s="15" t="s">
        <v>396</v>
      </c>
      <c r="AF430">
        <f t="shared" si="216"/>
        <v>124723200.00000001</v>
      </c>
      <c r="AG430">
        <f t="shared" si="217"/>
        <v>529828452</v>
      </c>
      <c r="AH430">
        <f t="shared" si="218"/>
        <v>231303392.78504211</v>
      </c>
      <c r="AI430">
        <f t="shared" si="219"/>
        <v>360257372.20428389</v>
      </c>
      <c r="AJ430" s="20">
        <f t="shared" si="220"/>
        <v>1246112416.989326</v>
      </c>
      <c r="AK430">
        <f t="shared" si="221"/>
        <v>34.800000000000004</v>
      </c>
      <c r="AL430">
        <f t="shared" si="223"/>
        <v>31440</v>
      </c>
      <c r="AM430" s="21">
        <f t="shared" si="222"/>
        <v>682.47061464659953</v>
      </c>
    </row>
    <row r="431" spans="7:39" ht="15" thickBot="1" x14ac:dyDescent="0.35">
      <c r="G431" s="10" t="s">
        <v>396</v>
      </c>
      <c r="H431">
        <f>((100-B26)/100)*H408</f>
        <v>5.3140958062731045E-2</v>
      </c>
      <c r="I431">
        <f t="shared" ref="I431:L431" si="238">((100-C26)/100)*I408</f>
        <v>8.7486530478749973</v>
      </c>
      <c r="J431">
        <f t="shared" si="238"/>
        <v>6.307937855999938E-3</v>
      </c>
      <c r="K431">
        <f t="shared" si="238"/>
        <v>0.75524399999999958</v>
      </c>
      <c r="L431">
        <f t="shared" si="238"/>
        <v>6.0878000000031102E-2</v>
      </c>
      <c r="T431" s="57" t="s">
        <v>397</v>
      </c>
      <c r="U431">
        <f>$U$408+Z8</f>
        <v>0.24</v>
      </c>
      <c r="V431">
        <f>$V$408+AA8</f>
        <v>302</v>
      </c>
      <c r="W431">
        <f>$W$408+AB8</f>
        <v>29.385596206785682</v>
      </c>
      <c r="X431">
        <f>$X$408+AC8</f>
        <v>2.1222205420614264</v>
      </c>
      <c r="AD431" t="b">
        <f t="shared" si="215"/>
        <v>0</v>
      </c>
      <c r="AE431" s="15" t="s">
        <v>397</v>
      </c>
      <c r="AF431">
        <f t="shared" si="216"/>
        <v>103219199.99999999</v>
      </c>
      <c r="AG431">
        <f t="shared" si="217"/>
        <v>610718292</v>
      </c>
      <c r="AH431">
        <f t="shared" si="218"/>
        <v>451362757.73622805</v>
      </c>
      <c r="AI431">
        <f t="shared" si="219"/>
        <v>393459688.49818844</v>
      </c>
      <c r="AJ431" s="20">
        <f t="shared" si="220"/>
        <v>1558759938.2344165</v>
      </c>
      <c r="AK431">
        <f t="shared" si="221"/>
        <v>28.799999999999997</v>
      </c>
      <c r="AL431">
        <f t="shared" si="223"/>
        <v>36240</v>
      </c>
      <c r="AM431" s="21">
        <f t="shared" si="222"/>
        <v>893.99525205248494</v>
      </c>
    </row>
    <row r="432" spans="7:39" ht="15" thickBot="1" x14ac:dyDescent="0.35">
      <c r="G432" s="2" t="s">
        <v>397</v>
      </c>
      <c r="H432">
        <f>((100-B27)/100)*H408</f>
        <v>8.6400440451864097E-2</v>
      </c>
      <c r="I432">
        <f t="shared" ref="I432:L432" si="239">((100-C27)/100)*I408</f>
        <v>13.074786889124994</v>
      </c>
      <c r="J432">
        <f t="shared" si="239"/>
        <v>1.01011111534079E-2</v>
      </c>
      <c r="K432">
        <f t="shared" si="239"/>
        <v>0.80918999999999963</v>
      </c>
      <c r="L432">
        <f t="shared" si="239"/>
        <v>6.0878000000031102E-2</v>
      </c>
      <c r="T432" s="57" t="s">
        <v>398</v>
      </c>
      <c r="U432">
        <f>$U$408+Z9</f>
        <v>0.27</v>
      </c>
      <c r="V432">
        <f>$V$408+AA9</f>
        <v>272</v>
      </c>
      <c r="W432">
        <f>$W$408+AB9</f>
        <v>27.594748510242827</v>
      </c>
      <c r="X432">
        <f>$X$408+AC9</f>
        <v>2.1222205420614264</v>
      </c>
      <c r="AD432" t="b">
        <f t="shared" si="215"/>
        <v>0</v>
      </c>
      <c r="AE432" s="15" t="s">
        <v>398</v>
      </c>
      <c r="AF432">
        <f t="shared" si="216"/>
        <v>116121600.00000001</v>
      </c>
      <c r="AG432">
        <f t="shared" si="217"/>
        <v>550050912</v>
      </c>
      <c r="AH432">
        <f t="shared" si="218"/>
        <v>423855337.11732984</v>
      </c>
      <c r="AI432">
        <f t="shared" si="219"/>
        <v>393459688.49818844</v>
      </c>
      <c r="AJ432" s="20">
        <f t="shared" si="220"/>
        <v>1483487537.6155183</v>
      </c>
      <c r="AK432">
        <f t="shared" si="221"/>
        <v>32.400000000000006</v>
      </c>
      <c r="AL432">
        <f t="shared" si="223"/>
        <v>32640</v>
      </c>
      <c r="AM432" s="21">
        <f t="shared" si="222"/>
        <v>865.71907969397068</v>
      </c>
    </row>
    <row r="433" spans="7:39" ht="15" thickBot="1" x14ac:dyDescent="0.35">
      <c r="G433" s="2" t="s">
        <v>398</v>
      </c>
      <c r="H433">
        <f>((100-B28)/100)*H408</f>
        <v>0.1952993681100002</v>
      </c>
      <c r="I433">
        <f>((100-C28)/100)*I408</f>
        <v>22.415201249999992</v>
      </c>
      <c r="J433">
        <f>((100-D28)/100)*J408</f>
        <v>4.2052919039999588E-2</v>
      </c>
      <c r="K433">
        <f>((100-E28)/100)*K408</f>
        <v>1.0789199999999994</v>
      </c>
      <c r="L433">
        <f>((100-F28)/100)*L408</f>
        <v>608.77999999999952</v>
      </c>
      <c r="T433" s="57"/>
      <c r="U433">
        <f>$U$408+Z10</f>
        <v>0.19</v>
      </c>
      <c r="V433">
        <f>$V$408+AA10</f>
        <v>122</v>
      </c>
      <c r="W433">
        <f>$W$408+AB10</f>
        <v>11.477119241357137</v>
      </c>
      <c r="X433">
        <f>$X$408+AC10</f>
        <v>1.0477119241357136</v>
      </c>
      <c r="AD433" t="b">
        <f t="shared" si="215"/>
        <v>0</v>
      </c>
      <c r="AE433" s="15" t="s">
        <v>399</v>
      </c>
      <c r="AF433">
        <f t="shared" si="216"/>
        <v>81715200</v>
      </c>
      <c r="AG433">
        <f t="shared" si="217"/>
        <v>246714011.99999997</v>
      </c>
      <c r="AH433">
        <f t="shared" si="218"/>
        <v>176288551.54724562</v>
      </c>
      <c r="AI433">
        <f t="shared" si="219"/>
        <v>194245790.7347613</v>
      </c>
      <c r="AJ433" s="20">
        <f t="shared" si="220"/>
        <v>698963554.28200698</v>
      </c>
      <c r="AK433">
        <f t="shared" si="221"/>
        <v>22.8</v>
      </c>
      <c r="AL433">
        <f t="shared" si="223"/>
        <v>14640</v>
      </c>
      <c r="AM433" s="21">
        <f t="shared" si="222"/>
        <v>406.32597724071405</v>
      </c>
    </row>
    <row r="434" spans="7:39" ht="15" thickBot="1" x14ac:dyDescent="0.35">
      <c r="G434" s="2"/>
      <c r="H434">
        <f>((100-B20)/100)*H16</f>
        <v>0.87385199999999996</v>
      </c>
      <c r="I434">
        <f>((100-C20)/100)*I16</f>
        <v>1.0851256399999996</v>
      </c>
      <c r="J434">
        <f>((100-D20)/100)*J16</f>
        <v>4.4592767999999996</v>
      </c>
      <c r="K434">
        <f>((100-E20)/100)*K16</f>
        <v>0.5292</v>
      </c>
      <c r="L434">
        <f>((100-F20)/100)*L16</f>
        <v>9.9800000000051057</v>
      </c>
      <c r="T434" s="57" t="s">
        <v>400</v>
      </c>
      <c r="U434">
        <f t="shared" ref="U434:U442" si="240">$U$16+Z2</f>
        <v>0.19</v>
      </c>
      <c r="V434">
        <f t="shared" ref="V434:V442" si="241">$V$16+AA2</f>
        <v>295</v>
      </c>
      <c r="W434">
        <f t="shared" ref="W434:W442" si="242">$W$16+AB2</f>
        <v>25.699324661971399</v>
      </c>
      <c r="X434">
        <f t="shared" ref="X434:X442" si="243">$X$16+AC2</f>
        <v>3.1071867751599962</v>
      </c>
      <c r="AD434" t="b">
        <f t="shared" si="215"/>
        <v>0</v>
      </c>
      <c r="AE434" s="15" t="s">
        <v>400</v>
      </c>
      <c r="AF434">
        <f t="shared" si="216"/>
        <v>81715200</v>
      </c>
      <c r="AG434">
        <f t="shared" si="217"/>
        <v>596562570</v>
      </c>
      <c r="AH434">
        <f t="shared" si="218"/>
        <v>394741626.8078807</v>
      </c>
      <c r="AI434">
        <f t="shared" si="219"/>
        <v>576072428.11466336</v>
      </c>
      <c r="AJ434" s="20">
        <f t="shared" si="220"/>
        <v>1649091824.922544</v>
      </c>
      <c r="AK434">
        <f t="shared" si="221"/>
        <v>22.8</v>
      </c>
      <c r="AL434">
        <f t="shared" si="223"/>
        <v>35400</v>
      </c>
      <c r="AM434" s="21">
        <f t="shared" si="222"/>
        <v>1015.894515472456</v>
      </c>
    </row>
    <row r="435" spans="7:39" ht="15" thickBot="1" x14ac:dyDescent="0.35">
      <c r="G435" s="2" t="s">
        <v>400</v>
      </c>
      <c r="H435">
        <f>((100-B21)/100)*H16</f>
        <v>0.87385199999999996</v>
      </c>
      <c r="I435">
        <f>((100-C21)/100)*I16</f>
        <v>1.0851256399999996</v>
      </c>
      <c r="J435">
        <f>((100-D21)/100)*J16</f>
        <v>4.4592767999999996</v>
      </c>
      <c r="K435">
        <f>((100-E21)/100)*K16</f>
        <v>0.40500000000000003</v>
      </c>
      <c r="L435">
        <f>((100-F21)/100)*L16</f>
        <v>9.9800000000051057</v>
      </c>
      <c r="T435" s="57" t="s">
        <v>401</v>
      </c>
      <c r="U435">
        <f t="shared" si="240"/>
        <v>0.19</v>
      </c>
      <c r="V435">
        <f t="shared" si="241"/>
        <v>310</v>
      </c>
      <c r="W435">
        <f t="shared" si="242"/>
        <v>27.699324661971399</v>
      </c>
      <c r="X435">
        <f t="shared" si="243"/>
        <v>2.7071867751599963</v>
      </c>
      <c r="AD435" t="b">
        <f t="shared" si="215"/>
        <v>0</v>
      </c>
      <c r="AE435" s="15" t="s">
        <v>401</v>
      </c>
      <c r="AF435">
        <f t="shared" si="216"/>
        <v>81715200</v>
      </c>
      <c r="AG435">
        <f t="shared" si="217"/>
        <v>626896260</v>
      </c>
      <c r="AH435">
        <f t="shared" si="218"/>
        <v>425461626.8078807</v>
      </c>
      <c r="AI435">
        <f t="shared" si="219"/>
        <v>501912428.1146633</v>
      </c>
      <c r="AJ435" s="20">
        <f t="shared" si="220"/>
        <v>1635985514.922544</v>
      </c>
      <c r="AK435">
        <f t="shared" si="221"/>
        <v>22.8</v>
      </c>
      <c r="AL435">
        <f t="shared" si="223"/>
        <v>37200</v>
      </c>
      <c r="AM435" s="21">
        <f t="shared" si="222"/>
        <v>973.80751547245598</v>
      </c>
    </row>
    <row r="436" spans="7:39" ht="15" thickBot="1" x14ac:dyDescent="0.35">
      <c r="G436" s="2" t="s">
        <v>401</v>
      </c>
      <c r="H436">
        <f>((100-B22)/100)*H16</f>
        <v>0.87385199999999996</v>
      </c>
      <c r="I436">
        <f>((100-C22)/100)*I16</f>
        <v>1.0851256399999996</v>
      </c>
      <c r="J436">
        <f>((100-D22)/100)*J16</f>
        <v>4.4592767999999996</v>
      </c>
      <c r="K436">
        <f>((100-E22)/100)*K16</f>
        <v>0.81</v>
      </c>
      <c r="L436">
        <f>((100-F22)/100)*L16</f>
        <v>9.9800000000051057</v>
      </c>
      <c r="T436" s="57" t="s">
        <v>402</v>
      </c>
      <c r="U436">
        <f t="shared" si="240"/>
        <v>0.249</v>
      </c>
      <c r="V436">
        <f t="shared" si="241"/>
        <v>325</v>
      </c>
      <c r="W436">
        <f t="shared" si="242"/>
        <v>27.699324661971399</v>
      </c>
      <c r="X436">
        <f t="shared" si="243"/>
        <v>2.7071867751599963</v>
      </c>
      <c r="AD436" t="b">
        <f t="shared" si="215"/>
        <v>0</v>
      </c>
      <c r="AE436" s="15" t="s">
        <v>402</v>
      </c>
      <c r="AF436">
        <f t="shared" si="216"/>
        <v>107089920</v>
      </c>
      <c r="AG436">
        <f t="shared" si="217"/>
        <v>657229950</v>
      </c>
      <c r="AH436">
        <f t="shared" si="218"/>
        <v>425461626.8078807</v>
      </c>
      <c r="AI436">
        <f t="shared" si="219"/>
        <v>501912428.1146633</v>
      </c>
      <c r="AJ436" s="20">
        <f t="shared" si="220"/>
        <v>1691693924.922544</v>
      </c>
      <c r="AK436">
        <f t="shared" si="221"/>
        <v>29.88</v>
      </c>
      <c r="AL436">
        <f t="shared" si="223"/>
        <v>39000</v>
      </c>
      <c r="AM436" s="21">
        <f t="shared" si="222"/>
        <v>989.63251547245602</v>
      </c>
    </row>
    <row r="437" spans="7:39" ht="15" thickBot="1" x14ac:dyDescent="0.35">
      <c r="G437" s="2" t="s">
        <v>402</v>
      </c>
      <c r="H437">
        <f>((100-B23)/100)*H16</f>
        <v>2.3594004000000023E-2</v>
      </c>
      <c r="I437">
        <f>((100-C23)/100)*I16</f>
        <v>1.0851256399999996</v>
      </c>
      <c r="J437">
        <f>((100-D23)/100)*J16</f>
        <v>2.6755660799999744E-2</v>
      </c>
      <c r="K437">
        <f>((100-E23)/100)*K16</f>
        <v>0.23975999999999989</v>
      </c>
      <c r="L437">
        <f>((100-F23)/100)*L16</f>
        <v>9.9800000000051057</v>
      </c>
      <c r="T437" s="57" t="s">
        <v>403</v>
      </c>
      <c r="U437">
        <f t="shared" si="240"/>
        <v>0.19</v>
      </c>
      <c r="V437">
        <f t="shared" si="241"/>
        <v>295</v>
      </c>
      <c r="W437">
        <f t="shared" si="242"/>
        <v>26.699324661971399</v>
      </c>
      <c r="X437">
        <f t="shared" si="243"/>
        <v>3.1071867751599962</v>
      </c>
      <c r="AD437" t="b">
        <f t="shared" si="215"/>
        <v>0</v>
      </c>
      <c r="AE437" s="15" t="s">
        <v>403</v>
      </c>
      <c r="AF437">
        <f t="shared" si="216"/>
        <v>81715200</v>
      </c>
      <c r="AG437">
        <f t="shared" si="217"/>
        <v>596562570</v>
      </c>
      <c r="AH437">
        <f t="shared" si="218"/>
        <v>410101626.80788076</v>
      </c>
      <c r="AI437">
        <f t="shared" si="219"/>
        <v>576072428.11466336</v>
      </c>
      <c r="AJ437" s="20">
        <f t="shared" si="220"/>
        <v>1664451824.9225442</v>
      </c>
      <c r="AK437">
        <f t="shared" si="221"/>
        <v>22.8</v>
      </c>
      <c r="AL437">
        <f t="shared" si="223"/>
        <v>35400</v>
      </c>
      <c r="AM437" s="21">
        <f t="shared" si="222"/>
        <v>1027.8945154724561</v>
      </c>
    </row>
    <row r="438" spans="7:39" ht="15" thickBot="1" x14ac:dyDescent="0.35">
      <c r="G438" s="10" t="s">
        <v>403</v>
      </c>
      <c r="H438">
        <f>((100-B24)/100)*H16</f>
        <v>0.87385199999999996</v>
      </c>
      <c r="I438">
        <f>((100-C24)/100)*I16</f>
        <v>1.0851256399999996</v>
      </c>
      <c r="J438">
        <f>((100-D24)/100)*J16</f>
        <v>4.4592767999999996</v>
      </c>
      <c r="K438">
        <f>((100-E24)/100)*K16</f>
        <v>2.16</v>
      </c>
      <c r="L438">
        <f>((100-F24)/100)*L16</f>
        <v>99.800000000051057</v>
      </c>
      <c r="T438" s="57"/>
      <c r="U438">
        <f t="shared" si="240"/>
        <v>0.15</v>
      </c>
      <c r="V438">
        <f t="shared" si="241"/>
        <v>175</v>
      </c>
      <c r="W438">
        <f t="shared" si="242"/>
        <v>19.699324661971399</v>
      </c>
      <c r="X438">
        <f t="shared" si="243"/>
        <v>2.5071867751599961</v>
      </c>
      <c r="AD438" t="b">
        <f t="shared" si="215"/>
        <v>0</v>
      </c>
      <c r="AE438" s="15" t="s">
        <v>404</v>
      </c>
      <c r="AF438">
        <f t="shared" si="216"/>
        <v>64512000</v>
      </c>
      <c r="AG438">
        <f t="shared" si="217"/>
        <v>353893050</v>
      </c>
      <c r="AH438">
        <f t="shared" si="218"/>
        <v>302581626.8078807</v>
      </c>
      <c r="AI438">
        <f t="shared" si="219"/>
        <v>464832428.1146633</v>
      </c>
      <c r="AJ438" s="20">
        <f t="shared" si="220"/>
        <v>1185819104.922544</v>
      </c>
      <c r="AK438">
        <f t="shared" si="221"/>
        <v>18</v>
      </c>
      <c r="AL438">
        <f t="shared" si="223"/>
        <v>21000</v>
      </c>
      <c r="AM438" s="21">
        <f t="shared" si="222"/>
        <v>781.87051547245619</v>
      </c>
    </row>
    <row r="439" spans="7:39" ht="15" thickBot="1" x14ac:dyDescent="0.35">
      <c r="G439" s="2" t="s">
        <v>404</v>
      </c>
      <c r="H439">
        <f>((100-B25)/100)*H16</f>
        <v>0.30584819999999996</v>
      </c>
      <c r="I439">
        <f>((100-C25)/100)*I16</f>
        <v>0.51000905079999981</v>
      </c>
      <c r="J439">
        <f>((100-D25)/100)*J16</f>
        <v>2.1342098764799995</v>
      </c>
      <c r="K439">
        <f>((100-E25)/100)*K16</f>
        <v>2.16</v>
      </c>
      <c r="L439">
        <f>((100-F25)/100)*L16</f>
        <v>19.960000000010211</v>
      </c>
      <c r="T439" s="57" t="s">
        <v>405</v>
      </c>
      <c r="U439">
        <f t="shared" si="240"/>
        <v>0.25</v>
      </c>
      <c r="V439">
        <f t="shared" si="241"/>
        <v>315</v>
      </c>
      <c r="W439">
        <f t="shared" si="242"/>
        <v>23.281020055057109</v>
      </c>
      <c r="X439">
        <f t="shared" si="243"/>
        <v>3.4026106234314235</v>
      </c>
      <c r="AD439" t="b">
        <f t="shared" si="215"/>
        <v>0</v>
      </c>
      <c r="AE439" s="15" t="s">
        <v>405</v>
      </c>
      <c r="AF439">
        <f t="shared" si="216"/>
        <v>107520000</v>
      </c>
      <c r="AG439">
        <f t="shared" si="217"/>
        <v>637007490.00000012</v>
      </c>
      <c r="AH439">
        <f t="shared" si="218"/>
        <v>357596468.04567719</v>
      </c>
      <c r="AI439">
        <f t="shared" si="219"/>
        <v>630844009.58418596</v>
      </c>
      <c r="AJ439" s="20">
        <f t="shared" si="220"/>
        <v>1732967967.6298633</v>
      </c>
      <c r="AK439">
        <f t="shared" si="221"/>
        <v>30</v>
      </c>
      <c r="AL439">
        <f t="shared" si="223"/>
        <v>37800</v>
      </c>
      <c r="AM439" s="21">
        <f t="shared" si="222"/>
        <v>1058.0151528783417</v>
      </c>
    </row>
    <row r="440" spans="7:39" ht="15" thickBot="1" x14ac:dyDescent="0.35">
      <c r="G440" s="10" t="s">
        <v>405</v>
      </c>
      <c r="H440">
        <f>((100-B26)/100)*H16</f>
        <v>0.23777512919999994</v>
      </c>
      <c r="I440">
        <f>((100-C26)/100)*I16</f>
        <v>0.42352453729199985</v>
      </c>
      <c r="J440">
        <f>((100-D26)/100)*J16</f>
        <v>0.66889151999999996</v>
      </c>
      <c r="K440">
        <f>((100-E26)/100)*K16</f>
        <v>1.512</v>
      </c>
      <c r="L440">
        <f>((100-F26)/100)*L16</f>
        <v>9.9800000000102116E-3</v>
      </c>
      <c r="T440" s="57" t="s">
        <v>406</v>
      </c>
      <c r="U440">
        <f t="shared" si="240"/>
        <v>0.2</v>
      </c>
      <c r="V440">
        <f t="shared" si="241"/>
        <v>355</v>
      </c>
      <c r="W440">
        <f t="shared" si="242"/>
        <v>37.607801627399944</v>
      </c>
      <c r="X440">
        <f t="shared" si="243"/>
        <v>3.5816953930857087</v>
      </c>
      <c r="AD440" t="b">
        <f t="shared" si="215"/>
        <v>0</v>
      </c>
      <c r="AE440" s="15" t="s">
        <v>406</v>
      </c>
      <c r="AF440">
        <f t="shared" si="216"/>
        <v>86016000</v>
      </c>
      <c r="AG440">
        <f t="shared" si="217"/>
        <v>717897330.00000012</v>
      </c>
      <c r="AH440">
        <f t="shared" si="218"/>
        <v>577655832.99686313</v>
      </c>
      <c r="AI440">
        <f t="shared" si="219"/>
        <v>664046325.87809038</v>
      </c>
      <c r="AJ440" s="20">
        <f t="shared" si="220"/>
        <v>2045615488.8749537</v>
      </c>
      <c r="AK440">
        <f t="shared" si="221"/>
        <v>24</v>
      </c>
      <c r="AL440">
        <f t="shared" si="223"/>
        <v>42600</v>
      </c>
      <c r="AM440" s="21">
        <f t="shared" si="222"/>
        <v>1269.5397902842269</v>
      </c>
    </row>
    <row r="441" spans="7:39" ht="15" thickBot="1" x14ac:dyDescent="0.35">
      <c r="G441" s="10" t="s">
        <v>406</v>
      </c>
      <c r="H441">
        <f>((100-B27)/100)*H16</f>
        <v>0.38659212479999999</v>
      </c>
      <c r="I441">
        <f>((100-C27)/100)*I16</f>
        <v>0.63295378581199968</v>
      </c>
      <c r="J441">
        <f>((100-D27)/100)*J16</f>
        <v>1.0711182873599998</v>
      </c>
      <c r="K441">
        <f>((100-E27)/100)*K16</f>
        <v>1.62</v>
      </c>
      <c r="L441">
        <f>((100-F27)/100)*L16</f>
        <v>9.9800000000102116E-3</v>
      </c>
      <c r="T441" s="57" t="s">
        <v>407</v>
      </c>
      <c r="U441">
        <f t="shared" si="240"/>
        <v>0.22999999999999998</v>
      </c>
      <c r="V441">
        <f t="shared" si="241"/>
        <v>325</v>
      </c>
      <c r="W441">
        <f t="shared" si="242"/>
        <v>35.816953930857089</v>
      </c>
      <c r="X441">
        <f t="shared" si="243"/>
        <v>3.5816953930857087</v>
      </c>
      <c r="AD441" t="b">
        <f t="shared" si="215"/>
        <v>0</v>
      </c>
      <c r="AE441" s="15" t="s">
        <v>407</v>
      </c>
      <c r="AF441">
        <f t="shared" si="216"/>
        <v>98918399.999999985</v>
      </c>
      <c r="AG441">
        <f t="shared" si="217"/>
        <v>657229950</v>
      </c>
      <c r="AH441">
        <f t="shared" si="218"/>
        <v>550148412.37796497</v>
      </c>
      <c r="AI441">
        <f t="shared" si="219"/>
        <v>664046325.87809038</v>
      </c>
      <c r="AJ441" s="20">
        <f t="shared" si="220"/>
        <v>1970343088.2560554</v>
      </c>
      <c r="AK441">
        <f t="shared" si="221"/>
        <v>27.599999999999998</v>
      </c>
      <c r="AL441">
        <f t="shared" si="223"/>
        <v>39000</v>
      </c>
      <c r="AM441" s="21">
        <f t="shared" si="222"/>
        <v>1241.2636179257127</v>
      </c>
    </row>
    <row r="442" spans="7:39" ht="15" thickBot="1" x14ac:dyDescent="0.35">
      <c r="G442" s="2" t="s">
        <v>407</v>
      </c>
      <c r="H442">
        <f>((100-B28)/100)*H16</f>
        <v>0.87385199999999996</v>
      </c>
      <c r="I442">
        <f>((100-C28)/100)*I16</f>
        <v>1.0851256399999996</v>
      </c>
      <c r="J442">
        <f>((100-D28)/100)*J16</f>
        <v>4.4592767999999996</v>
      </c>
      <c r="K442">
        <f>((100-E28)/100)*K16</f>
        <v>2.16</v>
      </c>
      <c r="L442">
        <f>((100-F28)/100)*L16</f>
        <v>99.800000000051057</v>
      </c>
      <c r="T442" s="57"/>
      <c r="U442">
        <f t="shared" si="240"/>
        <v>0.15</v>
      </c>
      <c r="V442">
        <f t="shared" si="241"/>
        <v>175</v>
      </c>
      <c r="W442">
        <f t="shared" si="242"/>
        <v>19.699324661971399</v>
      </c>
      <c r="X442">
        <f t="shared" si="243"/>
        <v>2.5071867751599961</v>
      </c>
      <c r="AD442" t="b">
        <f t="shared" si="215"/>
        <v>0</v>
      </c>
      <c r="AE442" s="15" t="s">
        <v>408</v>
      </c>
      <c r="AF442">
        <f t="shared" si="216"/>
        <v>64512000</v>
      </c>
      <c r="AG442">
        <f t="shared" si="217"/>
        <v>353893050</v>
      </c>
      <c r="AH442">
        <f t="shared" si="218"/>
        <v>302581626.8078807</v>
      </c>
      <c r="AI442">
        <f t="shared" si="219"/>
        <v>464832428.1146633</v>
      </c>
      <c r="AJ442" s="20">
        <f t="shared" si="220"/>
        <v>1185819104.922544</v>
      </c>
      <c r="AK442">
        <f t="shared" si="221"/>
        <v>18</v>
      </c>
      <c r="AL442">
        <f t="shared" si="223"/>
        <v>21000</v>
      </c>
      <c r="AM442" s="21">
        <f t="shared" si="222"/>
        <v>781.87051547245619</v>
      </c>
    </row>
    <row r="443" spans="7:39" ht="15" thickBot="1" x14ac:dyDescent="0.35">
      <c r="G443" s="2"/>
      <c r="H443">
        <f>((100-B24)/100)*H434</f>
        <v>0.87385199999999996</v>
      </c>
      <c r="I443">
        <f>((100-C24)/100)*I434</f>
        <v>1.0851256399999996</v>
      </c>
      <c r="J443">
        <f>((100-D24)/100)*J434</f>
        <v>4.4592767999999996</v>
      </c>
      <c r="K443">
        <f>((100-E24)/100)*K434</f>
        <v>0.5292</v>
      </c>
      <c r="L443">
        <f>((100-F24)/100)*L434</f>
        <v>9.9800000000051057</v>
      </c>
      <c r="T443" s="57"/>
      <c r="U443">
        <f>$U$434+Z6</f>
        <v>0.19</v>
      </c>
      <c r="V443">
        <f>$V$434+AA6</f>
        <v>295</v>
      </c>
      <c r="W443">
        <f>$W$434+AB6</f>
        <v>25.699324661971399</v>
      </c>
      <c r="X443">
        <f>$X$434+AC6</f>
        <v>3.1071867751599962</v>
      </c>
      <c r="AD443" t="b">
        <f t="shared" si="215"/>
        <v>0</v>
      </c>
      <c r="AE443" s="15" t="s">
        <v>409</v>
      </c>
      <c r="AF443">
        <f t="shared" si="216"/>
        <v>81715200</v>
      </c>
      <c r="AG443">
        <f t="shared" si="217"/>
        <v>596562570</v>
      </c>
      <c r="AH443">
        <f t="shared" si="218"/>
        <v>394741626.8078807</v>
      </c>
      <c r="AI443">
        <f t="shared" si="219"/>
        <v>576072428.11466336</v>
      </c>
      <c r="AJ443" s="20">
        <f t="shared" si="220"/>
        <v>1649091824.922544</v>
      </c>
      <c r="AK443">
        <f t="shared" si="221"/>
        <v>22.8</v>
      </c>
      <c r="AL443">
        <f t="shared" si="223"/>
        <v>35400</v>
      </c>
      <c r="AM443" s="21">
        <f t="shared" si="222"/>
        <v>1015.894515472456</v>
      </c>
    </row>
    <row r="444" spans="7:39" ht="15" thickBot="1" x14ac:dyDescent="0.35">
      <c r="G444" s="2" t="s">
        <v>409</v>
      </c>
      <c r="H444">
        <f>((100-B25)/100)*H434</f>
        <v>0.30584819999999996</v>
      </c>
      <c r="I444">
        <f>((100-C25)/100)*I434</f>
        <v>0.51000905079999981</v>
      </c>
      <c r="J444">
        <f>((100-D25)/100)*J434</f>
        <v>2.1342098764799995</v>
      </c>
      <c r="K444">
        <f>((100-E25)/100)*K434</f>
        <v>0.5292</v>
      </c>
      <c r="L444">
        <f>((100-F25)/100)*L434</f>
        <v>1.9960000000010212</v>
      </c>
      <c r="T444" s="57" t="s">
        <v>410</v>
      </c>
      <c r="U444">
        <f>$U$434+Z7</f>
        <v>0.29000000000000004</v>
      </c>
      <c r="V444">
        <f>$V$434+AA7</f>
        <v>435</v>
      </c>
      <c r="W444">
        <f>$W$434+AB7</f>
        <v>29.281020055057109</v>
      </c>
      <c r="X444">
        <f>$X$434+AC7</f>
        <v>4.0026106234314236</v>
      </c>
      <c r="AD444" t="b">
        <f t="shared" si="215"/>
        <v>0</v>
      </c>
      <c r="AE444" s="15" t="s">
        <v>410</v>
      </c>
      <c r="AF444">
        <f t="shared" si="216"/>
        <v>124723200.00000001</v>
      </c>
      <c r="AG444">
        <f t="shared" si="217"/>
        <v>879677010</v>
      </c>
      <c r="AH444">
        <f t="shared" si="218"/>
        <v>449756468.04567719</v>
      </c>
      <c r="AI444">
        <f t="shared" si="219"/>
        <v>742084009.58418596</v>
      </c>
      <c r="AJ444" s="20">
        <f t="shared" si="220"/>
        <v>2196240687.6298633</v>
      </c>
      <c r="AK444">
        <f t="shared" si="221"/>
        <v>34.800000000000004</v>
      </c>
      <c r="AL444">
        <f t="shared" si="223"/>
        <v>52200</v>
      </c>
      <c r="AM444" s="21">
        <f t="shared" si="222"/>
        <v>1292.0391528783416</v>
      </c>
    </row>
    <row r="445" spans="7:39" ht="15" thickBot="1" x14ac:dyDescent="0.35">
      <c r="G445" s="10" t="s">
        <v>410</v>
      </c>
      <c r="H445">
        <f>((100-B26)/100)*H434</f>
        <v>0.23777512919999994</v>
      </c>
      <c r="I445">
        <f t="shared" ref="I445:L445" si="244">((100-C26)/100)*I434</f>
        <v>0.42352453729199985</v>
      </c>
      <c r="J445">
        <f t="shared" si="244"/>
        <v>0.66889151999999996</v>
      </c>
      <c r="K445">
        <f t="shared" si="244"/>
        <v>0.37043999999999999</v>
      </c>
      <c r="L445">
        <f t="shared" si="244"/>
        <v>9.9800000000102129E-4</v>
      </c>
      <c r="T445" s="57" t="s">
        <v>411</v>
      </c>
      <c r="U445">
        <f>$U$434+Z8</f>
        <v>0.24</v>
      </c>
      <c r="V445">
        <f>$V$434+AA8</f>
        <v>475</v>
      </c>
      <c r="W445">
        <f>$W$434+AB8</f>
        <v>43.607801627399944</v>
      </c>
      <c r="X445">
        <f>$X$434+AC8</f>
        <v>4.1816953930857093</v>
      </c>
      <c r="AD445" t="b">
        <f t="shared" si="215"/>
        <v>0</v>
      </c>
      <c r="AE445" s="15" t="s">
        <v>411</v>
      </c>
      <c r="AF445">
        <f t="shared" si="216"/>
        <v>103219199.99999999</v>
      </c>
      <c r="AG445">
        <f t="shared" si="217"/>
        <v>960566850</v>
      </c>
      <c r="AH445">
        <f t="shared" si="218"/>
        <v>669815832.99686313</v>
      </c>
      <c r="AI445">
        <f t="shared" si="219"/>
        <v>775286325.8780905</v>
      </c>
      <c r="AJ445" s="20">
        <f t="shared" si="220"/>
        <v>2508888208.8749537</v>
      </c>
      <c r="AK445">
        <f t="shared" si="221"/>
        <v>28.799999999999997</v>
      </c>
      <c r="AL445">
        <f t="shared" si="223"/>
        <v>57000</v>
      </c>
      <c r="AM445" s="21">
        <f t="shared" si="222"/>
        <v>1503.563790284227</v>
      </c>
    </row>
    <row r="446" spans="7:39" ht="15" thickBot="1" x14ac:dyDescent="0.35">
      <c r="G446" s="10" t="s">
        <v>411</v>
      </c>
      <c r="H446">
        <f>((100-B27)/100)*H434</f>
        <v>0.38659212479999999</v>
      </c>
      <c r="I446">
        <f t="shared" ref="I446:L446" si="245">((100-C27)/100)*I434</f>
        <v>0.63295378581199968</v>
      </c>
      <c r="J446">
        <f t="shared" si="245"/>
        <v>1.0711182873599998</v>
      </c>
      <c r="K446">
        <f t="shared" si="245"/>
        <v>0.39690000000000003</v>
      </c>
      <c r="L446">
        <f t="shared" si="245"/>
        <v>9.9800000000102129E-4</v>
      </c>
      <c r="T446" s="57" t="s">
        <v>412</v>
      </c>
      <c r="U446">
        <f>$U$434+Z9</f>
        <v>0.27</v>
      </c>
      <c r="V446">
        <f>$V$434+AA9</f>
        <v>445</v>
      </c>
      <c r="W446">
        <f>$W$434+AB9</f>
        <v>41.816953930857089</v>
      </c>
      <c r="X446">
        <f>$X$434+AC9</f>
        <v>4.1816953930857093</v>
      </c>
      <c r="AD446" t="b">
        <f t="shared" si="215"/>
        <v>0</v>
      </c>
      <c r="AE446" s="15" t="s">
        <v>412</v>
      </c>
      <c r="AF446">
        <f t="shared" si="216"/>
        <v>116121600.00000001</v>
      </c>
      <c r="AG446">
        <f t="shared" si="217"/>
        <v>899899470</v>
      </c>
      <c r="AH446">
        <f t="shared" si="218"/>
        <v>642308412.37796497</v>
      </c>
      <c r="AI446">
        <f t="shared" si="219"/>
        <v>775286325.8780905</v>
      </c>
      <c r="AJ446" s="20">
        <f t="shared" si="220"/>
        <v>2433615808.2560554</v>
      </c>
      <c r="AK446">
        <f t="shared" si="221"/>
        <v>32.400000000000006</v>
      </c>
      <c r="AL446">
        <f t="shared" si="223"/>
        <v>53400</v>
      </c>
      <c r="AM446" s="21">
        <f t="shared" si="222"/>
        <v>1475.2876179257128</v>
      </c>
    </row>
    <row r="447" spans="7:39" ht="15" thickBot="1" x14ac:dyDescent="0.35">
      <c r="G447" s="2" t="s">
        <v>412</v>
      </c>
      <c r="H447">
        <f>((100-B28)/100)*H434</f>
        <v>0.87385199999999996</v>
      </c>
      <c r="I447">
        <f>((100-C28)/100)*I434</f>
        <v>1.0851256399999996</v>
      </c>
      <c r="J447">
        <f>((100-D28)/100)*J434</f>
        <v>4.4592767999999996</v>
      </c>
      <c r="K447">
        <f>((100-E28)/100)*K434</f>
        <v>0.5292</v>
      </c>
      <c r="L447">
        <f>((100-F28)/100)*L434</f>
        <v>9.9800000000051057</v>
      </c>
      <c r="T447" s="57"/>
      <c r="U447">
        <f>$U$434+Z10</f>
        <v>0.19</v>
      </c>
      <c r="V447">
        <f>$V$434+AA10</f>
        <v>295</v>
      </c>
      <c r="W447">
        <f>$W$434+AB10</f>
        <v>25.699324661971399</v>
      </c>
      <c r="X447">
        <f>$X$434+AC10</f>
        <v>3.1071867751599962</v>
      </c>
      <c r="AD447" t="b">
        <f t="shared" si="215"/>
        <v>0</v>
      </c>
      <c r="AE447" s="15" t="s">
        <v>413</v>
      </c>
      <c r="AF447">
        <f t="shared" si="216"/>
        <v>81715200</v>
      </c>
      <c r="AG447">
        <f t="shared" si="217"/>
        <v>596562570</v>
      </c>
      <c r="AH447">
        <f t="shared" si="218"/>
        <v>394741626.8078807</v>
      </c>
      <c r="AI447">
        <f t="shared" si="219"/>
        <v>576072428.11466336</v>
      </c>
      <c r="AJ447" s="20">
        <f t="shared" si="220"/>
        <v>1649091824.922544</v>
      </c>
      <c r="AK447">
        <f t="shared" si="221"/>
        <v>22.8</v>
      </c>
      <c r="AL447">
        <f t="shared" si="223"/>
        <v>35400</v>
      </c>
      <c r="AM447" s="21">
        <f t="shared" si="222"/>
        <v>1015.894515472456</v>
      </c>
    </row>
    <row r="448" spans="7:39" ht="15" thickBot="1" x14ac:dyDescent="0.35">
      <c r="G448" s="2"/>
      <c r="H448">
        <f>((100-B24)/100)*H435</f>
        <v>0.87385199999999996</v>
      </c>
      <c r="I448">
        <f>((100-C24)/100)*I435</f>
        <v>1.0851256399999996</v>
      </c>
      <c r="J448">
        <f>((100-D24)/100)*J435</f>
        <v>4.4592767999999996</v>
      </c>
      <c r="K448">
        <f>((100-E24)/100)*K435</f>
        <v>0.40500000000000003</v>
      </c>
      <c r="L448">
        <f>((100-F24)/100)*L435</f>
        <v>9.9800000000051057</v>
      </c>
      <c r="T448" s="57"/>
      <c r="U448">
        <f>$U$435+Z6</f>
        <v>0.19</v>
      </c>
      <c r="V448">
        <f>$V$435+AA6</f>
        <v>310</v>
      </c>
      <c r="W448">
        <f>$W$435+AB6</f>
        <v>27.699324661971399</v>
      </c>
      <c r="X448">
        <f>$X$435+AC6</f>
        <v>2.7071867751599963</v>
      </c>
      <c r="AD448" t="b">
        <f t="shared" si="215"/>
        <v>0</v>
      </c>
      <c r="AE448" s="15" t="s">
        <v>414</v>
      </c>
      <c r="AF448">
        <f t="shared" si="216"/>
        <v>81715200</v>
      </c>
      <c r="AG448">
        <f t="shared" si="217"/>
        <v>626896260</v>
      </c>
      <c r="AH448">
        <f t="shared" si="218"/>
        <v>425461626.8078807</v>
      </c>
      <c r="AI448">
        <f t="shared" si="219"/>
        <v>501912428.1146633</v>
      </c>
      <c r="AJ448" s="20">
        <f t="shared" si="220"/>
        <v>1635985514.922544</v>
      </c>
      <c r="AK448">
        <f t="shared" si="221"/>
        <v>22.8</v>
      </c>
      <c r="AL448">
        <f t="shared" si="223"/>
        <v>37200</v>
      </c>
      <c r="AM448" s="21">
        <f t="shared" si="222"/>
        <v>973.80751547245598</v>
      </c>
    </row>
    <row r="449" spans="7:39" ht="15" thickBot="1" x14ac:dyDescent="0.35">
      <c r="G449" s="2" t="s">
        <v>414</v>
      </c>
      <c r="H449">
        <f>((100-B25)/100)*H435</f>
        <v>0.30584819999999996</v>
      </c>
      <c r="I449">
        <f>((100-C25)/100)*I435</f>
        <v>0.51000905079999981</v>
      </c>
      <c r="J449">
        <f>((100-D25)/100)*J435</f>
        <v>2.1342098764799995</v>
      </c>
      <c r="K449">
        <f>((100-E25)/100)*K435</f>
        <v>0.40500000000000003</v>
      </c>
      <c r="L449">
        <f>((100-F25)/100)*L435</f>
        <v>1.9960000000010212</v>
      </c>
      <c r="T449" s="57" t="s">
        <v>415</v>
      </c>
      <c r="U449">
        <f>$U$435+Z7</f>
        <v>0.29000000000000004</v>
      </c>
      <c r="V449">
        <f>$V$435+AA7</f>
        <v>450</v>
      </c>
      <c r="W449">
        <f>$W$435+AB7</f>
        <v>31.281020055057109</v>
      </c>
      <c r="X449">
        <f>$X$435+AC7</f>
        <v>3.6026106234314237</v>
      </c>
      <c r="AD449" t="b">
        <f t="shared" si="215"/>
        <v>0</v>
      </c>
      <c r="AE449" s="15" t="s">
        <v>415</v>
      </c>
      <c r="AF449">
        <f t="shared" si="216"/>
        <v>124723200.00000001</v>
      </c>
      <c r="AG449">
        <f t="shared" si="217"/>
        <v>910010700</v>
      </c>
      <c r="AH449">
        <f t="shared" si="218"/>
        <v>480476468.04567719</v>
      </c>
      <c r="AI449">
        <f t="shared" si="219"/>
        <v>667924009.58418596</v>
      </c>
      <c r="AJ449" s="20">
        <f t="shared" si="220"/>
        <v>2183134377.6298633</v>
      </c>
      <c r="AK449">
        <f t="shared" si="221"/>
        <v>34.800000000000004</v>
      </c>
      <c r="AL449">
        <f t="shared" si="223"/>
        <v>54000</v>
      </c>
      <c r="AM449" s="21">
        <f t="shared" si="222"/>
        <v>1249.9521528783416</v>
      </c>
    </row>
    <row r="450" spans="7:39" ht="15" thickBot="1" x14ac:dyDescent="0.35">
      <c r="G450" s="10" t="s">
        <v>415</v>
      </c>
      <c r="H450">
        <f>((100-B26)/100)*H435</f>
        <v>0.23777512919999994</v>
      </c>
      <c r="I450">
        <f t="shared" ref="I450:L450" si="246">((100-C26)/100)*I435</f>
        <v>0.42352453729199985</v>
      </c>
      <c r="J450">
        <f t="shared" si="246"/>
        <v>0.66889151999999996</v>
      </c>
      <c r="K450">
        <f t="shared" si="246"/>
        <v>0.28349999999999997</v>
      </c>
      <c r="L450">
        <f t="shared" si="246"/>
        <v>9.9800000000102129E-4</v>
      </c>
      <c r="T450" s="57" t="s">
        <v>416</v>
      </c>
      <c r="U450">
        <f>$U$435+Z8</f>
        <v>0.24</v>
      </c>
      <c r="V450">
        <f>$V$435+AA8</f>
        <v>490</v>
      </c>
      <c r="W450">
        <f>$W$435+AB8</f>
        <v>45.607801627399944</v>
      </c>
      <c r="X450">
        <f>$X$435+AC8</f>
        <v>3.7816953930857089</v>
      </c>
      <c r="AD450" t="b">
        <f t="shared" si="215"/>
        <v>0</v>
      </c>
      <c r="AE450" s="15" t="s">
        <v>416</v>
      </c>
      <c r="AF450">
        <f t="shared" si="216"/>
        <v>103219199.99999999</v>
      </c>
      <c r="AG450">
        <f t="shared" si="217"/>
        <v>990900540</v>
      </c>
      <c r="AH450">
        <f t="shared" si="218"/>
        <v>700535832.99686313</v>
      </c>
      <c r="AI450">
        <f t="shared" si="219"/>
        <v>701126325.87809038</v>
      </c>
      <c r="AJ450" s="20">
        <f t="shared" si="220"/>
        <v>2495781898.8749533</v>
      </c>
      <c r="AK450">
        <f t="shared" si="221"/>
        <v>28.799999999999997</v>
      </c>
      <c r="AL450">
        <f t="shared" si="223"/>
        <v>58800</v>
      </c>
      <c r="AM450" s="21">
        <f t="shared" si="222"/>
        <v>1461.476790284227</v>
      </c>
    </row>
    <row r="451" spans="7:39" ht="15" thickBot="1" x14ac:dyDescent="0.35">
      <c r="G451" s="10" t="s">
        <v>416</v>
      </c>
      <c r="H451">
        <f>((100-B27)/100)*H435</f>
        <v>0.38659212479999999</v>
      </c>
      <c r="I451">
        <f t="shared" ref="I451:L451" si="247">((100-C27)/100)*I435</f>
        <v>0.63295378581199968</v>
      </c>
      <c r="J451">
        <f t="shared" si="247"/>
        <v>1.0711182873599998</v>
      </c>
      <c r="K451">
        <f t="shared" si="247"/>
        <v>0.30375000000000002</v>
      </c>
      <c r="L451">
        <f t="shared" si="247"/>
        <v>9.9800000000102129E-4</v>
      </c>
      <c r="T451" s="57" t="s">
        <v>417</v>
      </c>
      <c r="U451">
        <f>$U$435+Z9</f>
        <v>0.27</v>
      </c>
      <c r="V451">
        <f>$V$435+AA9</f>
        <v>460</v>
      </c>
      <c r="W451">
        <f>$W$435+AB9</f>
        <v>43.816953930857089</v>
      </c>
      <c r="X451">
        <f>$X$435+AC9</f>
        <v>3.7816953930857089</v>
      </c>
      <c r="AD451" t="b">
        <f t="shared" si="215"/>
        <v>0</v>
      </c>
      <c r="AE451" s="15" t="s">
        <v>417</v>
      </c>
      <c r="AF451">
        <f t="shared" si="216"/>
        <v>116121600.00000001</v>
      </c>
      <c r="AG451">
        <f t="shared" si="217"/>
        <v>930233160</v>
      </c>
      <c r="AH451">
        <f t="shared" si="218"/>
        <v>673028412.37796497</v>
      </c>
      <c r="AI451">
        <f t="shared" si="219"/>
        <v>701126325.87809038</v>
      </c>
      <c r="AJ451" s="20">
        <f t="shared" si="220"/>
        <v>2420509498.2560554</v>
      </c>
      <c r="AK451">
        <f t="shared" si="221"/>
        <v>32.400000000000006</v>
      </c>
      <c r="AL451">
        <f t="shared" si="223"/>
        <v>55200</v>
      </c>
      <c r="AM451" s="21">
        <f t="shared" si="222"/>
        <v>1433.2006179257125</v>
      </c>
    </row>
    <row r="452" spans="7:39" ht="15" thickBot="1" x14ac:dyDescent="0.35">
      <c r="G452" s="2" t="s">
        <v>417</v>
      </c>
      <c r="H452">
        <f>((100-B28)/100)*H435</f>
        <v>0.87385199999999996</v>
      </c>
      <c r="I452">
        <f>((100-C28)/100)*I435</f>
        <v>1.0851256399999996</v>
      </c>
      <c r="J452">
        <f>((100-D28)/100)*J435</f>
        <v>4.4592767999999996</v>
      </c>
      <c r="K452">
        <f>((100-E28)/100)*K435</f>
        <v>0.40500000000000003</v>
      </c>
      <c r="L452">
        <f>((100-F28)/100)*L435</f>
        <v>9.9800000000051057</v>
      </c>
      <c r="T452" s="57"/>
      <c r="U452">
        <f>$U$435+Z10</f>
        <v>0.19</v>
      </c>
      <c r="V452">
        <f>$V$435+AA10</f>
        <v>310</v>
      </c>
      <c r="W452">
        <f>$W$435+AB10</f>
        <v>27.699324661971399</v>
      </c>
      <c r="X452">
        <f>$X$435+AC10</f>
        <v>2.7071867751599963</v>
      </c>
      <c r="AD452" t="b">
        <f t="shared" si="215"/>
        <v>0</v>
      </c>
      <c r="AE452" s="15" t="s">
        <v>418</v>
      </c>
      <c r="AF452">
        <f t="shared" si="216"/>
        <v>81715200</v>
      </c>
      <c r="AG452">
        <f t="shared" si="217"/>
        <v>626896260</v>
      </c>
      <c r="AH452">
        <f t="shared" si="218"/>
        <v>425461626.8078807</v>
      </c>
      <c r="AI452">
        <f t="shared" si="219"/>
        <v>501912428.1146633</v>
      </c>
      <c r="AJ452" s="20">
        <f t="shared" si="220"/>
        <v>1635985514.922544</v>
      </c>
      <c r="AK452">
        <f t="shared" si="221"/>
        <v>22.8</v>
      </c>
      <c r="AL452">
        <f t="shared" si="223"/>
        <v>37200</v>
      </c>
      <c r="AM452" s="21">
        <f t="shared" si="222"/>
        <v>973.80751547245598</v>
      </c>
    </row>
    <row r="453" spans="7:39" ht="15" thickBot="1" x14ac:dyDescent="0.35">
      <c r="G453" s="2"/>
      <c r="H453">
        <f>((100-B24)/100)*H436</f>
        <v>0.87385199999999996</v>
      </c>
      <c r="I453">
        <f>((100-C24)/100)*I436</f>
        <v>1.0851256399999996</v>
      </c>
      <c r="J453">
        <f>((100-D24)/100)*J436</f>
        <v>4.4592767999999996</v>
      </c>
      <c r="K453">
        <f>((100-E24)/100)*K436</f>
        <v>0.81</v>
      </c>
      <c r="L453">
        <f>((100-F24)/100)*L436</f>
        <v>9.9800000000051057</v>
      </c>
      <c r="T453" s="57"/>
      <c r="U453">
        <f>$U$436+Z6</f>
        <v>0.249</v>
      </c>
      <c r="V453">
        <f>$V$436+AA6</f>
        <v>325</v>
      </c>
      <c r="W453">
        <f>$W$436+AB6</f>
        <v>27.699324661971399</v>
      </c>
      <c r="X453">
        <f>$X$436+AC6</f>
        <v>2.7071867751599963</v>
      </c>
      <c r="AD453" t="b">
        <f t="shared" si="215"/>
        <v>0</v>
      </c>
      <c r="AE453" s="15" t="s">
        <v>419</v>
      </c>
      <c r="AF453">
        <f t="shared" si="216"/>
        <v>107089920</v>
      </c>
      <c r="AG453">
        <f t="shared" si="217"/>
        <v>657229950</v>
      </c>
      <c r="AH453">
        <f t="shared" si="218"/>
        <v>425461626.8078807</v>
      </c>
      <c r="AI453">
        <f t="shared" si="219"/>
        <v>501912428.1146633</v>
      </c>
      <c r="AJ453" s="20">
        <f t="shared" si="220"/>
        <v>1691693924.922544</v>
      </c>
      <c r="AK453">
        <f t="shared" si="221"/>
        <v>29.88</v>
      </c>
      <c r="AL453">
        <f t="shared" si="223"/>
        <v>39000</v>
      </c>
      <c r="AM453" s="21">
        <f t="shared" si="222"/>
        <v>989.63251547245602</v>
      </c>
    </row>
    <row r="454" spans="7:39" ht="15" thickBot="1" x14ac:dyDescent="0.35">
      <c r="G454" s="2" t="s">
        <v>419</v>
      </c>
      <c r="H454">
        <f>((100-B25)/100)*H436</f>
        <v>0.30584819999999996</v>
      </c>
      <c r="I454">
        <f>((100-C25)/100)*I436</f>
        <v>0.51000905079999981</v>
      </c>
      <c r="J454">
        <f>((100-D25)/100)*J436</f>
        <v>2.1342098764799995</v>
      </c>
      <c r="K454">
        <f>((100-E25)/100)*K436</f>
        <v>0.81</v>
      </c>
      <c r="L454">
        <f>((100-F25)/100)*L436</f>
        <v>1.9960000000010212</v>
      </c>
      <c r="T454" s="57" t="s">
        <v>420</v>
      </c>
      <c r="U454">
        <f>$U$436+Z7</f>
        <v>0.34899999999999998</v>
      </c>
      <c r="V454">
        <f>$V$436+AA7</f>
        <v>465</v>
      </c>
      <c r="W454">
        <f>$W$436+AB7</f>
        <v>31.281020055057109</v>
      </c>
      <c r="X454">
        <f>$X$436+AC7</f>
        <v>3.6026106234314237</v>
      </c>
      <c r="AD454" t="b">
        <f t="shared" si="215"/>
        <v>0</v>
      </c>
      <c r="AE454" s="15" t="s">
        <v>420</v>
      </c>
      <c r="AF454">
        <f t="shared" si="216"/>
        <v>150097919.99999997</v>
      </c>
      <c r="AG454">
        <f t="shared" si="217"/>
        <v>940344390</v>
      </c>
      <c r="AH454">
        <f t="shared" si="218"/>
        <v>480476468.04567719</v>
      </c>
      <c r="AI454">
        <f t="shared" si="219"/>
        <v>667924009.58418596</v>
      </c>
      <c r="AJ454" s="20">
        <f t="shared" si="220"/>
        <v>2238842787.6298633</v>
      </c>
      <c r="AK454">
        <f t="shared" si="221"/>
        <v>41.879999999999995</v>
      </c>
      <c r="AL454">
        <f t="shared" si="223"/>
        <v>55800</v>
      </c>
      <c r="AM454" s="21">
        <f t="shared" si="222"/>
        <v>1265.7771528783417</v>
      </c>
    </row>
    <row r="455" spans="7:39" ht="15" thickBot="1" x14ac:dyDescent="0.35">
      <c r="G455" s="10" t="s">
        <v>420</v>
      </c>
      <c r="H455">
        <f>((100-B26)/100)*H436</f>
        <v>0.23777512919999994</v>
      </c>
      <c r="I455">
        <f t="shared" ref="I455:L455" si="248">((100-C26)/100)*I436</f>
        <v>0.42352453729199985</v>
      </c>
      <c r="J455">
        <f t="shared" si="248"/>
        <v>0.66889151999999996</v>
      </c>
      <c r="K455">
        <f t="shared" si="248"/>
        <v>0.56699999999999995</v>
      </c>
      <c r="L455">
        <f t="shared" si="248"/>
        <v>9.9800000000102129E-4</v>
      </c>
      <c r="T455" s="57" t="s">
        <v>421</v>
      </c>
      <c r="U455">
        <f>$U$436+Z8</f>
        <v>0.29899999999999999</v>
      </c>
      <c r="V455">
        <f>$V$436+AA8</f>
        <v>505</v>
      </c>
      <c r="W455">
        <f>$W$436+AB8</f>
        <v>45.607801627399944</v>
      </c>
      <c r="X455">
        <f>$X$436+AC8</f>
        <v>3.7816953930857089</v>
      </c>
      <c r="AD455" t="b">
        <f t="shared" si="215"/>
        <v>0</v>
      </c>
      <c r="AE455" s="15" t="s">
        <v>421</v>
      </c>
      <c r="AF455">
        <f t="shared" si="216"/>
        <v>128593919.99999999</v>
      </c>
      <c r="AG455">
        <f t="shared" si="217"/>
        <v>1021234230.0000001</v>
      </c>
      <c r="AH455">
        <f t="shared" si="218"/>
        <v>700535832.99686313</v>
      </c>
      <c r="AI455">
        <f t="shared" si="219"/>
        <v>701126325.87809038</v>
      </c>
      <c r="AJ455" s="20">
        <f t="shared" si="220"/>
        <v>2551490308.8749533</v>
      </c>
      <c r="AK455">
        <f t="shared" si="221"/>
        <v>35.879999999999995</v>
      </c>
      <c r="AL455">
        <f t="shared" si="223"/>
        <v>60600</v>
      </c>
      <c r="AM455" s="21">
        <f t="shared" si="222"/>
        <v>1477.3017902842271</v>
      </c>
    </row>
    <row r="456" spans="7:39" ht="15" thickBot="1" x14ac:dyDescent="0.35">
      <c r="G456" s="10" t="s">
        <v>421</v>
      </c>
      <c r="H456">
        <f>((100-B27)/100)*H436</f>
        <v>0.38659212479999999</v>
      </c>
      <c r="I456">
        <f t="shared" ref="I456:L456" si="249">((100-C27)/100)*I436</f>
        <v>0.63295378581199968</v>
      </c>
      <c r="J456">
        <f t="shared" si="249"/>
        <v>1.0711182873599998</v>
      </c>
      <c r="K456">
        <f t="shared" si="249"/>
        <v>0.60750000000000004</v>
      </c>
      <c r="L456">
        <f t="shared" si="249"/>
        <v>9.9800000000102129E-4</v>
      </c>
      <c r="T456" s="57" t="s">
        <v>422</v>
      </c>
      <c r="U456">
        <f>$U$436+Z9</f>
        <v>0.32900000000000001</v>
      </c>
      <c r="V456">
        <f>$V$436+AA9</f>
        <v>475</v>
      </c>
      <c r="W456">
        <f>$W$436+AB9</f>
        <v>43.816953930857089</v>
      </c>
      <c r="X456">
        <f>$X$436+AC9</f>
        <v>3.7816953930857089</v>
      </c>
      <c r="AD456" t="b">
        <f t="shared" si="215"/>
        <v>0</v>
      </c>
      <c r="AE456" s="15" t="s">
        <v>422</v>
      </c>
      <c r="AF456">
        <f t="shared" si="216"/>
        <v>141496320</v>
      </c>
      <c r="AG456">
        <f t="shared" si="217"/>
        <v>960566850</v>
      </c>
      <c r="AH456">
        <f t="shared" si="218"/>
        <v>673028412.37796497</v>
      </c>
      <c r="AI456">
        <f t="shared" si="219"/>
        <v>701126325.87809038</v>
      </c>
      <c r="AJ456" s="20">
        <f t="shared" si="220"/>
        <v>2476217908.2560554</v>
      </c>
      <c r="AK456">
        <f t="shared" si="221"/>
        <v>39.480000000000004</v>
      </c>
      <c r="AL456">
        <f t="shared" si="223"/>
        <v>57000</v>
      </c>
      <c r="AM456" s="21">
        <f t="shared" si="222"/>
        <v>1449.0256179257126</v>
      </c>
    </row>
    <row r="457" spans="7:39" ht="15" thickBot="1" x14ac:dyDescent="0.35">
      <c r="G457" s="2" t="s">
        <v>422</v>
      </c>
      <c r="H457">
        <f>((100-B28)/100)*H436</f>
        <v>0.87385199999999996</v>
      </c>
      <c r="I457">
        <f>((100-C28)/100)*I436</f>
        <v>1.0851256399999996</v>
      </c>
      <c r="J457">
        <f>((100-D28)/100)*J436</f>
        <v>4.4592767999999996</v>
      </c>
      <c r="K457">
        <f>((100-E28)/100)*K436</f>
        <v>0.81</v>
      </c>
      <c r="L457">
        <f>((100-F28)/100)*L436</f>
        <v>9.9800000000051057</v>
      </c>
      <c r="T457" s="57"/>
      <c r="U457">
        <f>$U$436+Z10</f>
        <v>0.249</v>
      </c>
      <c r="V457">
        <f>$V$436+AA10</f>
        <v>325</v>
      </c>
      <c r="W457">
        <f>$W$436+AB10</f>
        <v>27.699324661971399</v>
      </c>
      <c r="X457">
        <f>$X$436+AC10</f>
        <v>2.7071867751599963</v>
      </c>
      <c r="AD457" t="b">
        <f t="shared" si="215"/>
        <v>0</v>
      </c>
      <c r="AE457" s="15" t="s">
        <v>423</v>
      </c>
      <c r="AF457">
        <f t="shared" si="216"/>
        <v>107089920</v>
      </c>
      <c r="AG457">
        <f t="shared" si="217"/>
        <v>657229950</v>
      </c>
      <c r="AH457">
        <f t="shared" si="218"/>
        <v>425461626.8078807</v>
      </c>
      <c r="AI457">
        <f t="shared" si="219"/>
        <v>501912428.1146633</v>
      </c>
      <c r="AJ457" s="20">
        <f t="shared" si="220"/>
        <v>1691693924.922544</v>
      </c>
      <c r="AK457">
        <f t="shared" si="221"/>
        <v>29.88</v>
      </c>
      <c r="AL457">
        <f t="shared" si="223"/>
        <v>39000</v>
      </c>
      <c r="AM457" s="21">
        <f t="shared" si="222"/>
        <v>989.63251547245602</v>
      </c>
    </row>
    <row r="458" spans="7:39" ht="15" thickBot="1" x14ac:dyDescent="0.35">
      <c r="G458" s="2"/>
      <c r="H458">
        <f>((100-B24)/100)*H437</f>
        <v>2.3594004000000023E-2</v>
      </c>
      <c r="I458">
        <f>((100-C24)/100)*I437</f>
        <v>1.0851256399999996</v>
      </c>
      <c r="J458">
        <f>((100-D24)/100)*J437</f>
        <v>2.6755660799999744E-2</v>
      </c>
      <c r="K458">
        <f>((100-E24)/100)*K437</f>
        <v>0.23975999999999989</v>
      </c>
      <c r="L458">
        <f>((100-F24)/100)*L437</f>
        <v>9.9800000000051057</v>
      </c>
      <c r="T458" s="57"/>
      <c r="U458">
        <f>$U$437+Z6</f>
        <v>0.19</v>
      </c>
      <c r="V458">
        <f>$V$437+AA6</f>
        <v>295</v>
      </c>
      <c r="W458">
        <f>$W$437+AB6</f>
        <v>26.699324661971399</v>
      </c>
      <c r="X458">
        <f>$X$437+AC6</f>
        <v>3.1071867751599962</v>
      </c>
      <c r="AD458" t="b">
        <f t="shared" ref="AD458:AD521" si="250">IF(AK458&lt;$P$17,(IF(AL458&lt;$Q$17,(IF(H458&lt;$N$13,(IF(I458&lt;$O$13,(IF(J458&lt;$P$13,(IF(K458&lt;$Q$13,(IF(L458&lt;$R$13,"yes")))))))))))))</f>
        <v>0</v>
      </c>
      <c r="AE458" s="15" t="s">
        <v>424</v>
      </c>
      <c r="AF458">
        <f t="shared" ref="AF458:AF521" si="251">U458*$N$17*$O$10*$N$7</f>
        <v>81715200</v>
      </c>
      <c r="AG458">
        <f t="shared" ref="AG458:AG521" si="252">V458*$N$17*$P$10*$O$7*15*365</f>
        <v>596562570</v>
      </c>
      <c r="AH458">
        <f t="shared" ref="AH458:AH521" si="253">W458*$N$17*$P$7*1000000</f>
        <v>410101626.80788076</v>
      </c>
      <c r="AI458">
        <f t="shared" ref="AI458:AI521" si="254">X458*$N$10*$N$17*$Q$7*1000000</f>
        <v>576072428.11466336</v>
      </c>
      <c r="AJ458" s="20">
        <f t="shared" ref="AJ458:AJ521" si="255">(SUM(AF458:AI458))</f>
        <v>1664451824.9225442</v>
      </c>
      <c r="AK458">
        <f t="shared" ref="AK458:AK521" si="256">U458*$N$17</f>
        <v>22.8</v>
      </c>
      <c r="AL458">
        <f t="shared" si="223"/>
        <v>35400</v>
      </c>
      <c r="AM458" s="21">
        <f t="shared" ref="AM458:AM521" si="257">(U458*$N$17*$O$10+V458*$P$10*$N$17*15*365+W458*$N$17*1000000+X458*$N$17*$N$10*1000000)/10000000</f>
        <v>1027.8945154724561</v>
      </c>
    </row>
    <row r="459" spans="7:39" ht="15" thickBot="1" x14ac:dyDescent="0.35">
      <c r="G459" s="10" t="s">
        <v>424</v>
      </c>
      <c r="H459">
        <f>((100-B25)/100)*H437</f>
        <v>8.2579014000000069E-3</v>
      </c>
      <c r="I459">
        <f>((100-C25)/100)*I437</f>
        <v>0.51000905079999981</v>
      </c>
      <c r="J459">
        <f>((100-D25)/100)*J437</f>
        <v>1.2805259258879877E-2</v>
      </c>
      <c r="K459">
        <f>((100-E25)/100)*K437</f>
        <v>0.23975999999999989</v>
      </c>
      <c r="L459">
        <f>((100-F25)/100)*L437</f>
        <v>1.9960000000010212</v>
      </c>
      <c r="T459" s="57" t="s">
        <v>425</v>
      </c>
      <c r="U459">
        <f>$U$437+Z7</f>
        <v>0.29000000000000004</v>
      </c>
      <c r="V459">
        <f>$V$437+AA7</f>
        <v>435</v>
      </c>
      <c r="W459">
        <f>$W$437+AB7</f>
        <v>30.281020055057109</v>
      </c>
      <c r="X459">
        <f>$X$437+AC7</f>
        <v>4.0026106234314236</v>
      </c>
      <c r="AD459" t="b">
        <f t="shared" si="250"/>
        <v>0</v>
      </c>
      <c r="AE459" s="15" t="s">
        <v>425</v>
      </c>
      <c r="AF459">
        <f t="shared" si="251"/>
        <v>124723200.00000001</v>
      </c>
      <c r="AG459">
        <f t="shared" si="252"/>
        <v>879677010</v>
      </c>
      <c r="AH459">
        <f t="shared" si="253"/>
        <v>465116468.04567719</v>
      </c>
      <c r="AI459">
        <f t="shared" si="254"/>
        <v>742084009.58418596</v>
      </c>
      <c r="AJ459" s="20">
        <f t="shared" si="255"/>
        <v>2211600687.6298633</v>
      </c>
      <c r="AK459">
        <f t="shared" si="256"/>
        <v>34.800000000000004</v>
      </c>
      <c r="AL459">
        <f t="shared" ref="AL459:AL522" si="258">(V459*$N$17)</f>
        <v>52200</v>
      </c>
      <c r="AM459" s="21">
        <f t="shared" si="257"/>
        <v>1304.0391528783416</v>
      </c>
    </row>
    <row r="460" spans="7:39" ht="15" thickBot="1" x14ac:dyDescent="0.35">
      <c r="G460" s="10" t="s">
        <v>425</v>
      </c>
      <c r="H460">
        <f>((100-B26)/100)*H437</f>
        <v>6.4199284884000054E-3</v>
      </c>
      <c r="I460">
        <f t="shared" ref="I460:L460" si="259">((100-C26)/100)*I437</f>
        <v>0.42352453729199985</v>
      </c>
      <c r="J460">
        <f t="shared" si="259"/>
        <v>4.0133491199999616E-3</v>
      </c>
      <c r="K460">
        <f t="shared" si="259"/>
        <v>0.16783199999999993</v>
      </c>
      <c r="L460">
        <f t="shared" si="259"/>
        <v>9.9800000000102129E-4</v>
      </c>
      <c r="T460" s="57" t="s">
        <v>426</v>
      </c>
      <c r="U460">
        <f>$U$437+Z8</f>
        <v>0.24</v>
      </c>
      <c r="V460">
        <f>$V$437+AA8</f>
        <v>475</v>
      </c>
      <c r="W460">
        <f>$W$437+AB8</f>
        <v>44.607801627399944</v>
      </c>
      <c r="X460">
        <f>$X$437+AC8</f>
        <v>4.1816953930857093</v>
      </c>
      <c r="AD460" t="b">
        <f t="shared" si="250"/>
        <v>0</v>
      </c>
      <c r="AE460" s="15" t="s">
        <v>426</v>
      </c>
      <c r="AF460">
        <f t="shared" si="251"/>
        <v>103219199.99999999</v>
      </c>
      <c r="AG460">
        <f t="shared" si="252"/>
        <v>960566850</v>
      </c>
      <c r="AH460">
        <f t="shared" si="253"/>
        <v>685175832.99686313</v>
      </c>
      <c r="AI460">
        <f t="shared" si="254"/>
        <v>775286325.8780905</v>
      </c>
      <c r="AJ460" s="20">
        <f t="shared" si="255"/>
        <v>2524248208.8749537</v>
      </c>
      <c r="AK460">
        <f t="shared" si="256"/>
        <v>28.799999999999997</v>
      </c>
      <c r="AL460">
        <f t="shared" si="258"/>
        <v>57000</v>
      </c>
      <c r="AM460" s="21">
        <f t="shared" si="257"/>
        <v>1515.563790284227</v>
      </c>
    </row>
    <row r="461" spans="7:39" ht="15" thickBot="1" x14ac:dyDescent="0.35">
      <c r="G461" s="10" t="s">
        <v>426</v>
      </c>
      <c r="H461">
        <f>((100-B27)/100)*H437</f>
        <v>1.043798736960001E-2</v>
      </c>
      <c r="I461">
        <f t="shared" ref="I461:L461" si="260">((100-C27)/100)*I437</f>
        <v>0.63295378581199968</v>
      </c>
      <c r="J461">
        <f t="shared" si="260"/>
        <v>6.4267097241599378E-3</v>
      </c>
      <c r="K461">
        <f t="shared" si="260"/>
        <v>0.17981999999999992</v>
      </c>
      <c r="L461">
        <f t="shared" si="260"/>
        <v>9.9800000000102129E-4</v>
      </c>
      <c r="T461" s="57" t="s">
        <v>427</v>
      </c>
      <c r="U461">
        <f>$U$437+Z9</f>
        <v>0.27</v>
      </c>
      <c r="V461">
        <f>$V$437+AA9</f>
        <v>445</v>
      </c>
      <c r="W461">
        <f>$W$437+AB9</f>
        <v>42.816953930857089</v>
      </c>
      <c r="X461">
        <f>$X$437+AC9</f>
        <v>4.1816953930857093</v>
      </c>
      <c r="AD461" t="b">
        <f t="shared" si="250"/>
        <v>0</v>
      </c>
      <c r="AE461" s="15" t="s">
        <v>427</v>
      </c>
      <c r="AF461">
        <f t="shared" si="251"/>
        <v>116121600.00000001</v>
      </c>
      <c r="AG461">
        <f t="shared" si="252"/>
        <v>899899470</v>
      </c>
      <c r="AH461">
        <f t="shared" si="253"/>
        <v>657668412.37796497</v>
      </c>
      <c r="AI461">
        <f t="shared" si="254"/>
        <v>775286325.8780905</v>
      </c>
      <c r="AJ461" s="20">
        <f t="shared" si="255"/>
        <v>2448975808.2560554</v>
      </c>
      <c r="AK461">
        <f t="shared" si="256"/>
        <v>32.400000000000006</v>
      </c>
      <c r="AL461">
        <f t="shared" si="258"/>
        <v>53400</v>
      </c>
      <c r="AM461" s="21">
        <f t="shared" si="257"/>
        <v>1487.2876179257128</v>
      </c>
    </row>
    <row r="462" spans="7:39" ht="15" thickBot="1" x14ac:dyDescent="0.35">
      <c r="G462" s="10" t="s">
        <v>427</v>
      </c>
      <c r="H462">
        <f>((100-B28)/100)*H437</f>
        <v>2.3594004000000023E-2</v>
      </c>
      <c r="I462">
        <f>((100-C28)/100)*I437</f>
        <v>1.0851256399999996</v>
      </c>
      <c r="J462">
        <f>((100-D28)/100)*J437</f>
        <v>2.6755660799999744E-2</v>
      </c>
      <c r="K462">
        <f>((100-E28)/100)*K437</f>
        <v>0.23975999999999989</v>
      </c>
      <c r="L462">
        <f>((100-F28)/100)*L437</f>
        <v>9.9800000000051057</v>
      </c>
      <c r="T462" s="57"/>
      <c r="U462">
        <f>$U$437+Z10</f>
        <v>0.19</v>
      </c>
      <c r="V462">
        <f>$V$437+AA10</f>
        <v>295</v>
      </c>
      <c r="W462">
        <f>$W$437+AB10</f>
        <v>26.699324661971399</v>
      </c>
      <c r="X462">
        <f>$X$437+AC10</f>
        <v>3.1071867751599962</v>
      </c>
      <c r="AD462" t="b">
        <f t="shared" si="250"/>
        <v>0</v>
      </c>
      <c r="AE462" s="15" t="s">
        <v>428</v>
      </c>
      <c r="AF462">
        <f t="shared" si="251"/>
        <v>81715200</v>
      </c>
      <c r="AG462">
        <f t="shared" si="252"/>
        <v>596562570</v>
      </c>
      <c r="AH462">
        <f t="shared" si="253"/>
        <v>410101626.80788076</v>
      </c>
      <c r="AI462">
        <f t="shared" si="254"/>
        <v>576072428.11466336</v>
      </c>
      <c r="AJ462" s="20">
        <f t="shared" si="255"/>
        <v>1664451824.9225442</v>
      </c>
      <c r="AK462">
        <f t="shared" si="256"/>
        <v>22.8</v>
      </c>
      <c r="AL462">
        <f t="shared" si="258"/>
        <v>35400</v>
      </c>
      <c r="AM462" s="21">
        <f t="shared" si="257"/>
        <v>1027.8945154724561</v>
      </c>
    </row>
    <row r="463" spans="7:39" ht="15" thickBot="1" x14ac:dyDescent="0.35">
      <c r="G463" s="10"/>
      <c r="H463">
        <f>((100-B20)/100)*H17</f>
        <v>5.0246490000000001</v>
      </c>
      <c r="I463">
        <f>((100-C20)/100)*I17</f>
        <v>18.391959999999994</v>
      </c>
      <c r="J463">
        <f>((100-D20)/100)*J17</f>
        <v>2.4235199999999995</v>
      </c>
      <c r="K463">
        <f>((100-E20)/100)*K17</f>
        <v>0.87318000000000007</v>
      </c>
      <c r="L463">
        <f>((100-F20)/100)*L17</f>
        <v>21746.420000000009</v>
      </c>
      <c r="T463" s="57" t="s">
        <v>521</v>
      </c>
      <c r="U463">
        <f t="shared" ref="U463:U471" si="261">$U$17+Z2</f>
        <v>0.35499999999999998</v>
      </c>
      <c r="V463">
        <f t="shared" ref="V463:V471" si="262">$V$17+AA2</f>
        <v>124</v>
      </c>
      <c r="W463">
        <f t="shared" ref="W463:W471" si="263">$W$17+AB2</f>
        <v>14.954238482714272</v>
      </c>
      <c r="X463">
        <f t="shared" ref="X463:X471" si="264">$X$17+AC2</f>
        <v>1</v>
      </c>
      <c r="AD463" t="b">
        <f t="shared" si="250"/>
        <v>0</v>
      </c>
      <c r="AE463" s="15" t="s">
        <v>521</v>
      </c>
      <c r="AF463">
        <f t="shared" si="251"/>
        <v>152678399.99999997</v>
      </c>
      <c r="AG463">
        <f t="shared" si="252"/>
        <v>250758504</v>
      </c>
      <c r="AH463">
        <f t="shared" si="253"/>
        <v>229697103.09449124</v>
      </c>
      <c r="AI463">
        <f t="shared" si="254"/>
        <v>185399999.99999997</v>
      </c>
      <c r="AJ463" s="20">
        <f t="shared" si="255"/>
        <v>818534007.09449124</v>
      </c>
      <c r="AK463">
        <f t="shared" si="256"/>
        <v>42.599999999999994</v>
      </c>
      <c r="AL463">
        <f t="shared" si="258"/>
        <v>14880</v>
      </c>
      <c r="AM463" s="21">
        <f t="shared" si="257"/>
        <v>467.97166179257124</v>
      </c>
    </row>
    <row r="464" spans="7:39" ht="15" thickBot="1" x14ac:dyDescent="0.35">
      <c r="G464" s="2" t="s">
        <v>521</v>
      </c>
      <c r="H464">
        <f>((100-B21)/100)*H17</f>
        <v>5.0246490000000001</v>
      </c>
      <c r="I464">
        <f>((100-C21)/100)*I17</f>
        <v>18.391959999999994</v>
      </c>
      <c r="J464">
        <f>((100-D21)/100)*J17</f>
        <v>2.4235199999999995</v>
      </c>
      <c r="K464">
        <f>((100-E21)/100)*K17</f>
        <v>0.66825000000000012</v>
      </c>
      <c r="L464">
        <f>((100-F21)/100)*L17</f>
        <v>21746.420000000009</v>
      </c>
      <c r="T464" s="57" t="s">
        <v>522</v>
      </c>
      <c r="U464">
        <f t="shared" si="261"/>
        <v>0.35499999999999998</v>
      </c>
      <c r="V464">
        <f t="shared" si="262"/>
        <v>139</v>
      </c>
      <c r="W464">
        <f t="shared" si="263"/>
        <v>16.954238482714274</v>
      </c>
      <c r="X464">
        <f t="shared" si="264"/>
        <v>0.60000000000000009</v>
      </c>
      <c r="AD464" t="b">
        <f t="shared" si="250"/>
        <v>0</v>
      </c>
      <c r="AE464" s="15" t="s">
        <v>522</v>
      </c>
      <c r="AF464">
        <f t="shared" si="251"/>
        <v>152678399.99999997</v>
      </c>
      <c r="AG464">
        <f t="shared" si="252"/>
        <v>281092194</v>
      </c>
      <c r="AH464">
        <f t="shared" si="253"/>
        <v>260417103.09449127</v>
      </c>
      <c r="AI464">
        <f t="shared" si="254"/>
        <v>111240000.00000003</v>
      </c>
      <c r="AJ464" s="20">
        <f t="shared" si="255"/>
        <v>805427697.09449124</v>
      </c>
      <c r="AK464">
        <f t="shared" si="256"/>
        <v>42.599999999999994</v>
      </c>
      <c r="AL464">
        <f t="shared" si="258"/>
        <v>16680</v>
      </c>
      <c r="AM464" s="21">
        <f t="shared" si="257"/>
        <v>425.88466179257125</v>
      </c>
    </row>
    <row r="465" spans="7:39" ht="15" thickBot="1" x14ac:dyDescent="0.35">
      <c r="G465" s="2" t="s">
        <v>522</v>
      </c>
      <c r="H465">
        <f>((100-B22)/100)*H17</f>
        <v>5.0246490000000001</v>
      </c>
      <c r="I465">
        <f>((100-C22)/100)*I17</f>
        <v>18.391959999999994</v>
      </c>
      <c r="J465">
        <f>((100-D22)/100)*J17</f>
        <v>2.4235199999999995</v>
      </c>
      <c r="K465">
        <f>((100-E22)/100)*K17</f>
        <v>1.3365000000000002</v>
      </c>
      <c r="L465">
        <f>((100-F22)/100)*L17</f>
        <v>21746.420000000009</v>
      </c>
      <c r="T465" s="57" t="s">
        <v>523</v>
      </c>
      <c r="U465">
        <f t="shared" si="261"/>
        <v>0.41400000000000003</v>
      </c>
      <c r="V465">
        <f t="shared" si="262"/>
        <v>154</v>
      </c>
      <c r="W465">
        <f t="shared" si="263"/>
        <v>16.954238482714274</v>
      </c>
      <c r="X465">
        <f t="shared" si="264"/>
        <v>0.60000000000000009</v>
      </c>
      <c r="AD465" t="b">
        <f t="shared" si="250"/>
        <v>0</v>
      </c>
      <c r="AE465" s="15" t="s">
        <v>523</v>
      </c>
      <c r="AF465">
        <f t="shared" si="251"/>
        <v>178053120.00000003</v>
      </c>
      <c r="AG465">
        <f t="shared" si="252"/>
        <v>311425884.00000006</v>
      </c>
      <c r="AH465">
        <f t="shared" si="253"/>
        <v>260417103.09449127</v>
      </c>
      <c r="AI465">
        <f t="shared" si="254"/>
        <v>111240000.00000003</v>
      </c>
      <c r="AJ465" s="20">
        <f t="shared" si="255"/>
        <v>861136107.09449136</v>
      </c>
      <c r="AK465">
        <f t="shared" si="256"/>
        <v>49.680000000000007</v>
      </c>
      <c r="AL465">
        <f t="shared" si="258"/>
        <v>18480</v>
      </c>
      <c r="AM465" s="21">
        <f t="shared" si="257"/>
        <v>441.70966179257124</v>
      </c>
    </row>
    <row r="466" spans="7:39" ht="15" thickBot="1" x14ac:dyDescent="0.35">
      <c r="G466" s="2" t="s">
        <v>523</v>
      </c>
      <c r="H466">
        <f>((100-B23)/100)*H17</f>
        <v>0.13566552300000015</v>
      </c>
      <c r="I466">
        <f>((100-C23)/100)*I17</f>
        <v>18.391959999999994</v>
      </c>
      <c r="J466">
        <f>((100-D23)/100)*J17</f>
        <v>1.4541119999999859E-2</v>
      </c>
      <c r="K466">
        <f>((100-E23)/100)*K17</f>
        <v>0.39560399999999984</v>
      </c>
      <c r="L466">
        <f>((100-F23)/100)*L17</f>
        <v>21746.420000000009</v>
      </c>
      <c r="T466" s="57" t="s">
        <v>524</v>
      </c>
      <c r="U466">
        <f t="shared" si="261"/>
        <v>0.35499999999999998</v>
      </c>
      <c r="V466">
        <f t="shared" si="262"/>
        <v>124</v>
      </c>
      <c r="W466">
        <f t="shared" si="263"/>
        <v>15.954238482714272</v>
      </c>
      <c r="X466">
        <f t="shared" si="264"/>
        <v>1</v>
      </c>
      <c r="AD466" t="b">
        <f t="shared" si="250"/>
        <v>0</v>
      </c>
      <c r="AE466" s="15" t="s">
        <v>524</v>
      </c>
      <c r="AF466">
        <f t="shared" si="251"/>
        <v>152678399.99999997</v>
      </c>
      <c r="AG466">
        <f t="shared" si="252"/>
        <v>250758504</v>
      </c>
      <c r="AH466">
        <f t="shared" si="253"/>
        <v>245057103.09449124</v>
      </c>
      <c r="AI466">
        <f t="shared" si="254"/>
        <v>185399999.99999997</v>
      </c>
      <c r="AJ466" s="20">
        <f t="shared" si="255"/>
        <v>833894007.09449124</v>
      </c>
      <c r="AK466">
        <f t="shared" si="256"/>
        <v>42.599999999999994</v>
      </c>
      <c r="AL466">
        <f t="shared" si="258"/>
        <v>14880</v>
      </c>
      <c r="AM466" s="21">
        <f t="shared" si="257"/>
        <v>479.97166179257124</v>
      </c>
    </row>
    <row r="467" spans="7:39" ht="15" thickBot="1" x14ac:dyDescent="0.35">
      <c r="G467" s="2" t="s">
        <v>524</v>
      </c>
      <c r="H467">
        <f>((100-B24)/100)*H17</f>
        <v>5.0246490000000001</v>
      </c>
      <c r="I467">
        <f>((100-C24)/100)*I17</f>
        <v>18.391959999999994</v>
      </c>
      <c r="J467">
        <f>((100-D24)/100)*J17</f>
        <v>2.4235199999999995</v>
      </c>
      <c r="K467">
        <f>((100-E24)/100)*K17</f>
        <v>3.5640000000000005</v>
      </c>
      <c r="L467">
        <f>((100-F24)/100)*L17</f>
        <v>217464.20000000007</v>
      </c>
      <c r="T467" s="57"/>
      <c r="U467">
        <f t="shared" si="261"/>
        <v>0.315</v>
      </c>
      <c r="V467">
        <f t="shared" si="262"/>
        <v>4</v>
      </c>
      <c r="W467">
        <f t="shared" si="263"/>
        <v>8.9542384827142723</v>
      </c>
      <c r="X467">
        <f t="shared" si="264"/>
        <v>0.4</v>
      </c>
      <c r="AD467" t="b">
        <f t="shared" si="250"/>
        <v>0</v>
      </c>
      <c r="AE467" s="15" t="s">
        <v>525</v>
      </c>
      <c r="AF467">
        <f t="shared" si="251"/>
        <v>135475200</v>
      </c>
      <c r="AG467">
        <f t="shared" si="252"/>
        <v>8088984.0000000009</v>
      </c>
      <c r="AH467">
        <f t="shared" si="253"/>
        <v>137537103.09449124</v>
      </c>
      <c r="AI467">
        <f t="shared" si="254"/>
        <v>74160000</v>
      </c>
      <c r="AJ467" s="20">
        <f t="shared" si="255"/>
        <v>355261287.09449124</v>
      </c>
      <c r="AK467">
        <f t="shared" si="256"/>
        <v>37.799999999999997</v>
      </c>
      <c r="AL467">
        <f t="shared" si="258"/>
        <v>480</v>
      </c>
      <c r="AM467" s="21">
        <f t="shared" si="257"/>
        <v>233.94766179257127</v>
      </c>
    </row>
    <row r="468" spans="7:39" ht="15" thickBot="1" x14ac:dyDescent="0.35">
      <c r="G468" s="2" t="s">
        <v>525</v>
      </c>
      <c r="H468">
        <f>((100-B25)/100)*H17</f>
        <v>1.7586271499999999</v>
      </c>
      <c r="I468">
        <f>((100-C25)/100)*I17</f>
        <v>8.6442211999999969</v>
      </c>
      <c r="J468">
        <f>((100-D25)/100)*J17</f>
        <v>1.1598966719999997</v>
      </c>
      <c r="K468">
        <f>((100-E25)/100)*K17</f>
        <v>3.5640000000000005</v>
      </c>
      <c r="L468">
        <f>((100-F25)/100)*L17</f>
        <v>43492.840000000018</v>
      </c>
      <c r="T468" s="57" t="s">
        <v>526</v>
      </c>
      <c r="U468">
        <f t="shared" si="261"/>
        <v>0.41500000000000004</v>
      </c>
      <c r="V468">
        <f t="shared" si="262"/>
        <v>144</v>
      </c>
      <c r="W468">
        <f t="shared" si="263"/>
        <v>12.535933875799982</v>
      </c>
      <c r="X468">
        <f t="shared" si="264"/>
        <v>1.2954238482714273</v>
      </c>
      <c r="AD468" t="b">
        <f t="shared" si="250"/>
        <v>0</v>
      </c>
      <c r="AE468" s="15" t="s">
        <v>526</v>
      </c>
      <c r="AF468">
        <f t="shared" si="251"/>
        <v>178483200.00000003</v>
      </c>
      <c r="AG468">
        <f t="shared" si="252"/>
        <v>291203424.00000006</v>
      </c>
      <c r="AH468">
        <f t="shared" si="253"/>
        <v>192551944.33228776</v>
      </c>
      <c r="AI468">
        <f t="shared" si="254"/>
        <v>240171581.46952263</v>
      </c>
      <c r="AJ468" s="20">
        <f t="shared" si="255"/>
        <v>902410149.8018105</v>
      </c>
      <c r="AK468">
        <f t="shared" si="256"/>
        <v>49.800000000000004</v>
      </c>
      <c r="AL468">
        <f t="shared" si="258"/>
        <v>17280</v>
      </c>
      <c r="AM468" s="21">
        <f t="shared" si="257"/>
        <v>510.09229919845677</v>
      </c>
    </row>
    <row r="469" spans="7:39" ht="15" thickBot="1" x14ac:dyDescent="0.35">
      <c r="G469" s="10" t="s">
        <v>526</v>
      </c>
      <c r="H469">
        <f>((100-B26)/100)*H17</f>
        <v>1.3672069928999997</v>
      </c>
      <c r="I469">
        <f>((100-C26)/100)*I17</f>
        <v>7.1783819879999982</v>
      </c>
      <c r="J469">
        <f>((100-D26)/100)*J17</f>
        <v>0.36352799999999991</v>
      </c>
      <c r="K469">
        <f>((100-E26)/100)*K17</f>
        <v>2.4948000000000001</v>
      </c>
      <c r="L469">
        <f>((100-F26)/100)*L17</f>
        <v>21.746420000011135</v>
      </c>
      <c r="T469" s="57" t="s">
        <v>527</v>
      </c>
      <c r="U469">
        <f t="shared" si="261"/>
        <v>0.36499999999999999</v>
      </c>
      <c r="V469">
        <f t="shared" si="262"/>
        <v>184</v>
      </c>
      <c r="W469">
        <f t="shared" si="263"/>
        <v>26.862715448142815</v>
      </c>
      <c r="X469">
        <f t="shared" si="264"/>
        <v>1.4745086179257125</v>
      </c>
      <c r="AD469" t="b">
        <f t="shared" si="250"/>
        <v>0</v>
      </c>
      <c r="AE469" s="15" t="s">
        <v>527</v>
      </c>
      <c r="AF469">
        <f t="shared" si="251"/>
        <v>156979200</v>
      </c>
      <c r="AG469">
        <f t="shared" si="252"/>
        <v>372093264.00000006</v>
      </c>
      <c r="AH469">
        <f t="shared" si="253"/>
        <v>412611309.28347367</v>
      </c>
      <c r="AI469">
        <f t="shared" si="254"/>
        <v>273373897.76342708</v>
      </c>
      <c r="AJ469" s="20">
        <f t="shared" si="255"/>
        <v>1215057671.0469007</v>
      </c>
      <c r="AK469">
        <f t="shared" si="256"/>
        <v>43.8</v>
      </c>
      <c r="AL469">
        <f t="shared" si="258"/>
        <v>22080</v>
      </c>
      <c r="AM469" s="21">
        <f t="shared" si="257"/>
        <v>721.61693660434196</v>
      </c>
    </row>
    <row r="470" spans="7:39" ht="15" thickBot="1" x14ac:dyDescent="0.35">
      <c r="G470" s="2" t="s">
        <v>527</v>
      </c>
      <c r="H470">
        <f>((100-B27)/100)*H17</f>
        <v>2.2229047176000001</v>
      </c>
      <c r="I470">
        <f>((100-C27)/100)*I17</f>
        <v>10.728030267999996</v>
      </c>
      <c r="J470">
        <f>((100-D27)/100)*J17</f>
        <v>0.58212950399999974</v>
      </c>
      <c r="K470">
        <f>((100-E27)/100)*K17</f>
        <v>2.6730000000000005</v>
      </c>
      <c r="L470">
        <f>((100-F27)/100)*L17</f>
        <v>21.746420000011135</v>
      </c>
      <c r="T470" s="57" t="s">
        <v>528</v>
      </c>
      <c r="U470">
        <f t="shared" si="261"/>
        <v>0.39500000000000002</v>
      </c>
      <c r="V470">
        <f t="shared" si="262"/>
        <v>154</v>
      </c>
      <c r="W470">
        <f t="shared" si="263"/>
        <v>25.07186775159996</v>
      </c>
      <c r="X470">
        <f t="shared" si="264"/>
        <v>1.4745086179257125</v>
      </c>
      <c r="AD470" t="b">
        <f t="shared" si="250"/>
        <v>0</v>
      </c>
      <c r="AE470" s="15" t="s">
        <v>528</v>
      </c>
      <c r="AF470">
        <f t="shared" si="251"/>
        <v>169881600.00000003</v>
      </c>
      <c r="AG470">
        <f t="shared" si="252"/>
        <v>311425884.00000006</v>
      </c>
      <c r="AH470">
        <f t="shared" si="253"/>
        <v>385103888.66457546</v>
      </c>
      <c r="AI470">
        <f t="shared" si="254"/>
        <v>273373897.76342708</v>
      </c>
      <c r="AJ470" s="20">
        <f t="shared" si="255"/>
        <v>1139785270.4280026</v>
      </c>
      <c r="AK470">
        <f t="shared" si="256"/>
        <v>47.400000000000006</v>
      </c>
      <c r="AL470">
        <f t="shared" si="258"/>
        <v>18480</v>
      </c>
      <c r="AM470" s="21">
        <f t="shared" si="257"/>
        <v>693.34076424582781</v>
      </c>
    </row>
    <row r="471" spans="7:39" ht="15" thickBot="1" x14ac:dyDescent="0.35">
      <c r="G471" s="2" t="s">
        <v>528</v>
      </c>
      <c r="H471">
        <f>((100-B28)/100)*H17</f>
        <v>5.0246490000000001</v>
      </c>
      <c r="I471">
        <f>((100-C28)/100)*I17</f>
        <v>18.391959999999994</v>
      </c>
      <c r="J471">
        <f>((100-D28)/100)*J17</f>
        <v>2.4235199999999995</v>
      </c>
      <c r="K471">
        <f>((100-E28)/100)*K17</f>
        <v>3.5640000000000005</v>
      </c>
      <c r="L471">
        <f>((100-F28)/100)*L17</f>
        <v>217464.20000000007</v>
      </c>
      <c r="T471" s="57"/>
      <c r="U471">
        <f t="shared" si="261"/>
        <v>0.315</v>
      </c>
      <c r="V471">
        <f t="shared" si="262"/>
        <v>4</v>
      </c>
      <c r="W471">
        <f t="shared" si="263"/>
        <v>8.9542384827142723</v>
      </c>
      <c r="X471">
        <f t="shared" si="264"/>
        <v>0.4</v>
      </c>
      <c r="AD471" t="b">
        <f t="shared" si="250"/>
        <v>0</v>
      </c>
      <c r="AE471" s="15" t="s">
        <v>529</v>
      </c>
      <c r="AF471">
        <f t="shared" si="251"/>
        <v>135475200</v>
      </c>
      <c r="AG471">
        <f t="shared" si="252"/>
        <v>8088984.0000000009</v>
      </c>
      <c r="AH471">
        <f t="shared" si="253"/>
        <v>137537103.09449124</v>
      </c>
      <c r="AI471">
        <f t="shared" si="254"/>
        <v>74160000</v>
      </c>
      <c r="AJ471" s="20">
        <f t="shared" si="255"/>
        <v>355261287.09449124</v>
      </c>
      <c r="AK471">
        <f t="shared" si="256"/>
        <v>37.799999999999997</v>
      </c>
      <c r="AL471">
        <f t="shared" si="258"/>
        <v>480</v>
      </c>
      <c r="AM471" s="21">
        <f t="shared" si="257"/>
        <v>233.94766179257127</v>
      </c>
    </row>
    <row r="472" spans="7:39" ht="15" thickBot="1" x14ac:dyDescent="0.35">
      <c r="G472" s="2"/>
      <c r="H472">
        <f>((100-B24)/100)*H463</f>
        <v>5.0246490000000001</v>
      </c>
      <c r="I472">
        <f>((100-C24)/100)*I463</f>
        <v>18.391959999999994</v>
      </c>
      <c r="J472">
        <f>((100-D24)/100)*J463</f>
        <v>2.4235199999999995</v>
      </c>
      <c r="K472">
        <f>((100-E24)/100)*K463</f>
        <v>0.87318000000000007</v>
      </c>
      <c r="L472">
        <f>((100-F24)/100)*L463</f>
        <v>21746.420000000009</v>
      </c>
      <c r="T472" s="57"/>
      <c r="U472">
        <f>$U$463+Z6</f>
        <v>0.35499999999999998</v>
      </c>
      <c r="V472">
        <f>$V$463+AA6</f>
        <v>124</v>
      </c>
      <c r="W472">
        <f>$W$463+AB6</f>
        <v>14.954238482714272</v>
      </c>
      <c r="X472">
        <f>$X$463+AC6</f>
        <v>1</v>
      </c>
      <c r="AD472" t="b">
        <f t="shared" si="250"/>
        <v>0</v>
      </c>
      <c r="AE472" s="15" t="s">
        <v>530</v>
      </c>
      <c r="AF472">
        <f t="shared" si="251"/>
        <v>152678399.99999997</v>
      </c>
      <c r="AG472">
        <f t="shared" si="252"/>
        <v>250758504</v>
      </c>
      <c r="AH472">
        <f t="shared" si="253"/>
        <v>229697103.09449124</v>
      </c>
      <c r="AI472">
        <f t="shared" si="254"/>
        <v>185399999.99999997</v>
      </c>
      <c r="AJ472" s="20">
        <f t="shared" si="255"/>
        <v>818534007.09449124</v>
      </c>
      <c r="AK472">
        <f t="shared" si="256"/>
        <v>42.599999999999994</v>
      </c>
      <c r="AL472">
        <f t="shared" si="258"/>
        <v>14880</v>
      </c>
      <c r="AM472" s="21">
        <f t="shared" si="257"/>
        <v>467.97166179257124</v>
      </c>
    </row>
    <row r="473" spans="7:39" ht="15" thickBot="1" x14ac:dyDescent="0.35">
      <c r="G473" s="2" t="s">
        <v>530</v>
      </c>
      <c r="H473">
        <f>((100-B25)/100)*H463</f>
        <v>1.7586271499999999</v>
      </c>
      <c r="I473">
        <f>((100-C25)/100)*I463</f>
        <v>8.6442211999999969</v>
      </c>
      <c r="J473">
        <f>((100-D25)/100)*J463</f>
        <v>1.1598966719999997</v>
      </c>
      <c r="K473">
        <f>((100-E25)/100)*K463</f>
        <v>0.87318000000000007</v>
      </c>
      <c r="L473">
        <f>((100-F25)/100)*L463</f>
        <v>4349.2840000000024</v>
      </c>
      <c r="T473" s="57" t="s">
        <v>531</v>
      </c>
      <c r="U473">
        <f>$U$463+Z7</f>
        <v>0.45499999999999996</v>
      </c>
      <c r="V473">
        <f>$V$463+AA7</f>
        <v>264</v>
      </c>
      <c r="W473">
        <f>$W$463+AB7</f>
        <v>18.53593387579998</v>
      </c>
      <c r="X473">
        <f>$X$463+AC7</f>
        <v>1.8954238482714274</v>
      </c>
      <c r="AD473" t="b">
        <f t="shared" si="250"/>
        <v>0</v>
      </c>
      <c r="AE473" s="15" t="s">
        <v>531</v>
      </c>
      <c r="AF473">
        <f t="shared" si="251"/>
        <v>195686399.99999997</v>
      </c>
      <c r="AG473">
        <f t="shared" si="252"/>
        <v>533872944.00000006</v>
      </c>
      <c r="AH473">
        <f t="shared" si="253"/>
        <v>284711944.33228773</v>
      </c>
      <c r="AI473">
        <f t="shared" si="254"/>
        <v>351411581.4695226</v>
      </c>
      <c r="AJ473" s="20">
        <f t="shared" si="255"/>
        <v>1365682869.8018103</v>
      </c>
      <c r="AK473">
        <f t="shared" si="256"/>
        <v>54.599999999999994</v>
      </c>
      <c r="AL473">
        <f t="shared" si="258"/>
        <v>31680</v>
      </c>
      <c r="AM473" s="21">
        <f t="shared" si="257"/>
        <v>744.11629919845677</v>
      </c>
    </row>
    <row r="474" spans="7:39" ht="15" thickBot="1" x14ac:dyDescent="0.35">
      <c r="G474" s="10" t="s">
        <v>531</v>
      </c>
      <c r="H474">
        <f>((100-B26)/100)*H463</f>
        <v>1.3672069928999997</v>
      </c>
      <c r="I474">
        <f t="shared" ref="I474:L474" si="265">((100-C26)/100)*I463</f>
        <v>7.1783819879999982</v>
      </c>
      <c r="J474">
        <f t="shared" si="265"/>
        <v>0.36352799999999991</v>
      </c>
      <c r="K474">
        <f t="shared" si="265"/>
        <v>0.61122600000000005</v>
      </c>
      <c r="L474">
        <f t="shared" si="265"/>
        <v>2.1746420000011137</v>
      </c>
      <c r="T474" s="57" t="s">
        <v>532</v>
      </c>
      <c r="U474">
        <f>$U$463+Z8</f>
        <v>0.40499999999999997</v>
      </c>
      <c r="V474">
        <f>$V$463+AA8</f>
        <v>304</v>
      </c>
      <c r="W474">
        <f>$W$463+AB8</f>
        <v>32.862715448142815</v>
      </c>
      <c r="X474">
        <f>$X$463+AC8</f>
        <v>2.0745086179257126</v>
      </c>
      <c r="AD474" t="b">
        <f t="shared" si="250"/>
        <v>0</v>
      </c>
      <c r="AE474" s="15" t="s">
        <v>532</v>
      </c>
      <c r="AF474">
        <f t="shared" si="251"/>
        <v>174182399.99999997</v>
      </c>
      <c r="AG474">
        <f t="shared" si="252"/>
        <v>614762784</v>
      </c>
      <c r="AH474">
        <f t="shared" si="253"/>
        <v>504771309.28347367</v>
      </c>
      <c r="AI474">
        <f t="shared" si="254"/>
        <v>384613897.76342708</v>
      </c>
      <c r="AJ474" s="20">
        <f t="shared" si="255"/>
        <v>1678330391.0469007</v>
      </c>
      <c r="AK474">
        <f t="shared" si="256"/>
        <v>48.599999999999994</v>
      </c>
      <c r="AL474">
        <f t="shared" si="258"/>
        <v>36480</v>
      </c>
      <c r="AM474" s="21">
        <f t="shared" si="257"/>
        <v>955.64093660434207</v>
      </c>
    </row>
    <row r="475" spans="7:39" ht="15" thickBot="1" x14ac:dyDescent="0.35">
      <c r="G475" s="2" t="s">
        <v>532</v>
      </c>
      <c r="H475">
        <f>((100-B27)/100)*H463</f>
        <v>2.2229047176000001</v>
      </c>
      <c r="I475">
        <f t="shared" ref="I475:L475" si="266">((100-C27)/100)*I463</f>
        <v>10.728030267999996</v>
      </c>
      <c r="J475">
        <f t="shared" si="266"/>
        <v>0.58212950399999974</v>
      </c>
      <c r="K475">
        <f t="shared" si="266"/>
        <v>0.65488500000000005</v>
      </c>
      <c r="L475">
        <f t="shared" si="266"/>
        <v>2.1746420000011137</v>
      </c>
      <c r="T475" s="57" t="s">
        <v>533</v>
      </c>
      <c r="U475">
        <f>$U$463+Z9</f>
        <v>0.435</v>
      </c>
      <c r="V475">
        <f>$V$463+AA9</f>
        <v>274</v>
      </c>
      <c r="W475">
        <f>$W$463+AB9</f>
        <v>31.07186775159996</v>
      </c>
      <c r="X475">
        <f>$X$463+AC9</f>
        <v>2.0745086179257126</v>
      </c>
      <c r="AD475" t="b">
        <f t="shared" si="250"/>
        <v>0</v>
      </c>
      <c r="AE475" s="15" t="s">
        <v>533</v>
      </c>
      <c r="AF475">
        <f t="shared" si="251"/>
        <v>187084800</v>
      </c>
      <c r="AG475">
        <f t="shared" si="252"/>
        <v>554095404</v>
      </c>
      <c r="AH475">
        <f t="shared" si="253"/>
        <v>477263888.6645754</v>
      </c>
      <c r="AI475">
        <f t="shared" si="254"/>
        <v>384613897.76342708</v>
      </c>
      <c r="AJ475" s="20">
        <f t="shared" si="255"/>
        <v>1603057990.4280024</v>
      </c>
      <c r="AK475">
        <f t="shared" si="256"/>
        <v>52.2</v>
      </c>
      <c r="AL475">
        <f t="shared" si="258"/>
        <v>32880</v>
      </c>
      <c r="AM475" s="21">
        <f t="shared" si="257"/>
        <v>927.36476424582781</v>
      </c>
    </row>
    <row r="476" spans="7:39" ht="15" thickBot="1" x14ac:dyDescent="0.35">
      <c r="G476" s="2" t="s">
        <v>533</v>
      </c>
      <c r="H476">
        <f>((100-B28)/100)*H463</f>
        <v>5.0246490000000001</v>
      </c>
      <c r="I476">
        <f>((100-C28)/100)*I463</f>
        <v>18.391959999999994</v>
      </c>
      <c r="J476">
        <f>((100-D28)/100)*J463</f>
        <v>2.4235199999999995</v>
      </c>
      <c r="K476">
        <f>((100-E28)/100)*K463</f>
        <v>0.87318000000000007</v>
      </c>
      <c r="L476">
        <f>((100-F28)/100)*L463</f>
        <v>21746.420000000009</v>
      </c>
      <c r="T476" s="57"/>
      <c r="U476">
        <f>$U$463+Z10</f>
        <v>0.35499999999999998</v>
      </c>
      <c r="V476">
        <f>$V$463+AA10</f>
        <v>124</v>
      </c>
      <c r="W476">
        <f>$W$463+AB10</f>
        <v>14.954238482714272</v>
      </c>
      <c r="X476">
        <f>$X$463+AC10</f>
        <v>1</v>
      </c>
      <c r="AD476" t="b">
        <f t="shared" si="250"/>
        <v>0</v>
      </c>
      <c r="AE476" s="15" t="s">
        <v>534</v>
      </c>
      <c r="AF476">
        <f t="shared" si="251"/>
        <v>152678399.99999997</v>
      </c>
      <c r="AG476">
        <f t="shared" si="252"/>
        <v>250758504</v>
      </c>
      <c r="AH476">
        <f t="shared" si="253"/>
        <v>229697103.09449124</v>
      </c>
      <c r="AI476">
        <f t="shared" si="254"/>
        <v>185399999.99999997</v>
      </c>
      <c r="AJ476" s="20">
        <f t="shared" si="255"/>
        <v>818534007.09449124</v>
      </c>
      <c r="AK476">
        <f t="shared" si="256"/>
        <v>42.599999999999994</v>
      </c>
      <c r="AL476">
        <f t="shared" si="258"/>
        <v>14880</v>
      </c>
      <c r="AM476" s="21">
        <f t="shared" si="257"/>
        <v>467.97166179257124</v>
      </c>
    </row>
    <row r="477" spans="7:39" ht="15" thickBot="1" x14ac:dyDescent="0.35">
      <c r="G477" s="2"/>
      <c r="H477">
        <f>((100-B24)/100)*H464</f>
        <v>5.0246490000000001</v>
      </c>
      <c r="I477">
        <f>((100-C24)/100)*I464</f>
        <v>18.391959999999994</v>
      </c>
      <c r="J477">
        <f>((100-D24)/100)*J464</f>
        <v>2.4235199999999995</v>
      </c>
      <c r="K477">
        <f>((100-E24)/100)*K464</f>
        <v>0.66825000000000012</v>
      </c>
      <c r="L477">
        <f>((100-F24)/100)*L464</f>
        <v>21746.420000000009</v>
      </c>
      <c r="T477" s="57"/>
      <c r="U477">
        <f>$U$464+Z6</f>
        <v>0.35499999999999998</v>
      </c>
      <c r="V477">
        <f>$V$464+AA6</f>
        <v>139</v>
      </c>
      <c r="W477">
        <f>$W$464+AB6</f>
        <v>16.954238482714274</v>
      </c>
      <c r="X477">
        <f>$X$464+AC6</f>
        <v>0.60000000000000009</v>
      </c>
      <c r="AD477" t="b">
        <f t="shared" si="250"/>
        <v>0</v>
      </c>
      <c r="AE477" s="15" t="s">
        <v>535</v>
      </c>
      <c r="AF477">
        <f t="shared" si="251"/>
        <v>152678399.99999997</v>
      </c>
      <c r="AG477">
        <f t="shared" si="252"/>
        <v>281092194</v>
      </c>
      <c r="AH477">
        <f t="shared" si="253"/>
        <v>260417103.09449127</v>
      </c>
      <c r="AI477">
        <f t="shared" si="254"/>
        <v>111240000.00000003</v>
      </c>
      <c r="AJ477" s="20">
        <f t="shared" si="255"/>
        <v>805427697.09449124</v>
      </c>
      <c r="AK477">
        <f t="shared" si="256"/>
        <v>42.599999999999994</v>
      </c>
      <c r="AL477">
        <f t="shared" si="258"/>
        <v>16680</v>
      </c>
      <c r="AM477" s="21">
        <f t="shared" si="257"/>
        <v>425.88466179257125</v>
      </c>
    </row>
    <row r="478" spans="7:39" ht="15" thickBot="1" x14ac:dyDescent="0.35">
      <c r="G478" s="2" t="s">
        <v>535</v>
      </c>
      <c r="H478">
        <f>((100-B25)/100)*H464</f>
        <v>1.7586271499999999</v>
      </c>
      <c r="I478">
        <f>((100-C25)/100)*I464</f>
        <v>8.6442211999999969</v>
      </c>
      <c r="J478">
        <f>((100-D25)/100)*J464</f>
        <v>1.1598966719999997</v>
      </c>
      <c r="K478">
        <f>((100-E25)/100)*K464</f>
        <v>0.66825000000000012</v>
      </c>
      <c r="L478">
        <f>((100-F25)/100)*L464</f>
        <v>4349.2840000000024</v>
      </c>
      <c r="T478" s="57" t="s">
        <v>536</v>
      </c>
      <c r="U478">
        <f>$U$464+Z7</f>
        <v>0.45499999999999996</v>
      </c>
      <c r="V478">
        <f>$V$464+AA7</f>
        <v>279</v>
      </c>
      <c r="W478">
        <f>$W$464+AB7</f>
        <v>20.535933875799984</v>
      </c>
      <c r="X478">
        <f>$X$464+AC7</f>
        <v>1.4954238482714275</v>
      </c>
      <c r="AD478" t="b">
        <f t="shared" si="250"/>
        <v>0</v>
      </c>
      <c r="AE478" s="15" t="s">
        <v>536</v>
      </c>
      <c r="AF478">
        <f t="shared" si="251"/>
        <v>195686399.99999997</v>
      </c>
      <c r="AG478">
        <f t="shared" si="252"/>
        <v>564206634</v>
      </c>
      <c r="AH478">
        <f t="shared" si="253"/>
        <v>315431944.33228773</v>
      </c>
      <c r="AI478">
        <f t="shared" si="254"/>
        <v>277251581.46952266</v>
      </c>
      <c r="AJ478" s="20">
        <f t="shared" si="255"/>
        <v>1352576559.8018105</v>
      </c>
      <c r="AK478">
        <f t="shared" si="256"/>
        <v>54.599999999999994</v>
      </c>
      <c r="AL478">
        <f t="shared" si="258"/>
        <v>33480</v>
      </c>
      <c r="AM478" s="21">
        <f t="shared" si="257"/>
        <v>702.02929919845678</v>
      </c>
    </row>
    <row r="479" spans="7:39" ht="15" thickBot="1" x14ac:dyDescent="0.35">
      <c r="G479" s="10" t="s">
        <v>536</v>
      </c>
      <c r="H479">
        <f>((100-B26)/100)*H464</f>
        <v>1.3672069928999997</v>
      </c>
      <c r="I479">
        <f t="shared" ref="I479:L479" si="267">((100-C26)/100)*I464</f>
        <v>7.1783819879999982</v>
      </c>
      <c r="J479">
        <f t="shared" si="267"/>
        <v>0.36352799999999991</v>
      </c>
      <c r="K479">
        <f t="shared" si="267"/>
        <v>0.46777500000000005</v>
      </c>
      <c r="L479">
        <f t="shared" si="267"/>
        <v>2.1746420000011137</v>
      </c>
      <c r="T479" s="57" t="s">
        <v>537</v>
      </c>
      <c r="U479">
        <f>$U$464+Z8</f>
        <v>0.40499999999999997</v>
      </c>
      <c r="V479">
        <f>$V$464+AA8</f>
        <v>319</v>
      </c>
      <c r="W479">
        <f>$W$464+AB8</f>
        <v>34.862715448142822</v>
      </c>
      <c r="X479">
        <f>$X$464+AC8</f>
        <v>1.6745086179257127</v>
      </c>
      <c r="AD479" t="b">
        <f t="shared" si="250"/>
        <v>0</v>
      </c>
      <c r="AE479" s="15" t="s">
        <v>537</v>
      </c>
      <c r="AF479">
        <f t="shared" si="251"/>
        <v>174182399.99999997</v>
      </c>
      <c r="AG479">
        <f t="shared" si="252"/>
        <v>645096474</v>
      </c>
      <c r="AH479">
        <f t="shared" si="253"/>
        <v>535491309.28347379</v>
      </c>
      <c r="AI479">
        <f t="shared" si="254"/>
        <v>310453897.76342708</v>
      </c>
      <c r="AJ479" s="20">
        <f t="shared" si="255"/>
        <v>1665224081.0469007</v>
      </c>
      <c r="AK479">
        <f t="shared" si="256"/>
        <v>48.599999999999994</v>
      </c>
      <c r="AL479">
        <f t="shared" si="258"/>
        <v>38280</v>
      </c>
      <c r="AM479" s="21">
        <f t="shared" si="257"/>
        <v>913.55393660434208</v>
      </c>
    </row>
    <row r="480" spans="7:39" ht="15" thickBot="1" x14ac:dyDescent="0.35">
      <c r="G480" s="2" t="s">
        <v>537</v>
      </c>
      <c r="H480">
        <f>((100-B27)/100)*H464</f>
        <v>2.2229047176000001</v>
      </c>
      <c r="I480">
        <f t="shared" ref="I480:L480" si="268">((100-C27)/100)*I464</f>
        <v>10.728030267999996</v>
      </c>
      <c r="J480">
        <f t="shared" si="268"/>
        <v>0.58212950399999974</v>
      </c>
      <c r="K480">
        <f t="shared" si="268"/>
        <v>0.50118750000000012</v>
      </c>
      <c r="L480">
        <f t="shared" si="268"/>
        <v>2.1746420000011137</v>
      </c>
      <c r="T480" s="57" t="s">
        <v>538</v>
      </c>
      <c r="U480">
        <f>$U$464+Z9</f>
        <v>0.435</v>
      </c>
      <c r="V480">
        <f>$V$464+AA9</f>
        <v>289</v>
      </c>
      <c r="W480">
        <f>$W$464+AB9</f>
        <v>33.071867751599967</v>
      </c>
      <c r="X480">
        <f>$X$464+AC9</f>
        <v>1.6745086179257127</v>
      </c>
      <c r="AD480" t="b">
        <f t="shared" si="250"/>
        <v>0</v>
      </c>
      <c r="AE480" s="15" t="s">
        <v>538</v>
      </c>
      <c r="AF480">
        <f t="shared" si="251"/>
        <v>187084800</v>
      </c>
      <c r="AG480">
        <f t="shared" si="252"/>
        <v>584429094</v>
      </c>
      <c r="AH480">
        <f t="shared" si="253"/>
        <v>507983888.66457552</v>
      </c>
      <c r="AI480">
        <f t="shared" si="254"/>
        <v>310453897.76342708</v>
      </c>
      <c r="AJ480" s="20">
        <f t="shared" si="255"/>
        <v>1589951680.4280026</v>
      </c>
      <c r="AK480">
        <f t="shared" si="256"/>
        <v>52.2</v>
      </c>
      <c r="AL480">
        <f t="shared" si="258"/>
        <v>34680</v>
      </c>
      <c r="AM480" s="21">
        <f t="shared" si="257"/>
        <v>885.27776424582783</v>
      </c>
    </row>
    <row r="481" spans="7:39" ht="15" thickBot="1" x14ac:dyDescent="0.35">
      <c r="G481" s="2" t="s">
        <v>538</v>
      </c>
      <c r="H481">
        <f>((100-B28)/100)*H464</f>
        <v>5.0246490000000001</v>
      </c>
      <c r="I481">
        <f>((100-C28)/100)*I464</f>
        <v>18.391959999999994</v>
      </c>
      <c r="J481">
        <f>((100-D28)/100)*J464</f>
        <v>2.4235199999999995</v>
      </c>
      <c r="K481">
        <f>((100-E28)/100)*K464</f>
        <v>0.66825000000000012</v>
      </c>
      <c r="L481">
        <f>((100-F28)/100)*L464</f>
        <v>21746.420000000009</v>
      </c>
      <c r="T481" s="57"/>
      <c r="U481">
        <f>$U$464+Z10</f>
        <v>0.35499999999999998</v>
      </c>
      <c r="V481">
        <f>$V$464+AA10</f>
        <v>139</v>
      </c>
      <c r="W481">
        <f>$W$464+AB10</f>
        <v>16.954238482714274</v>
      </c>
      <c r="X481">
        <f>$X$464+AC10</f>
        <v>0.60000000000000009</v>
      </c>
      <c r="AD481" t="b">
        <f t="shared" si="250"/>
        <v>0</v>
      </c>
      <c r="AE481" s="15" t="s">
        <v>539</v>
      </c>
      <c r="AF481">
        <f t="shared" si="251"/>
        <v>152678399.99999997</v>
      </c>
      <c r="AG481">
        <f t="shared" si="252"/>
        <v>281092194</v>
      </c>
      <c r="AH481">
        <f t="shared" si="253"/>
        <v>260417103.09449127</v>
      </c>
      <c r="AI481">
        <f t="shared" si="254"/>
        <v>111240000.00000003</v>
      </c>
      <c r="AJ481" s="20">
        <f t="shared" si="255"/>
        <v>805427697.09449124</v>
      </c>
      <c r="AK481">
        <f t="shared" si="256"/>
        <v>42.599999999999994</v>
      </c>
      <c r="AL481">
        <f t="shared" si="258"/>
        <v>16680</v>
      </c>
      <c r="AM481" s="21">
        <f t="shared" si="257"/>
        <v>425.88466179257125</v>
      </c>
    </row>
    <row r="482" spans="7:39" ht="15" thickBot="1" x14ac:dyDescent="0.35">
      <c r="G482" s="2"/>
      <c r="H482">
        <f>((100-B24)/100)*H465</f>
        <v>5.0246490000000001</v>
      </c>
      <c r="I482">
        <f>((100-C24)/100)*I465</f>
        <v>18.391959999999994</v>
      </c>
      <c r="J482">
        <f>((100-D24)/100)*J465</f>
        <v>2.4235199999999995</v>
      </c>
      <c r="K482">
        <f>((100-E24)/100)*K465</f>
        <v>1.3365000000000002</v>
      </c>
      <c r="L482">
        <f>((100-F24)/100)*L465</f>
        <v>21746.420000000009</v>
      </c>
      <c r="T482" s="57"/>
      <c r="U482">
        <f>$U$465+Z6</f>
        <v>0.41400000000000003</v>
      </c>
      <c r="V482">
        <f>$V$465+AA6</f>
        <v>154</v>
      </c>
      <c r="W482">
        <f>$W$465+AB6</f>
        <v>16.954238482714274</v>
      </c>
      <c r="X482">
        <f>$X$465+AC6</f>
        <v>0.60000000000000009</v>
      </c>
      <c r="AD482" t="b">
        <f t="shared" si="250"/>
        <v>0</v>
      </c>
      <c r="AE482" s="15" t="s">
        <v>540</v>
      </c>
      <c r="AF482">
        <f t="shared" si="251"/>
        <v>178053120.00000003</v>
      </c>
      <c r="AG482">
        <f t="shared" si="252"/>
        <v>311425884.00000006</v>
      </c>
      <c r="AH482">
        <f t="shared" si="253"/>
        <v>260417103.09449127</v>
      </c>
      <c r="AI482">
        <f t="shared" si="254"/>
        <v>111240000.00000003</v>
      </c>
      <c r="AJ482" s="20">
        <f t="shared" si="255"/>
        <v>861136107.09449136</v>
      </c>
      <c r="AK482">
        <f t="shared" si="256"/>
        <v>49.680000000000007</v>
      </c>
      <c r="AL482">
        <f t="shared" si="258"/>
        <v>18480</v>
      </c>
      <c r="AM482" s="21">
        <f t="shared" si="257"/>
        <v>441.70966179257124</v>
      </c>
    </row>
    <row r="483" spans="7:39" ht="15" thickBot="1" x14ac:dyDescent="0.35">
      <c r="G483" s="2" t="s">
        <v>540</v>
      </c>
      <c r="H483">
        <f>((100-B25)/100)*H465</f>
        <v>1.7586271499999999</v>
      </c>
      <c r="I483">
        <f>((100-C25)/100)*I465</f>
        <v>8.6442211999999969</v>
      </c>
      <c r="J483">
        <f>((100-D25)/100)*J465</f>
        <v>1.1598966719999997</v>
      </c>
      <c r="K483">
        <f>((100-E25)/100)*K465</f>
        <v>1.3365000000000002</v>
      </c>
      <c r="L483">
        <f>((100-F25)/100)*L465</f>
        <v>4349.2840000000024</v>
      </c>
      <c r="T483" s="57" t="s">
        <v>541</v>
      </c>
      <c r="U483">
        <f>$U$465+Z7</f>
        <v>0.51400000000000001</v>
      </c>
      <c r="V483">
        <f>$V$465+AA7</f>
        <v>294</v>
      </c>
      <c r="W483">
        <f>$W$465+AB7</f>
        <v>20.535933875799984</v>
      </c>
      <c r="X483">
        <f>$X$465+AC7</f>
        <v>1.4954238482714275</v>
      </c>
      <c r="AD483" t="b">
        <f t="shared" si="250"/>
        <v>0</v>
      </c>
      <c r="AE483" s="15" t="s">
        <v>541</v>
      </c>
      <c r="AF483">
        <f t="shared" si="251"/>
        <v>221061120</v>
      </c>
      <c r="AG483">
        <f t="shared" si="252"/>
        <v>594540324</v>
      </c>
      <c r="AH483">
        <f t="shared" si="253"/>
        <v>315431944.33228773</v>
      </c>
      <c r="AI483">
        <f t="shared" si="254"/>
        <v>277251581.46952266</v>
      </c>
      <c r="AJ483" s="20">
        <f t="shared" si="255"/>
        <v>1408284969.8018105</v>
      </c>
      <c r="AK483">
        <f t="shared" si="256"/>
        <v>61.68</v>
      </c>
      <c r="AL483">
        <f t="shared" si="258"/>
        <v>35280</v>
      </c>
      <c r="AM483" s="21">
        <f t="shared" si="257"/>
        <v>717.85429919845672</v>
      </c>
    </row>
    <row r="484" spans="7:39" ht="15" thickBot="1" x14ac:dyDescent="0.35">
      <c r="G484" s="10" t="s">
        <v>541</v>
      </c>
      <c r="H484">
        <f>((100-B26)/100)*H465</f>
        <v>1.3672069928999997</v>
      </c>
      <c r="I484">
        <f t="shared" ref="I484:L484" si="269">((100-C26)/100)*I465</f>
        <v>7.1783819879999982</v>
      </c>
      <c r="J484">
        <f t="shared" si="269"/>
        <v>0.36352799999999991</v>
      </c>
      <c r="K484">
        <f t="shared" si="269"/>
        <v>0.9355500000000001</v>
      </c>
      <c r="L484">
        <f t="shared" si="269"/>
        <v>2.1746420000011137</v>
      </c>
      <c r="T484" s="57" t="s">
        <v>542</v>
      </c>
      <c r="U484">
        <f>$U$465+Z8</f>
        <v>0.46400000000000002</v>
      </c>
      <c r="V484">
        <f>$V$465+AA8</f>
        <v>334</v>
      </c>
      <c r="W484">
        <f>$W$465+AB8</f>
        <v>34.862715448142822</v>
      </c>
      <c r="X484">
        <f>$X$465+AC8</f>
        <v>1.6745086179257127</v>
      </c>
      <c r="AD484" t="b">
        <f t="shared" si="250"/>
        <v>0</v>
      </c>
      <c r="AE484" s="15" t="s">
        <v>542</v>
      </c>
      <c r="AF484">
        <f t="shared" si="251"/>
        <v>199557120</v>
      </c>
      <c r="AG484">
        <f t="shared" si="252"/>
        <v>675430164</v>
      </c>
      <c r="AH484">
        <f t="shared" si="253"/>
        <v>535491309.28347379</v>
      </c>
      <c r="AI484">
        <f t="shared" si="254"/>
        <v>310453897.76342708</v>
      </c>
      <c r="AJ484" s="20">
        <f t="shared" si="255"/>
        <v>1720932491.0469007</v>
      </c>
      <c r="AK484">
        <f t="shared" si="256"/>
        <v>55.68</v>
      </c>
      <c r="AL484">
        <f t="shared" si="258"/>
        <v>40080</v>
      </c>
      <c r="AM484" s="21">
        <f t="shared" si="257"/>
        <v>929.37893660434213</v>
      </c>
    </row>
    <row r="485" spans="7:39" ht="15" thickBot="1" x14ac:dyDescent="0.35">
      <c r="G485" s="2" t="s">
        <v>542</v>
      </c>
      <c r="H485">
        <f>((100-B27)/100)*H465</f>
        <v>2.2229047176000001</v>
      </c>
      <c r="I485">
        <f t="shared" ref="I485:L485" si="270">((100-C27)/100)*I465</f>
        <v>10.728030267999996</v>
      </c>
      <c r="J485">
        <f t="shared" si="270"/>
        <v>0.58212950399999974</v>
      </c>
      <c r="K485">
        <f t="shared" si="270"/>
        <v>1.0023750000000002</v>
      </c>
      <c r="L485">
        <f t="shared" si="270"/>
        <v>2.1746420000011137</v>
      </c>
      <c r="T485" s="57" t="s">
        <v>543</v>
      </c>
      <c r="U485">
        <f>$U$465+Z9</f>
        <v>0.49400000000000005</v>
      </c>
      <c r="V485">
        <f>$V$465+AA9</f>
        <v>304</v>
      </c>
      <c r="W485">
        <f>$W$465+AB9</f>
        <v>33.071867751599967</v>
      </c>
      <c r="X485">
        <f>$X$465+AC9</f>
        <v>1.6745086179257127</v>
      </c>
      <c r="AD485" t="b">
        <f t="shared" si="250"/>
        <v>0</v>
      </c>
      <c r="AE485" s="15" t="s">
        <v>543</v>
      </c>
      <c r="AF485">
        <f t="shared" si="251"/>
        <v>212459520.00000003</v>
      </c>
      <c r="AG485">
        <f t="shared" si="252"/>
        <v>614762784</v>
      </c>
      <c r="AH485">
        <f t="shared" si="253"/>
        <v>507983888.66457552</v>
      </c>
      <c r="AI485">
        <f t="shared" si="254"/>
        <v>310453897.76342708</v>
      </c>
      <c r="AJ485" s="20">
        <f t="shared" si="255"/>
        <v>1645660090.4280026</v>
      </c>
      <c r="AK485">
        <f t="shared" si="256"/>
        <v>59.280000000000008</v>
      </c>
      <c r="AL485">
        <f t="shared" si="258"/>
        <v>36480</v>
      </c>
      <c r="AM485" s="21">
        <f t="shared" si="257"/>
        <v>901.10276424582787</v>
      </c>
    </row>
    <row r="486" spans="7:39" ht="15" thickBot="1" x14ac:dyDescent="0.35">
      <c r="G486" s="2" t="s">
        <v>543</v>
      </c>
      <c r="H486">
        <f>((100-B28)/100)*H465</f>
        <v>5.0246490000000001</v>
      </c>
      <c r="I486">
        <f>((100-C28)/100)*I465</f>
        <v>18.391959999999994</v>
      </c>
      <c r="J486">
        <f>((100-D28)/100)*J465</f>
        <v>2.4235199999999995</v>
      </c>
      <c r="K486">
        <f>((100-E28)/100)*K465</f>
        <v>1.3365000000000002</v>
      </c>
      <c r="L486">
        <f>((100-F28)/100)*L465</f>
        <v>21746.420000000009</v>
      </c>
      <c r="T486" s="57"/>
      <c r="U486">
        <f>$U$465+Z10</f>
        <v>0.41400000000000003</v>
      </c>
      <c r="V486">
        <f>$V$465+AA10</f>
        <v>154</v>
      </c>
      <c r="W486">
        <f>$W$465+AB10</f>
        <v>16.954238482714274</v>
      </c>
      <c r="X486">
        <f>$X$465+AC10</f>
        <v>0.60000000000000009</v>
      </c>
      <c r="AD486" t="b">
        <f t="shared" si="250"/>
        <v>0</v>
      </c>
      <c r="AE486" s="15" t="s">
        <v>544</v>
      </c>
      <c r="AF486">
        <f t="shared" si="251"/>
        <v>178053120.00000003</v>
      </c>
      <c r="AG486">
        <f t="shared" si="252"/>
        <v>311425884.00000006</v>
      </c>
      <c r="AH486">
        <f t="shared" si="253"/>
        <v>260417103.09449127</v>
      </c>
      <c r="AI486">
        <f t="shared" si="254"/>
        <v>111240000.00000003</v>
      </c>
      <c r="AJ486" s="20">
        <f t="shared" si="255"/>
        <v>861136107.09449136</v>
      </c>
      <c r="AK486">
        <f t="shared" si="256"/>
        <v>49.680000000000007</v>
      </c>
      <c r="AL486">
        <f t="shared" si="258"/>
        <v>18480</v>
      </c>
      <c r="AM486" s="21">
        <f t="shared" si="257"/>
        <v>441.70966179257124</v>
      </c>
    </row>
    <row r="487" spans="7:39" ht="15" thickBot="1" x14ac:dyDescent="0.35">
      <c r="G487" s="2"/>
      <c r="H487">
        <f>((100-B24)/100)*H466</f>
        <v>0.13566552300000015</v>
      </c>
      <c r="I487">
        <f>((100-C24)/100)*I466</f>
        <v>18.391959999999994</v>
      </c>
      <c r="J487">
        <f>((100-D24)/100)*J466</f>
        <v>1.4541119999999859E-2</v>
      </c>
      <c r="K487">
        <f>((100-E24)/100)*K466</f>
        <v>0.39560399999999984</v>
      </c>
      <c r="L487">
        <f>((100-F24)/100)*L466</f>
        <v>21746.420000000009</v>
      </c>
      <c r="T487" s="57"/>
      <c r="U487">
        <f>$U$466+Z6</f>
        <v>0.35499999999999998</v>
      </c>
      <c r="V487">
        <f>$V$466+AA6</f>
        <v>124</v>
      </c>
      <c r="W487">
        <f>$W$466+AB6</f>
        <v>15.954238482714272</v>
      </c>
      <c r="X487">
        <f>$X$466+AC6</f>
        <v>1</v>
      </c>
      <c r="AD487" t="b">
        <f t="shared" si="250"/>
        <v>0</v>
      </c>
      <c r="AE487" s="15" t="s">
        <v>545</v>
      </c>
      <c r="AF487">
        <f t="shared" si="251"/>
        <v>152678399.99999997</v>
      </c>
      <c r="AG487">
        <f t="shared" si="252"/>
        <v>250758504</v>
      </c>
      <c r="AH487">
        <f t="shared" si="253"/>
        <v>245057103.09449124</v>
      </c>
      <c r="AI487">
        <f t="shared" si="254"/>
        <v>185399999.99999997</v>
      </c>
      <c r="AJ487" s="20">
        <f t="shared" si="255"/>
        <v>833894007.09449124</v>
      </c>
      <c r="AK487">
        <f t="shared" si="256"/>
        <v>42.599999999999994</v>
      </c>
      <c r="AL487">
        <f t="shared" si="258"/>
        <v>14880</v>
      </c>
      <c r="AM487" s="21">
        <f t="shared" si="257"/>
        <v>479.97166179257124</v>
      </c>
    </row>
    <row r="488" spans="7:39" ht="15" thickBot="1" x14ac:dyDescent="0.35">
      <c r="G488" s="2" t="s">
        <v>545</v>
      </c>
      <c r="H488">
        <f>((100-B25)/100)*H466</f>
        <v>4.7482933050000051E-2</v>
      </c>
      <c r="I488">
        <f>((100-C25)/100)*I466</f>
        <v>8.6442211999999969</v>
      </c>
      <c r="J488">
        <f>((100-D25)/100)*J466</f>
        <v>6.9593800319999316E-3</v>
      </c>
      <c r="K488">
        <f>((100-E25)/100)*K466</f>
        <v>0.39560399999999984</v>
      </c>
      <c r="L488">
        <f>((100-F25)/100)*L466</f>
        <v>4349.2840000000024</v>
      </c>
      <c r="T488" s="57" t="s">
        <v>546</v>
      </c>
      <c r="U488">
        <f>$U$466+Z7</f>
        <v>0.45499999999999996</v>
      </c>
      <c r="V488">
        <f>$V$466+AA7</f>
        <v>264</v>
      </c>
      <c r="W488">
        <f>$W$466+AB7</f>
        <v>19.53593387579998</v>
      </c>
      <c r="X488">
        <f>$X$466+AC7</f>
        <v>1.8954238482714274</v>
      </c>
      <c r="AD488" t="b">
        <f t="shared" si="250"/>
        <v>0</v>
      </c>
      <c r="AE488" s="15" t="s">
        <v>546</v>
      </c>
      <c r="AF488">
        <f t="shared" si="251"/>
        <v>195686399.99999997</v>
      </c>
      <c r="AG488">
        <f t="shared" si="252"/>
        <v>533872944.00000006</v>
      </c>
      <c r="AH488">
        <f t="shared" si="253"/>
        <v>300071944.33228773</v>
      </c>
      <c r="AI488">
        <f t="shared" si="254"/>
        <v>351411581.4695226</v>
      </c>
      <c r="AJ488" s="20">
        <f t="shared" si="255"/>
        <v>1381042869.8018103</v>
      </c>
      <c r="AK488">
        <f t="shared" si="256"/>
        <v>54.599999999999994</v>
      </c>
      <c r="AL488">
        <f t="shared" si="258"/>
        <v>31680</v>
      </c>
      <c r="AM488" s="21">
        <f t="shared" si="257"/>
        <v>756.11629919845677</v>
      </c>
    </row>
    <row r="489" spans="7:39" ht="15" thickBot="1" x14ac:dyDescent="0.35">
      <c r="G489" s="10" t="s">
        <v>546</v>
      </c>
      <c r="H489">
        <f>((100-B26)/100)*H466</f>
        <v>3.6914588808300036E-2</v>
      </c>
      <c r="I489">
        <f t="shared" ref="I489:L489" si="271">((100-C26)/100)*I466</f>
        <v>7.1783819879999982</v>
      </c>
      <c r="J489">
        <f t="shared" si="271"/>
        <v>2.1811679999999786E-3</v>
      </c>
      <c r="K489">
        <f t="shared" si="271"/>
        <v>0.27692279999999986</v>
      </c>
      <c r="L489">
        <f t="shared" si="271"/>
        <v>2.1746420000011137</v>
      </c>
      <c r="T489" s="57" t="s">
        <v>547</v>
      </c>
      <c r="U489">
        <f>$U$466+Z8</f>
        <v>0.40499999999999997</v>
      </c>
      <c r="V489">
        <f>$V$466+AA8</f>
        <v>304</v>
      </c>
      <c r="W489">
        <f>$W$466+AB8</f>
        <v>33.862715448142815</v>
      </c>
      <c r="X489">
        <f>$X$466+AC8</f>
        <v>2.0745086179257126</v>
      </c>
      <c r="AD489" t="b">
        <f t="shared" si="250"/>
        <v>0</v>
      </c>
      <c r="AE489" s="15" t="s">
        <v>547</v>
      </c>
      <c r="AF489">
        <f t="shared" si="251"/>
        <v>174182399.99999997</v>
      </c>
      <c r="AG489">
        <f t="shared" si="252"/>
        <v>614762784</v>
      </c>
      <c r="AH489">
        <f t="shared" si="253"/>
        <v>520131309.28347367</v>
      </c>
      <c r="AI489">
        <f t="shared" si="254"/>
        <v>384613897.76342708</v>
      </c>
      <c r="AJ489" s="20">
        <f t="shared" si="255"/>
        <v>1693690391.0469007</v>
      </c>
      <c r="AK489">
        <f t="shared" si="256"/>
        <v>48.599999999999994</v>
      </c>
      <c r="AL489">
        <f t="shared" si="258"/>
        <v>36480</v>
      </c>
      <c r="AM489" s="21">
        <f t="shared" si="257"/>
        <v>967.64093660434207</v>
      </c>
    </row>
    <row r="490" spans="7:39" ht="15" thickBot="1" x14ac:dyDescent="0.35">
      <c r="G490" s="2" t="s">
        <v>547</v>
      </c>
      <c r="H490">
        <f>((100-B27)/100)*H466</f>
        <v>6.0018427375200065E-2</v>
      </c>
      <c r="I490">
        <f t="shared" ref="I490:L490" si="272">((100-C27)/100)*I466</f>
        <v>10.728030267999996</v>
      </c>
      <c r="J490">
        <f t="shared" si="272"/>
        <v>3.4927770239999655E-3</v>
      </c>
      <c r="K490">
        <f t="shared" si="272"/>
        <v>0.29670299999999988</v>
      </c>
      <c r="L490">
        <f t="shared" si="272"/>
        <v>2.1746420000011137</v>
      </c>
      <c r="T490" s="57" t="s">
        <v>548</v>
      </c>
      <c r="U490">
        <f>$U$466+Z9</f>
        <v>0.435</v>
      </c>
      <c r="V490">
        <f>$V$466+AA9</f>
        <v>274</v>
      </c>
      <c r="W490">
        <f>$W$466+AB9</f>
        <v>32.07186775159996</v>
      </c>
      <c r="X490">
        <f>$X$466+AC9</f>
        <v>2.0745086179257126</v>
      </c>
      <c r="AD490" t="b">
        <f t="shared" si="250"/>
        <v>0</v>
      </c>
      <c r="AE490" s="15" t="s">
        <v>548</v>
      </c>
      <c r="AF490">
        <f t="shared" si="251"/>
        <v>187084800</v>
      </c>
      <c r="AG490">
        <f t="shared" si="252"/>
        <v>554095404</v>
      </c>
      <c r="AH490">
        <f t="shared" si="253"/>
        <v>492623888.6645754</v>
      </c>
      <c r="AI490">
        <f t="shared" si="254"/>
        <v>384613897.76342708</v>
      </c>
      <c r="AJ490" s="20">
        <f t="shared" si="255"/>
        <v>1618417990.4280024</v>
      </c>
      <c r="AK490">
        <f t="shared" si="256"/>
        <v>52.2</v>
      </c>
      <c r="AL490">
        <f t="shared" si="258"/>
        <v>32880</v>
      </c>
      <c r="AM490" s="21">
        <f t="shared" si="257"/>
        <v>939.36476424582781</v>
      </c>
    </row>
    <row r="491" spans="7:39" ht="15" thickBot="1" x14ac:dyDescent="0.35">
      <c r="G491" s="2" t="s">
        <v>548</v>
      </c>
      <c r="H491">
        <f>((100-B28)/100)*H466</f>
        <v>0.13566552300000015</v>
      </c>
      <c r="I491">
        <f>((100-C28)/100)*I466</f>
        <v>18.391959999999994</v>
      </c>
      <c r="J491">
        <f>((100-D28)/100)*J466</f>
        <v>1.4541119999999859E-2</v>
      </c>
      <c r="K491">
        <f>((100-E28)/100)*K466</f>
        <v>0.39560399999999984</v>
      </c>
      <c r="L491">
        <f>((100-F28)/100)*L466</f>
        <v>21746.420000000009</v>
      </c>
      <c r="T491" s="57"/>
      <c r="U491">
        <f>$U$466+Z10</f>
        <v>0.35499999999999998</v>
      </c>
      <c r="V491">
        <f>$V$466+AA10</f>
        <v>124</v>
      </c>
      <c r="W491">
        <f>$W$466+AB10</f>
        <v>15.954238482714272</v>
      </c>
      <c r="X491">
        <f>$X$466+AC10</f>
        <v>1</v>
      </c>
      <c r="AD491" t="b">
        <f t="shared" si="250"/>
        <v>0</v>
      </c>
      <c r="AE491" s="15" t="s">
        <v>549</v>
      </c>
      <c r="AF491">
        <f t="shared" si="251"/>
        <v>152678399.99999997</v>
      </c>
      <c r="AG491">
        <f t="shared" si="252"/>
        <v>250758504</v>
      </c>
      <c r="AH491">
        <f t="shared" si="253"/>
        <v>245057103.09449124</v>
      </c>
      <c r="AI491">
        <f t="shared" si="254"/>
        <v>185399999.99999997</v>
      </c>
      <c r="AJ491" s="20">
        <f t="shared" si="255"/>
        <v>833894007.09449124</v>
      </c>
      <c r="AK491">
        <f t="shared" si="256"/>
        <v>42.599999999999994</v>
      </c>
      <c r="AL491">
        <f t="shared" si="258"/>
        <v>14880</v>
      </c>
      <c r="AM491" s="21">
        <f t="shared" si="257"/>
        <v>479.97166179257124</v>
      </c>
    </row>
    <row r="492" spans="7:39" ht="15" thickBot="1" x14ac:dyDescent="0.35">
      <c r="G492" s="2"/>
      <c r="H492">
        <f>((100-B20)/100)*H18</f>
        <v>4.1529816300000011</v>
      </c>
      <c r="I492">
        <f>((100-C20)/100)*I18</f>
        <v>7.7568091299999997</v>
      </c>
      <c r="J492">
        <f>((100-D20)/100)*J18</f>
        <v>6.8052441599999973</v>
      </c>
      <c r="K492">
        <f>((100-E20)/100)*K18</f>
        <v>0.79380000000000006</v>
      </c>
      <c r="L492">
        <f>((100-F20)/100)*L18</f>
        <v>9.9800000000051057</v>
      </c>
      <c r="T492" s="57" t="s">
        <v>429</v>
      </c>
      <c r="U492">
        <f t="shared" ref="U492:U500" si="273">$U$18+Z2</f>
        <v>7.0000000000000007E-2</v>
      </c>
      <c r="V492">
        <f t="shared" ref="V492:V500" si="274">$V$18+AA2</f>
        <v>241</v>
      </c>
      <c r="W492">
        <f t="shared" ref="W492:W500" si="275">$W$18+AB2</f>
        <v>13.163390786171419</v>
      </c>
      <c r="X492">
        <f t="shared" ref="X492:X500" si="276">$X$18+AC2</f>
        <v>0.95816953930857096</v>
      </c>
      <c r="AD492" t="str">
        <f t="shared" si="250"/>
        <v>yes</v>
      </c>
      <c r="AE492" s="15" t="s">
        <v>429</v>
      </c>
      <c r="AF492">
        <f t="shared" si="251"/>
        <v>30105600</v>
      </c>
      <c r="AG492">
        <f t="shared" si="252"/>
        <v>487361285.99999994</v>
      </c>
      <c r="AH492">
        <f t="shared" si="253"/>
        <v>202189682.475593</v>
      </c>
      <c r="AI492">
        <f t="shared" si="254"/>
        <v>177644632.58780906</v>
      </c>
      <c r="AJ492" s="20">
        <f t="shared" si="255"/>
        <v>897301201.06340206</v>
      </c>
      <c r="AK492">
        <f t="shared" si="256"/>
        <v>8.4</v>
      </c>
      <c r="AL492">
        <f t="shared" si="258"/>
        <v>28920</v>
      </c>
      <c r="AM492" s="21">
        <f t="shared" si="257"/>
        <v>437.19340650959987</v>
      </c>
    </row>
    <row r="493" spans="7:39" ht="15" thickBot="1" x14ac:dyDescent="0.35">
      <c r="G493" s="2" t="s">
        <v>429</v>
      </c>
      <c r="H493">
        <f>((100-B21)/100)*H18</f>
        <v>4.1529816300000011</v>
      </c>
      <c r="I493">
        <f>((100-C21)/100)*I18</f>
        <v>7.7568091299999997</v>
      </c>
      <c r="J493">
        <f>((100-D21)/100)*J18</f>
        <v>6.8052441599999973</v>
      </c>
      <c r="K493">
        <f>((100-E21)/100)*K18</f>
        <v>0.60750000000000004</v>
      </c>
      <c r="L493">
        <f>((100-F21)/100)*L18</f>
        <v>9.9800000000051057</v>
      </c>
      <c r="T493" s="57" t="s">
        <v>430</v>
      </c>
      <c r="U493">
        <f t="shared" si="273"/>
        <v>7.0000000000000007E-2</v>
      </c>
      <c r="V493">
        <f t="shared" si="274"/>
        <v>256</v>
      </c>
      <c r="W493">
        <f t="shared" si="275"/>
        <v>15.163390786171419</v>
      </c>
      <c r="X493">
        <f t="shared" si="276"/>
        <v>0.55816953930857094</v>
      </c>
      <c r="AD493" t="b">
        <f t="shared" si="250"/>
        <v>0</v>
      </c>
      <c r="AE493" s="15" t="s">
        <v>430</v>
      </c>
      <c r="AF493">
        <f t="shared" si="251"/>
        <v>30105600</v>
      </c>
      <c r="AG493">
        <f t="shared" si="252"/>
        <v>517694976.00000006</v>
      </c>
      <c r="AH493">
        <f t="shared" si="253"/>
        <v>232909682.475593</v>
      </c>
      <c r="AI493">
        <f t="shared" si="254"/>
        <v>103484632.58780904</v>
      </c>
      <c r="AJ493" s="20">
        <f t="shared" si="255"/>
        <v>884194891.06340206</v>
      </c>
      <c r="AK493">
        <f t="shared" si="256"/>
        <v>8.4</v>
      </c>
      <c r="AL493">
        <f t="shared" si="258"/>
        <v>30720</v>
      </c>
      <c r="AM493" s="21">
        <f t="shared" si="257"/>
        <v>395.10640650959982</v>
      </c>
    </row>
    <row r="494" spans="7:39" ht="15" thickBot="1" x14ac:dyDescent="0.35">
      <c r="G494" s="2" t="s">
        <v>430</v>
      </c>
      <c r="H494">
        <f>((100-B22)/100)*H18</f>
        <v>4.1529816300000011</v>
      </c>
      <c r="I494">
        <f>((100-C22)/100)*I18</f>
        <v>7.7568091299999997</v>
      </c>
      <c r="J494">
        <f>((100-D22)/100)*J18</f>
        <v>6.8052441599999973</v>
      </c>
      <c r="K494">
        <f>((100-E22)/100)*K18</f>
        <v>1.2150000000000001</v>
      </c>
      <c r="L494">
        <f>((100-F22)/100)*L18</f>
        <v>9.9800000000051057</v>
      </c>
      <c r="T494" s="57" t="s">
        <v>431</v>
      </c>
      <c r="U494">
        <f t="shared" si="273"/>
        <v>0.129</v>
      </c>
      <c r="V494">
        <f t="shared" si="274"/>
        <v>271</v>
      </c>
      <c r="W494">
        <f t="shared" si="275"/>
        <v>15.163390786171419</v>
      </c>
      <c r="X494">
        <f t="shared" si="276"/>
        <v>0.55816953930857094</v>
      </c>
      <c r="AD494" t="b">
        <f t="shared" si="250"/>
        <v>0</v>
      </c>
      <c r="AE494" s="15" t="s">
        <v>431</v>
      </c>
      <c r="AF494">
        <f t="shared" si="251"/>
        <v>55480320</v>
      </c>
      <c r="AG494">
        <f t="shared" si="252"/>
        <v>548028666</v>
      </c>
      <c r="AH494">
        <f t="shared" si="253"/>
        <v>232909682.475593</v>
      </c>
      <c r="AI494">
        <f t="shared" si="254"/>
        <v>103484632.58780904</v>
      </c>
      <c r="AJ494" s="20">
        <f t="shared" si="255"/>
        <v>939903301.06340206</v>
      </c>
      <c r="AK494">
        <f t="shared" si="256"/>
        <v>15.48</v>
      </c>
      <c r="AL494">
        <f t="shared" si="258"/>
        <v>32520</v>
      </c>
      <c r="AM494" s="21">
        <f t="shared" si="257"/>
        <v>410.93140650959981</v>
      </c>
    </row>
    <row r="495" spans="7:39" ht="15" thickBot="1" x14ac:dyDescent="0.35">
      <c r="G495" s="2" t="s">
        <v>431</v>
      </c>
      <c r="H495">
        <f>((100-B23)/100)*H18</f>
        <v>0.11213050401000015</v>
      </c>
      <c r="I495">
        <f>((100-C23)/100)*I18</f>
        <v>7.7568091299999997</v>
      </c>
      <c r="J495">
        <f>((100-D23)/100)*J18</f>
        <v>4.0831464959999599E-2</v>
      </c>
      <c r="K495">
        <f>((100-E23)/100)*K18</f>
        <v>0.35963999999999985</v>
      </c>
      <c r="L495">
        <f>((100-F23)/100)*L18</f>
        <v>9.9800000000051057</v>
      </c>
      <c r="T495" s="57" t="s">
        <v>432</v>
      </c>
      <c r="U495">
        <f t="shared" si="273"/>
        <v>7.0000000000000007E-2</v>
      </c>
      <c r="V495">
        <f t="shared" si="274"/>
        <v>241</v>
      </c>
      <c r="W495">
        <f t="shared" si="275"/>
        <v>14.163390786171419</v>
      </c>
      <c r="X495">
        <f t="shared" si="276"/>
        <v>0.95816953930857096</v>
      </c>
      <c r="AD495" t="str">
        <f t="shared" si="250"/>
        <v>yes</v>
      </c>
      <c r="AE495" s="15" t="s">
        <v>432</v>
      </c>
      <c r="AF495">
        <f t="shared" si="251"/>
        <v>30105600</v>
      </c>
      <c r="AG495">
        <f t="shared" si="252"/>
        <v>487361285.99999994</v>
      </c>
      <c r="AH495">
        <f t="shared" si="253"/>
        <v>217549682.47559303</v>
      </c>
      <c r="AI495">
        <f t="shared" si="254"/>
        <v>177644632.58780906</v>
      </c>
      <c r="AJ495" s="20">
        <f t="shared" si="255"/>
        <v>912661201.06340206</v>
      </c>
      <c r="AK495">
        <f t="shared" si="256"/>
        <v>8.4</v>
      </c>
      <c r="AL495">
        <f t="shared" si="258"/>
        <v>28920</v>
      </c>
      <c r="AM495" s="21">
        <f t="shared" si="257"/>
        <v>449.19340650959987</v>
      </c>
    </row>
    <row r="496" spans="7:39" ht="15" thickBot="1" x14ac:dyDescent="0.35">
      <c r="G496" s="2" t="s">
        <v>432</v>
      </c>
      <c r="H496">
        <f>((100-B24)/100)*H18</f>
        <v>4.1529816300000011</v>
      </c>
      <c r="I496">
        <f>((100-C24)/100)*I18</f>
        <v>7.7568091299999997</v>
      </c>
      <c r="J496">
        <f>((100-D24)/100)*J18</f>
        <v>6.8052441599999973</v>
      </c>
      <c r="K496">
        <f>((100-E24)/100)*K18</f>
        <v>3.24</v>
      </c>
      <c r="L496">
        <f>((100-F24)/100)*L18</f>
        <v>99.800000000051057</v>
      </c>
      <c r="T496" s="57"/>
      <c r="U496">
        <f t="shared" si="273"/>
        <v>0.03</v>
      </c>
      <c r="V496">
        <f t="shared" si="274"/>
        <v>121</v>
      </c>
      <c r="W496">
        <f t="shared" si="275"/>
        <v>7.1633907861714183</v>
      </c>
      <c r="X496">
        <f t="shared" si="276"/>
        <v>0.35816953930857093</v>
      </c>
      <c r="AD496" t="str">
        <f t="shared" si="250"/>
        <v>yes</v>
      </c>
      <c r="AE496" s="15" t="s">
        <v>433</v>
      </c>
      <c r="AF496">
        <f t="shared" si="251"/>
        <v>12902399.999999998</v>
      </c>
      <c r="AG496">
        <f t="shared" si="252"/>
        <v>244691765.99999997</v>
      </c>
      <c r="AH496">
        <f t="shared" si="253"/>
        <v>110029682.47559299</v>
      </c>
      <c r="AI496">
        <f t="shared" si="254"/>
        <v>66404632.587809049</v>
      </c>
      <c r="AJ496" s="20">
        <f t="shared" si="255"/>
        <v>434028481.063402</v>
      </c>
      <c r="AK496">
        <f t="shared" si="256"/>
        <v>3.5999999999999996</v>
      </c>
      <c r="AL496">
        <f t="shared" si="258"/>
        <v>14520</v>
      </c>
      <c r="AM496" s="21">
        <f t="shared" si="257"/>
        <v>203.16940650959978</v>
      </c>
    </row>
    <row r="497" spans="7:39" ht="15" thickBot="1" x14ac:dyDescent="0.35">
      <c r="G497" s="2" t="s">
        <v>433</v>
      </c>
      <c r="H497">
        <f>((100-B25)/100)*H18</f>
        <v>1.4535435705000004</v>
      </c>
      <c r="I497">
        <f>((100-C25)/100)*I18</f>
        <v>3.6457002910999998</v>
      </c>
      <c r="J497">
        <f>((100-D25)/100)*J18</f>
        <v>3.2569898549759984</v>
      </c>
      <c r="K497">
        <f>((100-E25)/100)*K18</f>
        <v>3.24</v>
      </c>
      <c r="L497">
        <f>((100-F25)/100)*L18</f>
        <v>19.960000000010211</v>
      </c>
      <c r="T497" s="57" t="s">
        <v>434</v>
      </c>
      <c r="U497">
        <f t="shared" si="273"/>
        <v>0.13</v>
      </c>
      <c r="V497">
        <f t="shared" si="274"/>
        <v>261</v>
      </c>
      <c r="W497">
        <f t="shared" si="275"/>
        <v>10.745086179257127</v>
      </c>
      <c r="X497">
        <f t="shared" si="276"/>
        <v>1.2535933875799983</v>
      </c>
      <c r="AD497" t="b">
        <f t="shared" si="250"/>
        <v>0</v>
      </c>
      <c r="AE497" s="15" t="s">
        <v>434</v>
      </c>
      <c r="AF497">
        <f t="shared" si="251"/>
        <v>55910400.000000007</v>
      </c>
      <c r="AG497">
        <f t="shared" si="252"/>
        <v>527806206.00000006</v>
      </c>
      <c r="AH497">
        <f t="shared" si="253"/>
        <v>165044523.71338949</v>
      </c>
      <c r="AI497">
        <f t="shared" si="254"/>
        <v>232416214.05733171</v>
      </c>
      <c r="AJ497" s="20">
        <f t="shared" si="255"/>
        <v>981177343.77072132</v>
      </c>
      <c r="AK497">
        <f t="shared" si="256"/>
        <v>15.600000000000001</v>
      </c>
      <c r="AL497">
        <f t="shared" si="258"/>
        <v>31320</v>
      </c>
      <c r="AM497" s="21">
        <f t="shared" si="257"/>
        <v>479.31404391548517</v>
      </c>
    </row>
    <row r="498" spans="7:39" ht="15" thickBot="1" x14ac:dyDescent="0.35">
      <c r="G498" s="10" t="s">
        <v>434</v>
      </c>
      <c r="H498">
        <f>((100-B26)/100)*H18</f>
        <v>1.1300263015230001</v>
      </c>
      <c r="I498">
        <f>((100-C26)/100)*I18</f>
        <v>3.0274826034390001</v>
      </c>
      <c r="J498">
        <f>((100-D26)/100)*J18</f>
        <v>1.0207866239999996</v>
      </c>
      <c r="K498">
        <f>((100-E26)/100)*K18</f>
        <v>2.2679999999999998</v>
      </c>
      <c r="L498">
        <f>((100-F26)/100)*L18</f>
        <v>9.9800000000102116E-3</v>
      </c>
      <c r="T498" s="57" t="s">
        <v>435</v>
      </c>
      <c r="U498">
        <f t="shared" si="273"/>
        <v>0.08</v>
      </c>
      <c r="V498">
        <f t="shared" si="274"/>
        <v>301</v>
      </c>
      <c r="W498">
        <f t="shared" si="275"/>
        <v>25.071867751599964</v>
      </c>
      <c r="X498">
        <f t="shared" si="276"/>
        <v>1.4326781572342835</v>
      </c>
      <c r="AD498" t="b">
        <f t="shared" si="250"/>
        <v>0</v>
      </c>
      <c r="AE498" s="15" t="s">
        <v>435</v>
      </c>
      <c r="AF498">
        <f t="shared" si="251"/>
        <v>34406400</v>
      </c>
      <c r="AG498">
        <f t="shared" si="252"/>
        <v>608696046</v>
      </c>
      <c r="AH498">
        <f t="shared" si="253"/>
        <v>385103888.66457552</v>
      </c>
      <c r="AI498">
        <f t="shared" si="254"/>
        <v>265618530.35123613</v>
      </c>
      <c r="AJ498" s="20">
        <f t="shared" si="255"/>
        <v>1293824865.0158117</v>
      </c>
      <c r="AK498">
        <f t="shared" si="256"/>
        <v>9.6</v>
      </c>
      <c r="AL498">
        <f t="shared" si="258"/>
        <v>36120</v>
      </c>
      <c r="AM498" s="21">
        <f t="shared" si="257"/>
        <v>690.83868132137047</v>
      </c>
    </row>
    <row r="499" spans="7:39" ht="15" thickBot="1" x14ac:dyDescent="0.35">
      <c r="G499" s="2" t="s">
        <v>435</v>
      </c>
      <c r="H499">
        <f>((100-B27)/100)*H18</f>
        <v>1.8372790731120006</v>
      </c>
      <c r="I499">
        <f>((100-C27)/100)*I18</f>
        <v>4.5245467655289993</v>
      </c>
      <c r="J499">
        <f>((100-D27)/100)*J18</f>
        <v>1.6346196472319992</v>
      </c>
      <c r="K499">
        <f>((100-E27)/100)*K18</f>
        <v>2.4300000000000002</v>
      </c>
      <c r="L499">
        <f>((100-F27)/100)*L18</f>
        <v>9.9800000000102116E-3</v>
      </c>
      <c r="T499" s="57" t="s">
        <v>436</v>
      </c>
      <c r="U499">
        <f t="shared" si="273"/>
        <v>0.11</v>
      </c>
      <c r="V499">
        <f t="shared" si="274"/>
        <v>271</v>
      </c>
      <c r="W499">
        <f t="shared" si="275"/>
        <v>23.281020055057109</v>
      </c>
      <c r="X499">
        <f t="shared" si="276"/>
        <v>1.4326781572342835</v>
      </c>
      <c r="AD499" t="b">
        <f t="shared" si="250"/>
        <v>0</v>
      </c>
      <c r="AE499" s="15" t="s">
        <v>436</v>
      </c>
      <c r="AF499">
        <f t="shared" si="251"/>
        <v>47308800</v>
      </c>
      <c r="AG499">
        <f t="shared" si="252"/>
        <v>548028666</v>
      </c>
      <c r="AH499">
        <f t="shared" si="253"/>
        <v>357596468.04567719</v>
      </c>
      <c r="AI499">
        <f t="shared" si="254"/>
        <v>265618530.35123613</v>
      </c>
      <c r="AJ499" s="20">
        <f t="shared" si="255"/>
        <v>1218552464.3969133</v>
      </c>
      <c r="AK499">
        <f t="shared" si="256"/>
        <v>13.2</v>
      </c>
      <c r="AL499">
        <f t="shared" si="258"/>
        <v>32520</v>
      </c>
      <c r="AM499" s="21">
        <f t="shared" si="257"/>
        <v>662.56250896285633</v>
      </c>
    </row>
    <row r="500" spans="7:39" ht="15" thickBot="1" x14ac:dyDescent="0.35">
      <c r="G500" s="2" t="s">
        <v>436</v>
      </c>
      <c r="H500">
        <f>((100-B28)/100)*H18</f>
        <v>4.1529816300000011</v>
      </c>
      <c r="I500">
        <f>((100-C28)/100)*I18</f>
        <v>7.7568091299999997</v>
      </c>
      <c r="J500">
        <f>((100-D28)/100)*J18</f>
        <v>6.8052441599999973</v>
      </c>
      <c r="K500">
        <f>((100-E28)/100)*K18</f>
        <v>3.24</v>
      </c>
      <c r="L500">
        <f>((100-F28)/100)*L18</f>
        <v>99.800000000051057</v>
      </c>
      <c r="T500" s="57"/>
      <c r="U500">
        <f t="shared" si="273"/>
        <v>0.03</v>
      </c>
      <c r="V500">
        <f t="shared" si="274"/>
        <v>121</v>
      </c>
      <c r="W500">
        <f t="shared" si="275"/>
        <v>7.1633907861714183</v>
      </c>
      <c r="X500">
        <f t="shared" si="276"/>
        <v>0.35816953930857093</v>
      </c>
      <c r="AD500" t="str">
        <f t="shared" si="250"/>
        <v>yes</v>
      </c>
      <c r="AE500" s="15" t="s">
        <v>437</v>
      </c>
      <c r="AF500">
        <f t="shared" si="251"/>
        <v>12902399.999999998</v>
      </c>
      <c r="AG500">
        <f t="shared" si="252"/>
        <v>244691765.99999997</v>
      </c>
      <c r="AH500">
        <f t="shared" si="253"/>
        <v>110029682.47559299</v>
      </c>
      <c r="AI500">
        <f t="shared" si="254"/>
        <v>66404632.587809049</v>
      </c>
      <c r="AJ500" s="20">
        <f t="shared" si="255"/>
        <v>434028481.063402</v>
      </c>
      <c r="AK500">
        <f t="shared" si="256"/>
        <v>3.5999999999999996</v>
      </c>
      <c r="AL500">
        <f t="shared" si="258"/>
        <v>14520</v>
      </c>
      <c r="AM500" s="21">
        <f t="shared" si="257"/>
        <v>203.16940650959978</v>
      </c>
    </row>
    <row r="501" spans="7:39" ht="15" thickBot="1" x14ac:dyDescent="0.35">
      <c r="G501" s="2"/>
      <c r="H501">
        <f>((100-B24)/100)*H492</f>
        <v>4.1529816300000011</v>
      </c>
      <c r="I501">
        <f>((100-C24)/100)*I492</f>
        <v>7.7568091299999997</v>
      </c>
      <c r="J501">
        <f>((100-D24)/100)*J492</f>
        <v>6.8052441599999973</v>
      </c>
      <c r="K501">
        <f>((100-E24)/100)*K492</f>
        <v>0.79380000000000006</v>
      </c>
      <c r="L501">
        <f>((100-F24)/100)*L492</f>
        <v>9.9800000000051057</v>
      </c>
      <c r="T501" s="57"/>
      <c r="U501">
        <f>$U$492+Z6</f>
        <v>7.0000000000000007E-2</v>
      </c>
      <c r="V501">
        <f>$V$492+AA6</f>
        <v>241</v>
      </c>
      <c r="W501">
        <f>$W$492+AB6</f>
        <v>13.163390786171419</v>
      </c>
      <c r="X501">
        <f>$X$492+AC6</f>
        <v>0.95816953930857096</v>
      </c>
      <c r="AD501" t="str">
        <f t="shared" si="250"/>
        <v>yes</v>
      </c>
      <c r="AE501" s="15" t="s">
        <v>438</v>
      </c>
      <c r="AF501">
        <f t="shared" si="251"/>
        <v>30105600</v>
      </c>
      <c r="AG501">
        <f t="shared" si="252"/>
        <v>487361285.99999994</v>
      </c>
      <c r="AH501">
        <f t="shared" si="253"/>
        <v>202189682.475593</v>
      </c>
      <c r="AI501">
        <f t="shared" si="254"/>
        <v>177644632.58780906</v>
      </c>
      <c r="AJ501" s="20">
        <f t="shared" si="255"/>
        <v>897301201.06340206</v>
      </c>
      <c r="AK501">
        <f t="shared" si="256"/>
        <v>8.4</v>
      </c>
      <c r="AL501">
        <f t="shared" si="258"/>
        <v>28920</v>
      </c>
      <c r="AM501" s="21">
        <f t="shared" si="257"/>
        <v>437.19340650959987</v>
      </c>
    </row>
    <row r="502" spans="7:39" ht="15" thickBot="1" x14ac:dyDescent="0.35">
      <c r="G502" s="2" t="s">
        <v>438</v>
      </c>
      <c r="H502">
        <f>((100-B25)/100)*H492</f>
        <v>1.4535435705000004</v>
      </c>
      <c r="I502">
        <f>((100-C25)/100)*I492</f>
        <v>3.6457002910999998</v>
      </c>
      <c r="J502">
        <f>((100-D25)/100)*J492</f>
        <v>3.2569898549759984</v>
      </c>
      <c r="K502">
        <f>((100-E25)/100)*K492</f>
        <v>0.79380000000000006</v>
      </c>
      <c r="L502">
        <f>((100-F25)/100)*L492</f>
        <v>1.9960000000010212</v>
      </c>
      <c r="T502" s="57" t="s">
        <v>439</v>
      </c>
      <c r="U502">
        <f>$U$492+Z7</f>
        <v>0.17</v>
      </c>
      <c r="V502">
        <f>$V$492+AA7</f>
        <v>381</v>
      </c>
      <c r="W502">
        <f>$W$492+AB7</f>
        <v>16.745086179257129</v>
      </c>
      <c r="X502">
        <f>$X$492+AC7</f>
        <v>1.8535933875799984</v>
      </c>
      <c r="AD502" t="b">
        <f t="shared" si="250"/>
        <v>0</v>
      </c>
      <c r="AE502" s="15" t="s">
        <v>439</v>
      </c>
      <c r="AF502">
        <f t="shared" si="251"/>
        <v>73113600.000000015</v>
      </c>
      <c r="AG502">
        <f t="shared" si="252"/>
        <v>770475726</v>
      </c>
      <c r="AH502">
        <f t="shared" si="253"/>
        <v>257204523.71338952</v>
      </c>
      <c r="AI502">
        <f t="shared" si="254"/>
        <v>343656214.05733168</v>
      </c>
      <c r="AJ502" s="20">
        <f t="shared" si="255"/>
        <v>1444450063.770721</v>
      </c>
      <c r="AK502">
        <f t="shared" si="256"/>
        <v>20.400000000000002</v>
      </c>
      <c r="AL502">
        <f t="shared" si="258"/>
        <v>45720</v>
      </c>
      <c r="AM502" s="21">
        <f t="shared" si="257"/>
        <v>713.33804391548529</v>
      </c>
    </row>
    <row r="503" spans="7:39" ht="15" thickBot="1" x14ac:dyDescent="0.35">
      <c r="G503" s="10" t="s">
        <v>439</v>
      </c>
      <c r="H503">
        <f>((100-B26)/100)*H492</f>
        <v>1.1300263015230001</v>
      </c>
      <c r="I503">
        <f t="shared" ref="I503:L503" si="277">((100-C26)/100)*I492</f>
        <v>3.0274826034390001</v>
      </c>
      <c r="J503">
        <f t="shared" si="277"/>
        <v>1.0207866239999996</v>
      </c>
      <c r="K503">
        <f t="shared" si="277"/>
        <v>0.55566000000000004</v>
      </c>
      <c r="L503">
        <f t="shared" si="277"/>
        <v>9.9800000000102129E-4</v>
      </c>
      <c r="T503" s="57" t="s">
        <v>440</v>
      </c>
      <c r="U503">
        <f>$U$492+Z8</f>
        <v>0.12000000000000001</v>
      </c>
      <c r="V503">
        <f>$V$492+AA8</f>
        <v>421</v>
      </c>
      <c r="W503">
        <f>$W$492+AB8</f>
        <v>31.071867751599964</v>
      </c>
      <c r="X503">
        <f>$X$492+AC8</f>
        <v>2.0326781572342836</v>
      </c>
      <c r="AD503" t="b">
        <f t="shared" si="250"/>
        <v>0</v>
      </c>
      <c r="AE503" s="15" t="s">
        <v>440</v>
      </c>
      <c r="AF503">
        <f t="shared" si="251"/>
        <v>51609600</v>
      </c>
      <c r="AG503">
        <f t="shared" si="252"/>
        <v>851365566</v>
      </c>
      <c r="AH503">
        <f t="shared" si="253"/>
        <v>477263888.66457546</v>
      </c>
      <c r="AI503">
        <f t="shared" si="254"/>
        <v>376858530.35123616</v>
      </c>
      <c r="AJ503" s="20">
        <f t="shared" si="255"/>
        <v>1757097585.0158117</v>
      </c>
      <c r="AK503">
        <f t="shared" si="256"/>
        <v>14.4</v>
      </c>
      <c r="AL503">
        <f t="shared" si="258"/>
        <v>50520</v>
      </c>
      <c r="AM503" s="21">
        <f t="shared" si="257"/>
        <v>924.8626813213707</v>
      </c>
    </row>
    <row r="504" spans="7:39" ht="15" thickBot="1" x14ac:dyDescent="0.35">
      <c r="G504" s="2" t="s">
        <v>440</v>
      </c>
      <c r="H504">
        <f>((100-B27)/100)*H492</f>
        <v>1.8372790731120006</v>
      </c>
      <c r="I504">
        <f t="shared" ref="I504:L504" si="278">((100-C27)/100)*I492</f>
        <v>4.5245467655289993</v>
      </c>
      <c r="J504">
        <f t="shared" si="278"/>
        <v>1.6346196472319992</v>
      </c>
      <c r="K504">
        <f t="shared" si="278"/>
        <v>0.59535000000000005</v>
      </c>
      <c r="L504">
        <f t="shared" si="278"/>
        <v>9.9800000000102129E-4</v>
      </c>
      <c r="T504" s="57" t="s">
        <v>441</v>
      </c>
      <c r="U504">
        <f>$U$492+Z9</f>
        <v>0.15000000000000002</v>
      </c>
      <c r="V504">
        <f>$V$492+AA9</f>
        <v>391</v>
      </c>
      <c r="W504">
        <f>$W$492+AB9</f>
        <v>29.281020055057109</v>
      </c>
      <c r="X504">
        <f>$X$492+AC9</f>
        <v>2.0326781572342836</v>
      </c>
      <c r="AD504" t="b">
        <f t="shared" si="250"/>
        <v>0</v>
      </c>
      <c r="AE504" s="15" t="s">
        <v>441</v>
      </c>
      <c r="AF504">
        <f t="shared" si="251"/>
        <v>64512000.000000015</v>
      </c>
      <c r="AG504">
        <f t="shared" si="252"/>
        <v>790698186.00000012</v>
      </c>
      <c r="AH504">
        <f t="shared" si="253"/>
        <v>449756468.04567719</v>
      </c>
      <c r="AI504">
        <f t="shared" si="254"/>
        <v>376858530.35123616</v>
      </c>
      <c r="AJ504" s="20">
        <f t="shared" si="255"/>
        <v>1681825184.3969133</v>
      </c>
      <c r="AK504">
        <f t="shared" si="256"/>
        <v>18.000000000000004</v>
      </c>
      <c r="AL504">
        <f t="shared" si="258"/>
        <v>46920</v>
      </c>
      <c r="AM504" s="21">
        <f t="shared" si="257"/>
        <v>896.58650896285633</v>
      </c>
    </row>
    <row r="505" spans="7:39" ht="15" thickBot="1" x14ac:dyDescent="0.35">
      <c r="G505" s="2" t="s">
        <v>441</v>
      </c>
      <c r="H505">
        <f>((100-B28)/100)*H492</f>
        <v>4.1529816300000011</v>
      </c>
      <c r="I505">
        <f>((100-C28)/100)*I492</f>
        <v>7.7568091299999997</v>
      </c>
      <c r="J505">
        <f>((100-D28)/100)*J492</f>
        <v>6.8052441599999973</v>
      </c>
      <c r="K505">
        <f>((100-E28)/100)*K492</f>
        <v>0.79380000000000006</v>
      </c>
      <c r="L505">
        <f>((100-F28)/100)*L492</f>
        <v>9.9800000000051057</v>
      </c>
      <c r="T505" s="57"/>
      <c r="U505">
        <f>$U$492+Z10</f>
        <v>7.0000000000000007E-2</v>
      </c>
      <c r="V505">
        <f>$V$492+AA10</f>
        <v>241</v>
      </c>
      <c r="W505">
        <f>$W$492+AB10</f>
        <v>13.163390786171419</v>
      </c>
      <c r="X505">
        <f>$X$492+AC10</f>
        <v>0.95816953930857096</v>
      </c>
      <c r="AD505" t="str">
        <f t="shared" si="250"/>
        <v>yes</v>
      </c>
      <c r="AE505" s="15" t="s">
        <v>442</v>
      </c>
      <c r="AF505">
        <f t="shared" si="251"/>
        <v>30105600</v>
      </c>
      <c r="AG505">
        <f t="shared" si="252"/>
        <v>487361285.99999994</v>
      </c>
      <c r="AH505">
        <f t="shared" si="253"/>
        <v>202189682.475593</v>
      </c>
      <c r="AI505">
        <f t="shared" si="254"/>
        <v>177644632.58780906</v>
      </c>
      <c r="AJ505" s="20">
        <f t="shared" si="255"/>
        <v>897301201.06340206</v>
      </c>
      <c r="AK505">
        <f t="shared" si="256"/>
        <v>8.4</v>
      </c>
      <c r="AL505">
        <f t="shared" si="258"/>
        <v>28920</v>
      </c>
      <c r="AM505" s="21">
        <f t="shared" si="257"/>
        <v>437.19340650959987</v>
      </c>
    </row>
    <row r="506" spans="7:39" ht="15" thickBot="1" x14ac:dyDescent="0.35">
      <c r="G506" s="2"/>
      <c r="H506">
        <f>((100-B24)/100)*H493</f>
        <v>4.1529816300000011</v>
      </c>
      <c r="I506">
        <f>((100-C24)/100)*I493</f>
        <v>7.7568091299999997</v>
      </c>
      <c r="J506">
        <f>((100-D24)/100)*J493</f>
        <v>6.8052441599999973</v>
      </c>
      <c r="K506">
        <f>((100-E24)/100)*K493</f>
        <v>0.60750000000000004</v>
      </c>
      <c r="L506">
        <f>((100-F24)/100)*L493</f>
        <v>9.9800000000051057</v>
      </c>
      <c r="T506" s="57"/>
      <c r="U506">
        <f>$U$493+Z6</f>
        <v>7.0000000000000007E-2</v>
      </c>
      <c r="V506">
        <f>$V$493+AA6</f>
        <v>256</v>
      </c>
      <c r="W506">
        <f>$W$493+AB6</f>
        <v>15.163390786171419</v>
      </c>
      <c r="X506">
        <f>$X$493+AC6</f>
        <v>0.55816953930857094</v>
      </c>
      <c r="AD506" t="b">
        <f t="shared" si="250"/>
        <v>0</v>
      </c>
      <c r="AE506" s="15" t="s">
        <v>443</v>
      </c>
      <c r="AF506">
        <f t="shared" si="251"/>
        <v>30105600</v>
      </c>
      <c r="AG506">
        <f t="shared" si="252"/>
        <v>517694976.00000006</v>
      </c>
      <c r="AH506">
        <f t="shared" si="253"/>
        <v>232909682.475593</v>
      </c>
      <c r="AI506">
        <f t="shared" si="254"/>
        <v>103484632.58780904</v>
      </c>
      <c r="AJ506" s="20">
        <f t="shared" si="255"/>
        <v>884194891.06340206</v>
      </c>
      <c r="AK506">
        <f t="shared" si="256"/>
        <v>8.4</v>
      </c>
      <c r="AL506">
        <f t="shared" si="258"/>
        <v>30720</v>
      </c>
      <c r="AM506" s="21">
        <f t="shared" si="257"/>
        <v>395.10640650959982</v>
      </c>
    </row>
    <row r="507" spans="7:39" ht="15" thickBot="1" x14ac:dyDescent="0.35">
      <c r="G507" s="2" t="s">
        <v>443</v>
      </c>
      <c r="H507">
        <f>((100-B25)/100)*H493</f>
        <v>1.4535435705000004</v>
      </c>
      <c r="I507">
        <f>((100-C25)/100)*I493</f>
        <v>3.6457002910999998</v>
      </c>
      <c r="J507">
        <f>((100-D25)/100)*J493</f>
        <v>3.2569898549759984</v>
      </c>
      <c r="K507">
        <f>((100-E25)/100)*K493</f>
        <v>0.60750000000000004</v>
      </c>
      <c r="L507">
        <f>((100-F25)/100)*L493</f>
        <v>1.9960000000010212</v>
      </c>
      <c r="T507" s="57" t="s">
        <v>444</v>
      </c>
      <c r="U507">
        <f>$U$493+Z7</f>
        <v>0.17</v>
      </c>
      <c r="V507">
        <f>$V$493+AA7</f>
        <v>396</v>
      </c>
      <c r="W507">
        <f>$W$493+AB7</f>
        <v>18.745086179257129</v>
      </c>
      <c r="X507">
        <f>$X$493+AC7</f>
        <v>1.4535933875799982</v>
      </c>
      <c r="AD507" t="b">
        <f t="shared" si="250"/>
        <v>0</v>
      </c>
      <c r="AE507" s="15" t="s">
        <v>444</v>
      </c>
      <c r="AF507">
        <f t="shared" si="251"/>
        <v>73113600.000000015</v>
      </c>
      <c r="AG507">
        <f t="shared" si="252"/>
        <v>800809416</v>
      </c>
      <c r="AH507">
        <f t="shared" si="253"/>
        <v>287924523.71338952</v>
      </c>
      <c r="AI507">
        <f t="shared" si="254"/>
        <v>269496214.05733168</v>
      </c>
      <c r="AJ507" s="20">
        <f t="shared" si="255"/>
        <v>1431343753.770721</v>
      </c>
      <c r="AK507">
        <f t="shared" si="256"/>
        <v>20.400000000000002</v>
      </c>
      <c r="AL507">
        <f t="shared" si="258"/>
        <v>47520</v>
      </c>
      <c r="AM507" s="21">
        <f t="shared" si="257"/>
        <v>671.25104391548518</v>
      </c>
    </row>
    <row r="508" spans="7:39" ht="15" thickBot="1" x14ac:dyDescent="0.35">
      <c r="G508" s="10" t="s">
        <v>444</v>
      </c>
      <c r="H508">
        <f>((100-B26)/100)*H493</f>
        <v>1.1300263015230001</v>
      </c>
      <c r="I508">
        <f t="shared" ref="I508:L508" si="279">((100-C26)/100)*I493</f>
        <v>3.0274826034390001</v>
      </c>
      <c r="J508">
        <f t="shared" si="279"/>
        <v>1.0207866239999996</v>
      </c>
      <c r="K508">
        <f t="shared" si="279"/>
        <v>0.42525000000000002</v>
      </c>
      <c r="L508">
        <f t="shared" si="279"/>
        <v>9.9800000000102129E-4</v>
      </c>
      <c r="T508" s="57" t="s">
        <v>445</v>
      </c>
      <c r="U508">
        <f>$U$493+Z8</f>
        <v>0.12000000000000001</v>
      </c>
      <c r="V508">
        <f>$V$493+AA8</f>
        <v>436</v>
      </c>
      <c r="W508">
        <f>$W$493+AB8</f>
        <v>33.071867751599967</v>
      </c>
      <c r="X508">
        <f>$X$493+AC8</f>
        <v>1.6326781572342837</v>
      </c>
      <c r="AD508" t="b">
        <f t="shared" si="250"/>
        <v>0</v>
      </c>
      <c r="AE508" s="15" t="s">
        <v>445</v>
      </c>
      <c r="AF508">
        <f t="shared" si="251"/>
        <v>51609600</v>
      </c>
      <c r="AG508">
        <f t="shared" si="252"/>
        <v>881699256</v>
      </c>
      <c r="AH508">
        <f t="shared" si="253"/>
        <v>507983888.66457552</v>
      </c>
      <c r="AI508">
        <f t="shared" si="254"/>
        <v>302698530.35123616</v>
      </c>
      <c r="AJ508" s="20">
        <f t="shared" si="255"/>
        <v>1743991275.0158117</v>
      </c>
      <c r="AK508">
        <f t="shared" si="256"/>
        <v>14.4</v>
      </c>
      <c r="AL508">
        <f t="shared" si="258"/>
        <v>52320</v>
      </c>
      <c r="AM508" s="21">
        <f t="shared" si="257"/>
        <v>882.77568132137071</v>
      </c>
    </row>
    <row r="509" spans="7:39" ht="15" thickBot="1" x14ac:dyDescent="0.35">
      <c r="G509" s="2" t="s">
        <v>445</v>
      </c>
      <c r="H509">
        <f>((100-B27)/100)*H493</f>
        <v>1.8372790731120006</v>
      </c>
      <c r="I509">
        <f t="shared" ref="I509:L509" si="280">((100-C27)/100)*I493</f>
        <v>4.5245467655289993</v>
      </c>
      <c r="J509">
        <f t="shared" si="280"/>
        <v>1.6346196472319992</v>
      </c>
      <c r="K509">
        <f t="shared" si="280"/>
        <v>0.45562500000000006</v>
      </c>
      <c r="L509">
        <f t="shared" si="280"/>
        <v>9.9800000000102129E-4</v>
      </c>
      <c r="T509" s="57" t="s">
        <v>446</v>
      </c>
      <c r="U509">
        <f>$U$493+Z9</f>
        <v>0.15000000000000002</v>
      </c>
      <c r="V509">
        <f>$V$493+AA9</f>
        <v>406</v>
      </c>
      <c r="W509">
        <f>$W$493+AB9</f>
        <v>31.281020055057109</v>
      </c>
      <c r="X509">
        <f>$X$493+AC9</f>
        <v>1.6326781572342837</v>
      </c>
      <c r="AD509" t="b">
        <f t="shared" si="250"/>
        <v>0</v>
      </c>
      <c r="AE509" s="15" t="s">
        <v>446</v>
      </c>
      <c r="AF509">
        <f t="shared" si="251"/>
        <v>64512000.000000015</v>
      </c>
      <c r="AG509">
        <f t="shared" si="252"/>
        <v>821031876</v>
      </c>
      <c r="AH509">
        <f t="shared" si="253"/>
        <v>480476468.04567719</v>
      </c>
      <c r="AI509">
        <f t="shared" si="254"/>
        <v>302698530.35123616</v>
      </c>
      <c r="AJ509" s="20">
        <f t="shared" si="255"/>
        <v>1668718874.3969133</v>
      </c>
      <c r="AK509">
        <f t="shared" si="256"/>
        <v>18.000000000000004</v>
      </c>
      <c r="AL509">
        <f t="shared" si="258"/>
        <v>48720</v>
      </c>
      <c r="AM509" s="21">
        <f t="shared" si="257"/>
        <v>854.49950896285634</v>
      </c>
    </row>
    <row r="510" spans="7:39" ht="15" thickBot="1" x14ac:dyDescent="0.35">
      <c r="G510" s="2" t="s">
        <v>446</v>
      </c>
      <c r="H510">
        <f>((100-B28)/100)*H493</f>
        <v>4.1529816300000011</v>
      </c>
      <c r="I510">
        <f>((100-C28)/100)*I493</f>
        <v>7.7568091299999997</v>
      </c>
      <c r="J510">
        <f>((100-D28)/100)*J493</f>
        <v>6.8052441599999973</v>
      </c>
      <c r="K510">
        <f>((100-E28)/100)*K493</f>
        <v>0.60750000000000004</v>
      </c>
      <c r="L510">
        <f>((100-F28)/100)*L493</f>
        <v>9.9800000000051057</v>
      </c>
      <c r="T510" s="57"/>
      <c r="U510">
        <f>$U$493+Z10</f>
        <v>7.0000000000000007E-2</v>
      </c>
      <c r="V510">
        <f>$V$493+AA10</f>
        <v>256</v>
      </c>
      <c r="W510">
        <f>$W$493+AB10</f>
        <v>15.163390786171419</v>
      </c>
      <c r="X510">
        <f>$X$493+AC10</f>
        <v>0.55816953930857094</v>
      </c>
      <c r="AD510" t="b">
        <f t="shared" si="250"/>
        <v>0</v>
      </c>
      <c r="AE510" s="15" t="s">
        <v>447</v>
      </c>
      <c r="AF510">
        <f t="shared" si="251"/>
        <v>30105600</v>
      </c>
      <c r="AG510">
        <f t="shared" si="252"/>
        <v>517694976.00000006</v>
      </c>
      <c r="AH510">
        <f t="shared" si="253"/>
        <v>232909682.475593</v>
      </c>
      <c r="AI510">
        <f t="shared" si="254"/>
        <v>103484632.58780904</v>
      </c>
      <c r="AJ510" s="20">
        <f t="shared" si="255"/>
        <v>884194891.06340206</v>
      </c>
      <c r="AK510">
        <f t="shared" si="256"/>
        <v>8.4</v>
      </c>
      <c r="AL510">
        <f t="shared" si="258"/>
        <v>30720</v>
      </c>
      <c r="AM510" s="21">
        <f t="shared" si="257"/>
        <v>395.10640650959982</v>
      </c>
    </row>
    <row r="511" spans="7:39" ht="15" thickBot="1" x14ac:dyDescent="0.35">
      <c r="G511" s="2" t="s">
        <v>447</v>
      </c>
      <c r="H511">
        <f>((100-B24)/100)*H494</f>
        <v>4.1529816300000011</v>
      </c>
      <c r="I511">
        <f>((100-C24)/100)*I494</f>
        <v>7.7568091299999997</v>
      </c>
      <c r="J511">
        <f>((100-D24)/100)*J494</f>
        <v>6.8052441599999973</v>
      </c>
      <c r="K511">
        <f>((100-E24)/100)*K494</f>
        <v>1.2150000000000001</v>
      </c>
      <c r="L511">
        <f>((100-F24)/100)*L494</f>
        <v>9.9800000000051057</v>
      </c>
      <c r="T511" s="57"/>
      <c r="U511">
        <f>$U$494+Z6</f>
        <v>0.129</v>
      </c>
      <c r="V511">
        <f>$V$494+AA6</f>
        <v>271</v>
      </c>
      <c r="W511">
        <f>$W$494+AB6</f>
        <v>15.163390786171419</v>
      </c>
      <c r="X511">
        <f>$X$494+AC6</f>
        <v>0.55816953930857094</v>
      </c>
      <c r="AD511" t="b">
        <f t="shared" si="250"/>
        <v>0</v>
      </c>
      <c r="AE511" s="15" t="s">
        <v>448</v>
      </c>
      <c r="AF511">
        <f t="shared" si="251"/>
        <v>55480320</v>
      </c>
      <c r="AG511">
        <f t="shared" si="252"/>
        <v>548028666</v>
      </c>
      <c r="AH511">
        <f t="shared" si="253"/>
        <v>232909682.475593</v>
      </c>
      <c r="AI511">
        <f t="shared" si="254"/>
        <v>103484632.58780904</v>
      </c>
      <c r="AJ511" s="20">
        <f t="shared" si="255"/>
        <v>939903301.06340206</v>
      </c>
      <c r="AK511">
        <f t="shared" si="256"/>
        <v>15.48</v>
      </c>
      <c r="AL511">
        <f t="shared" si="258"/>
        <v>32520</v>
      </c>
      <c r="AM511" s="21">
        <f t="shared" si="257"/>
        <v>410.93140650959981</v>
      </c>
    </row>
    <row r="512" spans="7:39" ht="15" thickBot="1" x14ac:dyDescent="0.35">
      <c r="G512" s="2" t="s">
        <v>448</v>
      </c>
      <c r="H512">
        <f>((100-B25)/100)*H494</f>
        <v>1.4535435705000004</v>
      </c>
      <c r="I512">
        <f>((100-C25)/100)*I494</f>
        <v>3.6457002910999998</v>
      </c>
      <c r="J512">
        <f>((100-D25)/100)*J494</f>
        <v>3.2569898549759984</v>
      </c>
      <c r="K512">
        <f>((100-E25)/100)*K494</f>
        <v>1.2150000000000001</v>
      </c>
      <c r="L512">
        <f>((100-F25)/100)*L494</f>
        <v>1.9960000000010212</v>
      </c>
      <c r="T512" s="57" t="s">
        <v>449</v>
      </c>
      <c r="U512">
        <f>$U$494+Z7</f>
        <v>0.22900000000000001</v>
      </c>
      <c r="V512">
        <f>$V$494+AA7</f>
        <v>411</v>
      </c>
      <c r="W512">
        <f>$W$494+AB7</f>
        <v>18.745086179257129</v>
      </c>
      <c r="X512">
        <f>$X$494+AC7</f>
        <v>1.4535933875799982</v>
      </c>
      <c r="AD512" t="b">
        <f t="shared" si="250"/>
        <v>0</v>
      </c>
      <c r="AE512" s="15" t="s">
        <v>449</v>
      </c>
      <c r="AF512">
        <f t="shared" si="251"/>
        <v>98488320</v>
      </c>
      <c r="AG512">
        <f t="shared" si="252"/>
        <v>831143106</v>
      </c>
      <c r="AH512">
        <f t="shared" si="253"/>
        <v>287924523.71338952</v>
      </c>
      <c r="AI512">
        <f t="shared" si="254"/>
        <v>269496214.05733168</v>
      </c>
      <c r="AJ512" s="20">
        <f t="shared" si="255"/>
        <v>1487052163.770721</v>
      </c>
      <c r="AK512">
        <f t="shared" si="256"/>
        <v>27.48</v>
      </c>
      <c r="AL512">
        <f t="shared" si="258"/>
        <v>49320</v>
      </c>
      <c r="AM512" s="21">
        <f t="shared" si="257"/>
        <v>687.07604391548523</v>
      </c>
    </row>
    <row r="513" spans="7:39" ht="15" thickBot="1" x14ac:dyDescent="0.35">
      <c r="G513" s="10" t="s">
        <v>449</v>
      </c>
      <c r="H513">
        <f>((100-B26)/100)*H494</f>
        <v>1.1300263015230001</v>
      </c>
      <c r="I513">
        <f t="shared" ref="I513:L513" si="281">((100-C26)/100)*I494</f>
        <v>3.0274826034390001</v>
      </c>
      <c r="J513">
        <f t="shared" si="281"/>
        <v>1.0207866239999996</v>
      </c>
      <c r="K513">
        <f t="shared" si="281"/>
        <v>0.85050000000000003</v>
      </c>
      <c r="L513">
        <f t="shared" si="281"/>
        <v>9.9800000000102129E-4</v>
      </c>
      <c r="T513" s="57" t="s">
        <v>450</v>
      </c>
      <c r="U513">
        <f>$U$494+Z8</f>
        <v>0.17899999999999999</v>
      </c>
      <c r="V513">
        <f>$V$494+AA8</f>
        <v>451</v>
      </c>
      <c r="W513">
        <f>$W$494+AB8</f>
        <v>33.071867751599967</v>
      </c>
      <c r="X513">
        <f>$X$494+AC8</f>
        <v>1.6326781572342837</v>
      </c>
      <c r="AD513" t="b">
        <f t="shared" si="250"/>
        <v>0</v>
      </c>
      <c r="AE513" s="15" t="s">
        <v>450</v>
      </c>
      <c r="AF513">
        <f t="shared" si="251"/>
        <v>76984320</v>
      </c>
      <c r="AG513">
        <f t="shared" si="252"/>
        <v>912032946.00000012</v>
      </c>
      <c r="AH513">
        <f t="shared" si="253"/>
        <v>507983888.66457552</v>
      </c>
      <c r="AI513">
        <f t="shared" si="254"/>
        <v>302698530.35123616</v>
      </c>
      <c r="AJ513" s="20">
        <f t="shared" si="255"/>
        <v>1799699685.0158117</v>
      </c>
      <c r="AK513">
        <f t="shared" si="256"/>
        <v>21.48</v>
      </c>
      <c r="AL513">
        <f t="shared" si="258"/>
        <v>54120</v>
      </c>
      <c r="AM513" s="21">
        <f t="shared" si="257"/>
        <v>898.60068132137064</v>
      </c>
    </row>
    <row r="514" spans="7:39" ht="15" thickBot="1" x14ac:dyDescent="0.35">
      <c r="G514" s="2" t="s">
        <v>450</v>
      </c>
      <c r="H514">
        <f>((100-B27)/100)*H494</f>
        <v>1.8372790731120006</v>
      </c>
      <c r="I514">
        <f t="shared" ref="I514:L514" si="282">((100-C27)/100)*I494</f>
        <v>4.5245467655289993</v>
      </c>
      <c r="J514">
        <f t="shared" si="282"/>
        <v>1.6346196472319992</v>
      </c>
      <c r="K514">
        <f t="shared" si="282"/>
        <v>0.91125000000000012</v>
      </c>
      <c r="L514">
        <f t="shared" si="282"/>
        <v>9.9800000000102129E-4</v>
      </c>
      <c r="T514" s="57" t="s">
        <v>451</v>
      </c>
      <c r="U514">
        <f>$U$494+Z9</f>
        <v>0.20900000000000002</v>
      </c>
      <c r="V514">
        <f>$V$494+AA9</f>
        <v>421</v>
      </c>
      <c r="W514">
        <f>$W$494+AB9</f>
        <v>31.281020055057109</v>
      </c>
      <c r="X514">
        <f>$X$494+AC9</f>
        <v>1.6326781572342837</v>
      </c>
      <c r="AD514" t="b">
        <f t="shared" si="250"/>
        <v>0</v>
      </c>
      <c r="AE514" s="15" t="s">
        <v>451</v>
      </c>
      <c r="AF514">
        <f t="shared" si="251"/>
        <v>89886720</v>
      </c>
      <c r="AG514">
        <f t="shared" si="252"/>
        <v>851365566</v>
      </c>
      <c r="AH514">
        <f t="shared" si="253"/>
        <v>480476468.04567719</v>
      </c>
      <c r="AI514">
        <f t="shared" si="254"/>
        <v>302698530.35123616</v>
      </c>
      <c r="AJ514" s="20">
        <f t="shared" si="255"/>
        <v>1724427284.3969133</v>
      </c>
      <c r="AK514">
        <f t="shared" si="256"/>
        <v>25.080000000000002</v>
      </c>
      <c r="AL514">
        <f t="shared" si="258"/>
        <v>50520</v>
      </c>
      <c r="AM514" s="21">
        <f t="shared" si="257"/>
        <v>870.32450896285627</v>
      </c>
    </row>
    <row r="515" spans="7:39" ht="15" thickBot="1" x14ac:dyDescent="0.35">
      <c r="G515" s="2" t="s">
        <v>451</v>
      </c>
      <c r="H515">
        <f>((100-B28)/100)*H494</f>
        <v>4.1529816300000011</v>
      </c>
      <c r="I515">
        <f>((100-C28)/100)*I494</f>
        <v>7.7568091299999997</v>
      </c>
      <c r="J515">
        <f>((100-D28)/100)*J494</f>
        <v>6.8052441599999973</v>
      </c>
      <c r="K515">
        <f>((100-E28)/100)*K494</f>
        <v>1.2150000000000001</v>
      </c>
      <c r="L515">
        <f>((100-F28)/100)*L494</f>
        <v>9.9800000000051057</v>
      </c>
      <c r="T515" s="57"/>
      <c r="U515">
        <f>$U$494+Z10</f>
        <v>0.129</v>
      </c>
      <c r="V515">
        <f>$V$494+AA10</f>
        <v>271</v>
      </c>
      <c r="W515">
        <f>$W$494+AB10</f>
        <v>15.163390786171419</v>
      </c>
      <c r="X515">
        <f>$X$494+AC10</f>
        <v>0.55816953930857094</v>
      </c>
      <c r="AD515" t="b">
        <f t="shared" si="250"/>
        <v>0</v>
      </c>
      <c r="AE515" s="15" t="s">
        <v>452</v>
      </c>
      <c r="AF515">
        <f t="shared" si="251"/>
        <v>55480320</v>
      </c>
      <c r="AG515">
        <f t="shared" si="252"/>
        <v>548028666</v>
      </c>
      <c r="AH515">
        <f t="shared" si="253"/>
        <v>232909682.475593</v>
      </c>
      <c r="AI515">
        <f t="shared" si="254"/>
        <v>103484632.58780904</v>
      </c>
      <c r="AJ515" s="20">
        <f t="shared" si="255"/>
        <v>939903301.06340206</v>
      </c>
      <c r="AK515">
        <f t="shared" si="256"/>
        <v>15.48</v>
      </c>
      <c r="AL515">
        <f t="shared" si="258"/>
        <v>32520</v>
      </c>
      <c r="AM515" s="21">
        <f t="shared" si="257"/>
        <v>410.93140650959981</v>
      </c>
    </row>
    <row r="516" spans="7:39" ht="15" thickBot="1" x14ac:dyDescent="0.35">
      <c r="G516" s="2"/>
      <c r="H516">
        <f>((100-B24)/100)*H495</f>
        <v>0.11213050401000015</v>
      </c>
      <c r="I516">
        <f>((100-C24)/100)*I495</f>
        <v>7.7568091299999997</v>
      </c>
      <c r="J516">
        <f>((100-D24)/100)*J495</f>
        <v>4.0831464959999599E-2</v>
      </c>
      <c r="K516">
        <f>((100-E24)/100)*K495</f>
        <v>0.35963999999999985</v>
      </c>
      <c r="L516">
        <f>((100-F24)/100)*L495</f>
        <v>9.9800000000051057</v>
      </c>
      <c r="T516" s="57"/>
      <c r="U516">
        <f>$U$495+Z6</f>
        <v>7.0000000000000007E-2</v>
      </c>
      <c r="V516">
        <f>$V$495+AA6</f>
        <v>241</v>
      </c>
      <c r="W516">
        <f>$W$495+AB6</f>
        <v>14.163390786171419</v>
      </c>
      <c r="X516">
        <f>$X$495+AC6</f>
        <v>0.95816953930857096</v>
      </c>
      <c r="AD516" t="str">
        <f t="shared" si="250"/>
        <v>yes</v>
      </c>
      <c r="AE516" s="15" t="s">
        <v>453</v>
      </c>
      <c r="AF516">
        <f t="shared" si="251"/>
        <v>30105600</v>
      </c>
      <c r="AG516">
        <f t="shared" si="252"/>
        <v>487361285.99999994</v>
      </c>
      <c r="AH516">
        <f t="shared" si="253"/>
        <v>217549682.47559303</v>
      </c>
      <c r="AI516">
        <f t="shared" si="254"/>
        <v>177644632.58780906</v>
      </c>
      <c r="AJ516" s="20">
        <f t="shared" si="255"/>
        <v>912661201.06340206</v>
      </c>
      <c r="AK516">
        <f t="shared" si="256"/>
        <v>8.4</v>
      </c>
      <c r="AL516">
        <f t="shared" si="258"/>
        <v>28920</v>
      </c>
      <c r="AM516" s="21">
        <f t="shared" si="257"/>
        <v>449.19340650959987</v>
      </c>
    </row>
    <row r="517" spans="7:39" ht="15" thickBot="1" x14ac:dyDescent="0.35">
      <c r="G517" s="2" t="s">
        <v>453</v>
      </c>
      <c r="H517">
        <f>((100-B25)/100)*H495</f>
        <v>3.9245676403500046E-2</v>
      </c>
      <c r="I517">
        <f>((100-C25)/100)*I495</f>
        <v>3.6457002910999998</v>
      </c>
      <c r="J517">
        <f>((100-D25)/100)*J495</f>
        <v>1.9541939129855808E-2</v>
      </c>
      <c r="K517">
        <f>((100-E25)/100)*K495</f>
        <v>0.35963999999999985</v>
      </c>
      <c r="L517">
        <f>((100-F25)/100)*L495</f>
        <v>1.9960000000010212</v>
      </c>
      <c r="T517" s="57" t="s">
        <v>454</v>
      </c>
      <c r="U517">
        <f>$U$495+Z7</f>
        <v>0.17</v>
      </c>
      <c r="V517">
        <f>$V$495+AA7</f>
        <v>381</v>
      </c>
      <c r="W517">
        <f>$W$495+AB7</f>
        <v>17.745086179257129</v>
      </c>
      <c r="X517">
        <f>$X$495+AC7</f>
        <v>1.8535933875799984</v>
      </c>
      <c r="AD517" t="b">
        <f t="shared" si="250"/>
        <v>0</v>
      </c>
      <c r="AE517" s="15" t="s">
        <v>454</v>
      </c>
      <c r="AF517">
        <f t="shared" si="251"/>
        <v>73113600.000000015</v>
      </c>
      <c r="AG517">
        <f t="shared" si="252"/>
        <v>770475726</v>
      </c>
      <c r="AH517">
        <f t="shared" si="253"/>
        <v>272564523.71338952</v>
      </c>
      <c r="AI517">
        <f t="shared" si="254"/>
        <v>343656214.05733168</v>
      </c>
      <c r="AJ517" s="20">
        <f t="shared" si="255"/>
        <v>1459810063.770721</v>
      </c>
      <c r="AK517">
        <f t="shared" si="256"/>
        <v>20.400000000000002</v>
      </c>
      <c r="AL517">
        <f t="shared" si="258"/>
        <v>45720</v>
      </c>
      <c r="AM517" s="21">
        <f t="shared" si="257"/>
        <v>725.33804391548529</v>
      </c>
    </row>
    <row r="518" spans="7:39" ht="15" thickBot="1" x14ac:dyDescent="0.35">
      <c r="G518" s="10" t="s">
        <v>454</v>
      </c>
      <c r="H518">
        <f>((100-B26)/100)*H495</f>
        <v>3.0510710141121035E-2</v>
      </c>
      <c r="I518">
        <f t="shared" ref="I518:L518" si="283">((100-C26)/100)*I495</f>
        <v>3.0274826034390001</v>
      </c>
      <c r="J518">
        <f t="shared" si="283"/>
        <v>6.1247197439999396E-3</v>
      </c>
      <c r="K518">
        <f t="shared" si="283"/>
        <v>0.25174799999999986</v>
      </c>
      <c r="L518">
        <f t="shared" si="283"/>
        <v>9.9800000000102129E-4</v>
      </c>
      <c r="T518" s="57" t="s">
        <v>455</v>
      </c>
      <c r="U518">
        <f>$U$495+Z8</f>
        <v>0.12000000000000001</v>
      </c>
      <c r="V518">
        <f>$V$495+AA8</f>
        <v>421</v>
      </c>
      <c r="W518">
        <f>$W$495+AB8</f>
        <v>32.071867751599967</v>
      </c>
      <c r="X518">
        <f>$X$495+AC8</f>
        <v>2.0326781572342836</v>
      </c>
      <c r="AD518" t="b">
        <f t="shared" si="250"/>
        <v>0</v>
      </c>
      <c r="AE518" s="15" t="s">
        <v>455</v>
      </c>
      <c r="AF518">
        <f t="shared" si="251"/>
        <v>51609600</v>
      </c>
      <c r="AG518">
        <f t="shared" si="252"/>
        <v>851365566</v>
      </c>
      <c r="AH518">
        <f t="shared" si="253"/>
        <v>492623888.66457552</v>
      </c>
      <c r="AI518">
        <f t="shared" si="254"/>
        <v>376858530.35123616</v>
      </c>
      <c r="AJ518" s="20">
        <f t="shared" si="255"/>
        <v>1772457585.0158117</v>
      </c>
      <c r="AK518">
        <f t="shared" si="256"/>
        <v>14.4</v>
      </c>
      <c r="AL518">
        <f t="shared" si="258"/>
        <v>50520</v>
      </c>
      <c r="AM518" s="21">
        <f t="shared" si="257"/>
        <v>936.8626813213707</v>
      </c>
    </row>
    <row r="519" spans="7:39" ht="15" thickBot="1" x14ac:dyDescent="0.35">
      <c r="G519" s="10" t="s">
        <v>455</v>
      </c>
      <c r="H519">
        <f>((100-B27)/100)*H495</f>
        <v>4.9606534974024064E-2</v>
      </c>
      <c r="I519">
        <f t="shared" ref="I519:L519" si="284">((100-C27)/100)*I495</f>
        <v>4.5245467655289993</v>
      </c>
      <c r="J519">
        <f t="shared" si="284"/>
        <v>9.8077178833919018E-3</v>
      </c>
      <c r="K519">
        <f t="shared" si="284"/>
        <v>0.26972999999999991</v>
      </c>
      <c r="L519">
        <f t="shared" si="284"/>
        <v>9.9800000000102129E-4</v>
      </c>
      <c r="T519" s="57" t="s">
        <v>456</v>
      </c>
      <c r="U519">
        <f>$U$495+Z9</f>
        <v>0.15000000000000002</v>
      </c>
      <c r="V519">
        <f>$V$495+AA9</f>
        <v>391</v>
      </c>
      <c r="W519">
        <f>$W$495+AB9</f>
        <v>30.281020055057109</v>
      </c>
      <c r="X519">
        <f>$X$495+AC9</f>
        <v>2.0326781572342836</v>
      </c>
      <c r="AD519" t="b">
        <f t="shared" si="250"/>
        <v>0</v>
      </c>
      <c r="AE519" s="15" t="s">
        <v>456</v>
      </c>
      <c r="AF519">
        <f t="shared" si="251"/>
        <v>64512000.000000015</v>
      </c>
      <c r="AG519">
        <f t="shared" si="252"/>
        <v>790698186.00000012</v>
      </c>
      <c r="AH519">
        <f t="shared" si="253"/>
        <v>465116468.04567719</v>
      </c>
      <c r="AI519">
        <f t="shared" si="254"/>
        <v>376858530.35123616</v>
      </c>
      <c r="AJ519" s="20">
        <f t="shared" si="255"/>
        <v>1697185184.3969133</v>
      </c>
      <c r="AK519">
        <f t="shared" si="256"/>
        <v>18.000000000000004</v>
      </c>
      <c r="AL519">
        <f t="shared" si="258"/>
        <v>46920</v>
      </c>
      <c r="AM519" s="21">
        <f t="shared" si="257"/>
        <v>908.58650896285633</v>
      </c>
    </row>
    <row r="520" spans="7:39" ht="15" thickBot="1" x14ac:dyDescent="0.35">
      <c r="G520" s="2" t="s">
        <v>456</v>
      </c>
      <c r="H520">
        <f>((100-B28)/100)*H495</f>
        <v>0.11213050401000015</v>
      </c>
      <c r="I520">
        <f>((100-C28)/100)*I495</f>
        <v>7.7568091299999997</v>
      </c>
      <c r="J520">
        <f>((100-D28)/100)*J495</f>
        <v>4.0831464959999599E-2</v>
      </c>
      <c r="K520">
        <f>((100-E28)/100)*K495</f>
        <v>0.35963999999999985</v>
      </c>
      <c r="L520">
        <f>((100-F28)/100)*L495</f>
        <v>9.9800000000051057</v>
      </c>
      <c r="T520" s="57"/>
      <c r="U520">
        <f>$U$495+Z10</f>
        <v>7.0000000000000007E-2</v>
      </c>
      <c r="V520">
        <f>$V$495+AA10</f>
        <v>241</v>
      </c>
      <c r="W520">
        <f>$W$495+AB10</f>
        <v>14.163390786171419</v>
      </c>
      <c r="X520">
        <f>$X$495+AC10</f>
        <v>0.95816953930857096</v>
      </c>
      <c r="AD520" t="str">
        <f t="shared" si="250"/>
        <v>yes</v>
      </c>
      <c r="AE520" s="15" t="s">
        <v>457</v>
      </c>
      <c r="AF520">
        <f t="shared" si="251"/>
        <v>30105600</v>
      </c>
      <c r="AG520">
        <f t="shared" si="252"/>
        <v>487361285.99999994</v>
      </c>
      <c r="AH520">
        <f t="shared" si="253"/>
        <v>217549682.47559303</v>
      </c>
      <c r="AI520">
        <f t="shared" si="254"/>
        <v>177644632.58780906</v>
      </c>
      <c r="AJ520" s="20">
        <f t="shared" si="255"/>
        <v>912661201.06340206</v>
      </c>
      <c r="AK520">
        <f t="shared" si="256"/>
        <v>8.4</v>
      </c>
      <c r="AL520">
        <f t="shared" si="258"/>
        <v>28920</v>
      </c>
      <c r="AM520" s="21">
        <f t="shared" si="257"/>
        <v>449.19340650959987</v>
      </c>
    </row>
    <row r="521" spans="7:39" ht="15" thickBot="1" x14ac:dyDescent="0.35">
      <c r="G521" s="2"/>
      <c r="H521">
        <f>((100-B20)/100)*H19</f>
        <v>6.2414879099999991</v>
      </c>
      <c r="I521">
        <f>((100-C20)/100)*I19</f>
        <v>16.249296659999999</v>
      </c>
      <c r="J521">
        <f>((100-D20)/100)*J19</f>
        <v>2.8330948799999986</v>
      </c>
      <c r="K521">
        <f>((100-E20)/100)*K19</f>
        <v>2.3814000000000002</v>
      </c>
      <c r="L521">
        <f>((100-F20)/100)*L19</f>
        <v>9980</v>
      </c>
      <c r="T521" s="57" t="s">
        <v>458</v>
      </c>
      <c r="U521">
        <f t="shared" ref="U521:U529" si="285">$U$19+Z2</f>
        <v>0.54</v>
      </c>
      <c r="V521">
        <f t="shared" ref="V521:V529" si="286">$V$19+AA2</f>
        <v>300</v>
      </c>
      <c r="W521">
        <f t="shared" ref="W521:W529" si="287">$W$19+AB2</f>
        <v>14.058814634442845</v>
      </c>
      <c r="X521">
        <f t="shared" ref="X521:X529" si="288">$X$19+AC2</f>
        <v>1</v>
      </c>
      <c r="AD521" t="b">
        <f t="shared" si="250"/>
        <v>0</v>
      </c>
      <c r="AE521" s="15" t="s">
        <v>458</v>
      </c>
      <c r="AF521">
        <f t="shared" si="251"/>
        <v>232243200.00000003</v>
      </c>
      <c r="AG521">
        <f t="shared" si="252"/>
        <v>606673800</v>
      </c>
      <c r="AH521">
        <f t="shared" si="253"/>
        <v>215943392.78504208</v>
      </c>
      <c r="AI521">
        <f t="shared" si="254"/>
        <v>185399999.99999997</v>
      </c>
      <c r="AJ521" s="20">
        <f t="shared" si="255"/>
        <v>1240260392.785042</v>
      </c>
      <c r="AK521">
        <f t="shared" si="256"/>
        <v>64.800000000000011</v>
      </c>
      <c r="AL521">
        <f t="shared" si="258"/>
        <v>36000</v>
      </c>
      <c r="AM521" s="21">
        <f t="shared" si="257"/>
        <v>557.68577561331415</v>
      </c>
    </row>
    <row r="522" spans="7:39" ht="15" thickBot="1" x14ac:dyDescent="0.35">
      <c r="G522" s="2" t="s">
        <v>458</v>
      </c>
      <c r="H522">
        <f>((100-B21)/100)*H19</f>
        <v>6.2414879099999991</v>
      </c>
      <c r="I522">
        <f>((100-C21)/100)*I19</f>
        <v>16.249296659999999</v>
      </c>
      <c r="J522">
        <f>((100-D21)/100)*J19</f>
        <v>2.8330948799999986</v>
      </c>
      <c r="K522">
        <f>((100-E21)/100)*K19</f>
        <v>1.8225000000000002</v>
      </c>
      <c r="L522">
        <f>((100-F21)/100)*L19</f>
        <v>9980</v>
      </c>
      <c r="T522" s="57" t="s">
        <v>459</v>
      </c>
      <c r="U522">
        <f t="shared" si="285"/>
        <v>0.54</v>
      </c>
      <c r="V522">
        <f t="shared" si="286"/>
        <v>315</v>
      </c>
      <c r="W522">
        <f t="shared" si="287"/>
        <v>16.058814634442847</v>
      </c>
      <c r="X522">
        <f t="shared" si="288"/>
        <v>0.60000000000000009</v>
      </c>
      <c r="AD522" t="b">
        <f t="shared" ref="AD522:AD549" si="289">IF(AK522&lt;$P$17,(IF(AL522&lt;$Q$17,(IF(H522&lt;$N$13,(IF(I522&lt;$O$13,(IF(J522&lt;$P$13,(IF(K522&lt;$Q$13,(IF(L522&lt;$R$13,"yes")))))))))))))</f>
        <v>0</v>
      </c>
      <c r="AE522" s="15" t="s">
        <v>459</v>
      </c>
      <c r="AF522">
        <f t="shared" ref="AF522:AF549" si="290">U522*$N$17*$O$10*$N$7</f>
        <v>232243200.00000003</v>
      </c>
      <c r="AG522">
        <f t="shared" ref="AG522:AG549" si="291">V522*$N$17*$P$10*$O$7*15*365</f>
        <v>637007490.00000012</v>
      </c>
      <c r="AH522">
        <f t="shared" ref="AH522:AH549" si="292">W522*$N$17*$P$7*1000000</f>
        <v>246663392.78504214</v>
      </c>
      <c r="AI522">
        <f t="shared" ref="AI522:AI549" si="293">X522*$N$10*$N$17*$Q$7*1000000</f>
        <v>111240000.00000003</v>
      </c>
      <c r="AJ522" s="20">
        <f t="shared" ref="AJ522:AJ549" si="294">(SUM(AF522:AI522))</f>
        <v>1227154082.7850423</v>
      </c>
      <c r="AK522">
        <f t="shared" ref="AK522:AK549" si="295">U522*$N$17</f>
        <v>64.800000000000011</v>
      </c>
      <c r="AL522">
        <f t="shared" si="258"/>
        <v>37800</v>
      </c>
      <c r="AM522" s="21">
        <f t="shared" ref="AM522:AM549" si="296">(U522*$N$17*$O$10+V522*$P$10*$N$17*15*365+W522*$N$17*1000000+X522*$N$17*$N$10*1000000)/10000000</f>
        <v>515.59877561331416</v>
      </c>
    </row>
    <row r="523" spans="7:39" ht="15" thickBot="1" x14ac:dyDescent="0.35">
      <c r="G523" s="2" t="s">
        <v>459</v>
      </c>
      <c r="H523">
        <f>((100-B22)/100)*H19</f>
        <v>6.2414879099999991</v>
      </c>
      <c r="I523">
        <f>((100-C22)/100)*I19</f>
        <v>16.249296659999999</v>
      </c>
      <c r="J523">
        <f>((100-D22)/100)*J19</f>
        <v>2.8330948799999986</v>
      </c>
      <c r="K523">
        <f>((100-E22)/100)*K19</f>
        <v>3.6450000000000005</v>
      </c>
      <c r="L523">
        <f>((100-F22)/100)*L19</f>
        <v>9980</v>
      </c>
      <c r="T523" s="57" t="s">
        <v>460</v>
      </c>
      <c r="U523">
        <f t="shared" si="285"/>
        <v>0.59899999999999998</v>
      </c>
      <c r="V523">
        <f t="shared" si="286"/>
        <v>330</v>
      </c>
      <c r="W523">
        <f t="shared" si="287"/>
        <v>16.058814634442847</v>
      </c>
      <c r="X523">
        <f t="shared" si="288"/>
        <v>0.60000000000000009</v>
      </c>
      <c r="AD523" t="b">
        <f t="shared" si="289"/>
        <v>0</v>
      </c>
      <c r="AE523" s="15" t="s">
        <v>460</v>
      </c>
      <c r="AF523">
        <f t="shared" si="290"/>
        <v>257617919.99999997</v>
      </c>
      <c r="AG523">
        <f t="shared" si="291"/>
        <v>667341180</v>
      </c>
      <c r="AH523">
        <f t="shared" si="292"/>
        <v>246663392.78504214</v>
      </c>
      <c r="AI523">
        <f t="shared" si="293"/>
        <v>111240000.00000003</v>
      </c>
      <c r="AJ523" s="20">
        <f t="shared" si="294"/>
        <v>1282862492.785042</v>
      </c>
      <c r="AK523">
        <f t="shared" si="295"/>
        <v>71.88</v>
      </c>
      <c r="AL523">
        <f t="shared" ref="AL523:AL549" si="297">(V523*$N$17)</f>
        <v>39600</v>
      </c>
      <c r="AM523" s="21">
        <f t="shared" si="296"/>
        <v>531.42377561331421</v>
      </c>
    </row>
    <row r="524" spans="7:39" ht="15" thickBot="1" x14ac:dyDescent="0.35">
      <c r="G524" s="2" t="s">
        <v>460</v>
      </c>
      <c r="H524">
        <f>((100-B23)/100)*H19</f>
        <v>0.16852017357000015</v>
      </c>
      <c r="I524">
        <f>((100-C23)/100)*I19</f>
        <v>16.249296659999999</v>
      </c>
      <c r="J524">
        <f>((100-D23)/100)*J19</f>
        <v>1.699856927999983E-2</v>
      </c>
      <c r="K524">
        <f>((100-E23)/100)*K19</f>
        <v>1.0789199999999994</v>
      </c>
      <c r="L524">
        <f>((100-F23)/100)*L19</f>
        <v>9980</v>
      </c>
      <c r="T524" s="57" t="s">
        <v>461</v>
      </c>
      <c r="U524">
        <f t="shared" si="285"/>
        <v>0.54</v>
      </c>
      <c r="V524">
        <f t="shared" si="286"/>
        <v>300</v>
      </c>
      <c r="W524">
        <f t="shared" si="287"/>
        <v>15.058814634442845</v>
      </c>
      <c r="X524">
        <f t="shared" si="288"/>
        <v>1</v>
      </c>
      <c r="AD524" t="b">
        <f t="shared" si="289"/>
        <v>0</v>
      </c>
      <c r="AE524" s="15" t="s">
        <v>461</v>
      </c>
      <c r="AF524">
        <f t="shared" si="290"/>
        <v>232243200.00000003</v>
      </c>
      <c r="AG524">
        <f t="shared" si="291"/>
        <v>606673800</v>
      </c>
      <c r="AH524">
        <f t="shared" si="292"/>
        <v>231303392.78504211</v>
      </c>
      <c r="AI524">
        <f t="shared" si="293"/>
        <v>185399999.99999997</v>
      </c>
      <c r="AJ524" s="20">
        <f t="shared" si="294"/>
        <v>1255620392.785042</v>
      </c>
      <c r="AK524">
        <f t="shared" si="295"/>
        <v>64.800000000000011</v>
      </c>
      <c r="AL524">
        <f t="shared" si="297"/>
        <v>36000</v>
      </c>
      <c r="AM524" s="21">
        <f t="shared" si="296"/>
        <v>569.68577561331415</v>
      </c>
    </row>
    <row r="525" spans="7:39" ht="15" thickBot="1" x14ac:dyDescent="0.35">
      <c r="G525" s="2" t="s">
        <v>461</v>
      </c>
      <c r="H525">
        <f>((100-B24)/100)*H19</f>
        <v>6.2414879099999991</v>
      </c>
      <c r="I525">
        <f>((100-C24)/100)*I19</f>
        <v>16.249296659999999</v>
      </c>
      <c r="J525">
        <f>((100-D24)/100)*J19</f>
        <v>2.8330948799999986</v>
      </c>
      <c r="K525">
        <f>((100-E24)/100)*K19</f>
        <v>9.7200000000000006</v>
      </c>
      <c r="L525">
        <f>((100-F24)/100)*L19</f>
        <v>99800</v>
      </c>
      <c r="T525" s="57"/>
      <c r="U525">
        <f t="shared" si="285"/>
        <v>0.5</v>
      </c>
      <c r="V525">
        <f t="shared" si="286"/>
        <v>180</v>
      </c>
      <c r="W525">
        <f t="shared" si="287"/>
        <v>8.0588146344428448</v>
      </c>
      <c r="X525">
        <f t="shared" si="288"/>
        <v>0.4</v>
      </c>
      <c r="AD525" t="b">
        <f t="shared" si="289"/>
        <v>0</v>
      </c>
      <c r="AE525" s="15" t="s">
        <v>462</v>
      </c>
      <c r="AF525">
        <f t="shared" si="290"/>
        <v>215040000</v>
      </c>
      <c r="AG525">
        <f t="shared" si="291"/>
        <v>364004280</v>
      </c>
      <c r="AH525">
        <f t="shared" si="292"/>
        <v>123783392.78504211</v>
      </c>
      <c r="AI525">
        <f t="shared" si="293"/>
        <v>74160000</v>
      </c>
      <c r="AJ525" s="20">
        <f t="shared" si="294"/>
        <v>776987672.78504205</v>
      </c>
      <c r="AK525">
        <f t="shared" si="295"/>
        <v>60</v>
      </c>
      <c r="AL525">
        <f t="shared" si="297"/>
        <v>21600</v>
      </c>
      <c r="AM525" s="21">
        <f t="shared" si="296"/>
        <v>323.66177561331415</v>
      </c>
    </row>
    <row r="526" spans="7:39" ht="15" thickBot="1" x14ac:dyDescent="0.35">
      <c r="G526" s="2" t="s">
        <v>462</v>
      </c>
      <c r="H526">
        <f>((100-B25)/100)*H19</f>
        <v>2.1845207684999997</v>
      </c>
      <c r="I526">
        <f>((100-C25)/100)*I19</f>
        <v>7.6371694301999993</v>
      </c>
      <c r="J526">
        <f>((100-D25)/100)*J19</f>
        <v>1.3559192095679993</v>
      </c>
      <c r="K526">
        <f>((100-E25)/100)*K19</f>
        <v>9.7200000000000006</v>
      </c>
      <c r="L526">
        <f>((100-F25)/100)*L19</f>
        <v>19960</v>
      </c>
      <c r="T526" s="57" t="s">
        <v>463</v>
      </c>
      <c r="U526">
        <f t="shared" si="285"/>
        <v>0.6</v>
      </c>
      <c r="V526">
        <f t="shared" si="286"/>
        <v>320</v>
      </c>
      <c r="W526">
        <f t="shared" si="287"/>
        <v>11.640510027528554</v>
      </c>
      <c r="X526">
        <f t="shared" si="288"/>
        <v>1.2954238482714273</v>
      </c>
      <c r="AD526" t="b">
        <f t="shared" si="289"/>
        <v>0</v>
      </c>
      <c r="AE526" s="15" t="s">
        <v>463</v>
      </c>
      <c r="AF526">
        <f t="shared" si="290"/>
        <v>258048000</v>
      </c>
      <c r="AG526">
        <f t="shared" si="291"/>
        <v>647118720</v>
      </c>
      <c r="AH526">
        <f t="shared" si="292"/>
        <v>178798234.02283859</v>
      </c>
      <c r="AI526">
        <f t="shared" si="293"/>
        <v>240171581.46952263</v>
      </c>
      <c r="AJ526" s="20">
        <f t="shared" si="294"/>
        <v>1324136535.4923613</v>
      </c>
      <c r="AK526">
        <f t="shared" si="295"/>
        <v>72</v>
      </c>
      <c r="AL526">
        <f t="shared" si="297"/>
        <v>38400</v>
      </c>
      <c r="AM526" s="21">
        <f t="shared" si="296"/>
        <v>599.80641301919957</v>
      </c>
    </row>
    <row r="527" spans="7:39" ht="15" thickBot="1" x14ac:dyDescent="0.35">
      <c r="G527" s="2" t="s">
        <v>463</v>
      </c>
      <c r="H527">
        <f>((100-B26)/100)*H19</f>
        <v>1.6983088603109995</v>
      </c>
      <c r="I527">
        <f>((100-C26)/100)*I19</f>
        <v>6.3421004863980004</v>
      </c>
      <c r="J527">
        <f>((100-D26)/100)*J19</f>
        <v>0.42496423199999978</v>
      </c>
      <c r="K527">
        <f>((100-E26)/100)*K19</f>
        <v>6.8040000000000003</v>
      </c>
      <c r="L527">
        <f>((100-F26)/100)*L19</f>
        <v>9.9800000000051057</v>
      </c>
      <c r="T527" s="57" t="s">
        <v>464</v>
      </c>
      <c r="U527">
        <f t="shared" si="285"/>
        <v>0.55000000000000004</v>
      </c>
      <c r="V527">
        <f t="shared" si="286"/>
        <v>360</v>
      </c>
      <c r="W527">
        <f t="shared" si="287"/>
        <v>25.967291599871388</v>
      </c>
      <c r="X527">
        <f t="shared" si="288"/>
        <v>1.4745086179257125</v>
      </c>
      <c r="AD527" t="b">
        <f t="shared" si="289"/>
        <v>0</v>
      </c>
      <c r="AE527" s="15" t="s">
        <v>464</v>
      </c>
      <c r="AF527">
        <f t="shared" si="290"/>
        <v>236544000</v>
      </c>
      <c r="AG527">
        <f t="shared" si="291"/>
        <v>728008560</v>
      </c>
      <c r="AH527">
        <f t="shared" si="292"/>
        <v>398857598.97402453</v>
      </c>
      <c r="AI527">
        <f t="shared" si="293"/>
        <v>273373897.76342708</v>
      </c>
      <c r="AJ527" s="20">
        <f t="shared" si="294"/>
        <v>1636784056.7374516</v>
      </c>
      <c r="AK527">
        <f t="shared" si="295"/>
        <v>66</v>
      </c>
      <c r="AL527">
        <f t="shared" si="297"/>
        <v>43200</v>
      </c>
      <c r="AM527" s="21">
        <f t="shared" si="296"/>
        <v>811.33105042508487</v>
      </c>
    </row>
    <row r="528" spans="7:39" ht="15" thickBot="1" x14ac:dyDescent="0.35">
      <c r="G528" s="2" t="s">
        <v>464</v>
      </c>
      <c r="H528">
        <f>((100-B27)/100)*H19</f>
        <v>2.7612342513839998</v>
      </c>
      <c r="I528">
        <f>((100-C27)/100)*I19</f>
        <v>9.4782147417779985</v>
      </c>
      <c r="J528">
        <f>((100-D27)/100)*J19</f>
        <v>0.68050939017599954</v>
      </c>
      <c r="K528">
        <f>((100-E27)/100)*K19</f>
        <v>7.2900000000000009</v>
      </c>
      <c r="L528">
        <f>((100-F27)/100)*L19</f>
        <v>9.9800000000051057</v>
      </c>
      <c r="T528" s="57" t="s">
        <v>465</v>
      </c>
      <c r="U528">
        <f t="shared" si="285"/>
        <v>0.57999999999999996</v>
      </c>
      <c r="V528">
        <f t="shared" si="286"/>
        <v>330</v>
      </c>
      <c r="W528">
        <f t="shared" si="287"/>
        <v>24.176443903328533</v>
      </c>
      <c r="X528">
        <f t="shared" si="288"/>
        <v>1.4745086179257125</v>
      </c>
      <c r="AD528" t="b">
        <f t="shared" si="289"/>
        <v>0</v>
      </c>
      <c r="AE528" s="15" t="s">
        <v>465</v>
      </c>
      <c r="AF528">
        <f t="shared" si="290"/>
        <v>249446399.99999997</v>
      </c>
      <c r="AG528">
        <f t="shared" si="291"/>
        <v>667341180</v>
      </c>
      <c r="AH528">
        <f t="shared" si="292"/>
        <v>371350178.35512626</v>
      </c>
      <c r="AI528">
        <f t="shared" si="293"/>
        <v>273373897.76342708</v>
      </c>
      <c r="AJ528" s="20">
        <f t="shared" si="294"/>
        <v>1561511656.1185534</v>
      </c>
      <c r="AK528">
        <f t="shared" si="295"/>
        <v>69.599999999999994</v>
      </c>
      <c r="AL528">
        <f t="shared" si="297"/>
        <v>39600</v>
      </c>
      <c r="AM528" s="21">
        <f t="shared" si="296"/>
        <v>783.05487806657061</v>
      </c>
    </row>
    <row r="529" spans="7:39" ht="15" thickBot="1" x14ac:dyDescent="0.35">
      <c r="G529" s="2" t="s">
        <v>465</v>
      </c>
      <c r="H529">
        <f>((100-B28)/100)*H19</f>
        <v>6.2414879099999991</v>
      </c>
      <c r="I529">
        <f>((100-C28)/100)*I19</f>
        <v>16.249296659999999</v>
      </c>
      <c r="J529">
        <f>((100-D28)/100)*J19</f>
        <v>2.8330948799999986</v>
      </c>
      <c r="K529">
        <f>((100-E28)/100)*K19</f>
        <v>9.7200000000000006</v>
      </c>
      <c r="L529">
        <f>((100-F28)/100)*L19</f>
        <v>99800</v>
      </c>
      <c r="T529" s="57"/>
      <c r="U529">
        <f t="shared" si="285"/>
        <v>0.5</v>
      </c>
      <c r="V529">
        <f t="shared" si="286"/>
        <v>180</v>
      </c>
      <c r="W529">
        <f t="shared" si="287"/>
        <v>8.0588146344428448</v>
      </c>
      <c r="X529">
        <f t="shared" si="288"/>
        <v>0.4</v>
      </c>
      <c r="AD529" t="b">
        <f t="shared" si="289"/>
        <v>0</v>
      </c>
      <c r="AE529" s="15" t="s">
        <v>466</v>
      </c>
      <c r="AF529">
        <f t="shared" si="290"/>
        <v>215040000</v>
      </c>
      <c r="AG529">
        <f t="shared" si="291"/>
        <v>364004280</v>
      </c>
      <c r="AH529">
        <f t="shared" si="292"/>
        <v>123783392.78504211</v>
      </c>
      <c r="AI529">
        <f t="shared" si="293"/>
        <v>74160000</v>
      </c>
      <c r="AJ529" s="20">
        <f t="shared" si="294"/>
        <v>776987672.78504205</v>
      </c>
      <c r="AK529">
        <f t="shared" si="295"/>
        <v>60</v>
      </c>
      <c r="AL529">
        <f t="shared" si="297"/>
        <v>21600</v>
      </c>
      <c r="AM529" s="21">
        <f t="shared" si="296"/>
        <v>323.66177561331415</v>
      </c>
    </row>
    <row r="530" spans="7:39" ht="15" thickBot="1" x14ac:dyDescent="0.35">
      <c r="G530" s="2"/>
      <c r="H530">
        <f>((100-B24)/100)*H521</f>
        <v>6.2414879099999991</v>
      </c>
      <c r="I530">
        <f>((100-C24)/100)*I521</f>
        <v>16.249296659999999</v>
      </c>
      <c r="J530">
        <f>((100-D24)/100)*J521</f>
        <v>2.8330948799999986</v>
      </c>
      <c r="K530">
        <f>((100-E24)/100)*K521</f>
        <v>2.3814000000000002</v>
      </c>
      <c r="L530">
        <f>((100-F24)/100)*L521</f>
        <v>9980</v>
      </c>
      <c r="T530" s="57"/>
      <c r="U530">
        <f>$U$521+Z6</f>
        <v>0.54</v>
      </c>
      <c r="V530">
        <f>$V$521+AA6</f>
        <v>300</v>
      </c>
      <c r="W530">
        <f>$W$521+AB6</f>
        <v>14.058814634442845</v>
      </c>
      <c r="X530">
        <f>$X$521+AC6</f>
        <v>1</v>
      </c>
      <c r="AD530" t="b">
        <f t="shared" si="289"/>
        <v>0</v>
      </c>
      <c r="AE530" s="15" t="s">
        <v>467</v>
      </c>
      <c r="AF530">
        <f t="shared" si="290"/>
        <v>232243200.00000003</v>
      </c>
      <c r="AG530">
        <f t="shared" si="291"/>
        <v>606673800</v>
      </c>
      <c r="AH530">
        <f t="shared" si="292"/>
        <v>215943392.78504208</v>
      </c>
      <c r="AI530">
        <f t="shared" si="293"/>
        <v>185399999.99999997</v>
      </c>
      <c r="AJ530" s="20">
        <f t="shared" si="294"/>
        <v>1240260392.785042</v>
      </c>
      <c r="AK530">
        <f t="shared" si="295"/>
        <v>64.800000000000011</v>
      </c>
      <c r="AL530">
        <f t="shared" si="297"/>
        <v>36000</v>
      </c>
      <c r="AM530" s="21">
        <f t="shared" si="296"/>
        <v>557.68577561331415</v>
      </c>
    </row>
    <row r="531" spans="7:39" ht="15" thickBot="1" x14ac:dyDescent="0.35">
      <c r="G531" s="2" t="s">
        <v>467</v>
      </c>
      <c r="H531">
        <f>((100-B25)/100)*H521</f>
        <v>2.1845207684999997</v>
      </c>
      <c r="I531">
        <f>((100-C25)/100)*I521</f>
        <v>7.6371694301999993</v>
      </c>
      <c r="J531">
        <f>((100-D25)/100)*J521</f>
        <v>1.3559192095679993</v>
      </c>
      <c r="K531">
        <f>((100-E25)/100)*K521</f>
        <v>2.3814000000000002</v>
      </c>
      <c r="L531">
        <f>((100-F25)/100)*L521</f>
        <v>1996</v>
      </c>
      <c r="T531" s="57" t="s">
        <v>468</v>
      </c>
      <c r="U531">
        <f>$U$521+Z7</f>
        <v>0.64</v>
      </c>
      <c r="V531">
        <f>$V$521+AA7</f>
        <v>440</v>
      </c>
      <c r="W531">
        <f>$W$521+AB7</f>
        <v>17.640510027528553</v>
      </c>
      <c r="X531">
        <f>$X$521+AC7</f>
        <v>1.8954238482714274</v>
      </c>
      <c r="AD531" t="b">
        <f t="shared" si="289"/>
        <v>0</v>
      </c>
      <c r="AE531" s="15" t="s">
        <v>468</v>
      </c>
      <c r="AF531">
        <f t="shared" si="290"/>
        <v>275251200</v>
      </c>
      <c r="AG531">
        <f t="shared" si="291"/>
        <v>889788240</v>
      </c>
      <c r="AH531">
        <f t="shared" si="292"/>
        <v>270958234.02283859</v>
      </c>
      <c r="AI531">
        <f t="shared" si="293"/>
        <v>351411581.4695226</v>
      </c>
      <c r="AJ531" s="20">
        <f t="shared" si="294"/>
        <v>1787409255.4923611</v>
      </c>
      <c r="AK531">
        <f t="shared" si="295"/>
        <v>76.8</v>
      </c>
      <c r="AL531">
        <f t="shared" si="297"/>
        <v>52800</v>
      </c>
      <c r="AM531" s="21">
        <f t="shared" si="296"/>
        <v>833.83041301919957</v>
      </c>
    </row>
    <row r="532" spans="7:39" ht="15" thickBot="1" x14ac:dyDescent="0.35">
      <c r="G532" s="2" t="s">
        <v>468</v>
      </c>
      <c r="H532">
        <f>((100-B26)/100)*H521</f>
        <v>1.6983088603109995</v>
      </c>
      <c r="I532">
        <f t="shared" ref="I532:L532" si="298">((100-C26)/100)*I521</f>
        <v>6.3421004863980004</v>
      </c>
      <c r="J532">
        <f t="shared" si="298"/>
        <v>0.42496423199999978</v>
      </c>
      <c r="K532">
        <f t="shared" si="298"/>
        <v>1.6669800000000001</v>
      </c>
      <c r="L532">
        <f t="shared" si="298"/>
        <v>0.99800000000051059</v>
      </c>
      <c r="T532" s="57" t="s">
        <v>469</v>
      </c>
      <c r="U532">
        <f>$U$521+Z8</f>
        <v>0.59000000000000008</v>
      </c>
      <c r="V532">
        <f>$V$521+AA8</f>
        <v>480</v>
      </c>
      <c r="W532">
        <f>$W$521+AB8</f>
        <v>31.967291599871388</v>
      </c>
      <c r="X532">
        <f>$X$521+AC8</f>
        <v>2.0745086179257126</v>
      </c>
      <c r="AD532" t="b">
        <f t="shared" si="289"/>
        <v>0</v>
      </c>
      <c r="AE532" s="15" t="s">
        <v>469</v>
      </c>
      <c r="AF532">
        <f t="shared" si="290"/>
        <v>253747200.00000003</v>
      </c>
      <c r="AG532">
        <f t="shared" si="291"/>
        <v>970678080.00000012</v>
      </c>
      <c r="AH532">
        <f t="shared" si="292"/>
        <v>491017598.97402459</v>
      </c>
      <c r="AI532">
        <f t="shared" si="293"/>
        <v>384613897.76342708</v>
      </c>
      <c r="AJ532" s="20">
        <f t="shared" si="294"/>
        <v>2100056776.7374518</v>
      </c>
      <c r="AK532">
        <f t="shared" si="295"/>
        <v>70.800000000000011</v>
      </c>
      <c r="AL532">
        <f t="shared" si="297"/>
        <v>57600</v>
      </c>
      <c r="AM532" s="21">
        <f t="shared" si="296"/>
        <v>1045.355050425085</v>
      </c>
    </row>
    <row r="533" spans="7:39" ht="15" thickBot="1" x14ac:dyDescent="0.35">
      <c r="G533" s="2" t="s">
        <v>469</v>
      </c>
      <c r="H533">
        <f>((100-B27)/100)*H521</f>
        <v>2.7612342513839998</v>
      </c>
      <c r="I533">
        <f t="shared" ref="I533:L533" si="299">((100-C27)/100)*I521</f>
        <v>9.4782147417779985</v>
      </c>
      <c r="J533">
        <f t="shared" si="299"/>
        <v>0.68050939017599954</v>
      </c>
      <c r="K533">
        <f t="shared" si="299"/>
        <v>1.7860500000000001</v>
      </c>
      <c r="L533">
        <f t="shared" si="299"/>
        <v>0.99800000000051059</v>
      </c>
      <c r="T533" s="57" t="s">
        <v>470</v>
      </c>
      <c r="U533">
        <f>$U$521+Z9</f>
        <v>0.62</v>
      </c>
      <c r="V533">
        <f>$V$521+AA9</f>
        <v>450</v>
      </c>
      <c r="W533">
        <f>$W$521+AB9</f>
        <v>30.176443903328533</v>
      </c>
      <c r="X533">
        <f>$X$521+AC9</f>
        <v>2.0745086179257126</v>
      </c>
      <c r="AD533" t="b">
        <f t="shared" si="289"/>
        <v>0</v>
      </c>
      <c r="AE533" s="15" t="s">
        <v>470</v>
      </c>
      <c r="AF533">
        <f t="shared" si="290"/>
        <v>266649600.00000003</v>
      </c>
      <c r="AG533">
        <f t="shared" si="291"/>
        <v>910010700</v>
      </c>
      <c r="AH533">
        <f t="shared" si="292"/>
        <v>463510178.35512632</v>
      </c>
      <c r="AI533">
        <f t="shared" si="293"/>
        <v>384613897.76342708</v>
      </c>
      <c r="AJ533" s="20">
        <f t="shared" si="294"/>
        <v>2024784376.1185534</v>
      </c>
      <c r="AK533">
        <f t="shared" si="295"/>
        <v>74.400000000000006</v>
      </c>
      <c r="AL533">
        <f t="shared" si="297"/>
        <v>54000</v>
      </c>
      <c r="AM533" s="21">
        <f t="shared" si="296"/>
        <v>1017.0788780665706</v>
      </c>
    </row>
    <row r="534" spans="7:39" ht="15" thickBot="1" x14ac:dyDescent="0.35">
      <c r="G534" s="2" t="s">
        <v>470</v>
      </c>
      <c r="H534">
        <f>((100-B28)/100)*H521</f>
        <v>6.2414879099999991</v>
      </c>
      <c r="I534">
        <f>((100-C28)/100)*I521</f>
        <v>16.249296659999999</v>
      </c>
      <c r="J534">
        <f>((100-D28)/100)*J521</f>
        <v>2.8330948799999986</v>
      </c>
      <c r="K534">
        <f>((100-E28)/100)*K521</f>
        <v>2.3814000000000002</v>
      </c>
      <c r="L534">
        <f>((100-F28)/100)*L521</f>
        <v>9980</v>
      </c>
      <c r="T534" s="57"/>
      <c r="U534">
        <f>$U$521+Z10</f>
        <v>0.54</v>
      </c>
      <c r="V534">
        <f>$V$521+AA10</f>
        <v>300</v>
      </c>
      <c r="W534">
        <f>$W$521+AB10</f>
        <v>14.058814634442845</v>
      </c>
      <c r="X534">
        <f>$X$521+AC10</f>
        <v>1</v>
      </c>
      <c r="AD534" t="b">
        <f t="shared" si="289"/>
        <v>0</v>
      </c>
      <c r="AE534" s="15" t="s">
        <v>471</v>
      </c>
      <c r="AF534">
        <f t="shared" si="290"/>
        <v>232243200.00000003</v>
      </c>
      <c r="AG534">
        <f t="shared" si="291"/>
        <v>606673800</v>
      </c>
      <c r="AH534">
        <f t="shared" si="292"/>
        <v>215943392.78504208</v>
      </c>
      <c r="AI534">
        <f t="shared" si="293"/>
        <v>185399999.99999997</v>
      </c>
      <c r="AJ534" s="20">
        <f t="shared" si="294"/>
        <v>1240260392.785042</v>
      </c>
      <c r="AK534">
        <f t="shared" si="295"/>
        <v>64.800000000000011</v>
      </c>
      <c r="AL534">
        <f t="shared" si="297"/>
        <v>36000</v>
      </c>
      <c r="AM534" s="21">
        <f t="shared" si="296"/>
        <v>557.68577561331415</v>
      </c>
    </row>
    <row r="535" spans="7:39" ht="15" thickBot="1" x14ac:dyDescent="0.35">
      <c r="G535" s="2"/>
      <c r="H535">
        <f>((100-B24)/100)*H522</f>
        <v>6.2414879099999991</v>
      </c>
      <c r="I535">
        <f>((100-C24)/100)*I522</f>
        <v>16.249296659999999</v>
      </c>
      <c r="J535">
        <f>((100-D24)/100)*J522</f>
        <v>2.8330948799999986</v>
      </c>
      <c r="K535">
        <f>((100-E24)/100)*K522</f>
        <v>1.8225000000000002</v>
      </c>
      <c r="L535">
        <f>((100-F24)/100)*L522</f>
        <v>9980</v>
      </c>
      <c r="T535" s="57"/>
      <c r="U535">
        <f>$U$522+Z6</f>
        <v>0.54</v>
      </c>
      <c r="V535">
        <f>$V$522+AA6</f>
        <v>315</v>
      </c>
      <c r="W535">
        <f>$W$522+AB6</f>
        <v>16.058814634442847</v>
      </c>
      <c r="X535">
        <f>$X$522+AC6</f>
        <v>0.60000000000000009</v>
      </c>
      <c r="AD535" t="b">
        <f t="shared" si="289"/>
        <v>0</v>
      </c>
      <c r="AE535" s="15" t="s">
        <v>472</v>
      </c>
      <c r="AF535">
        <f t="shared" si="290"/>
        <v>232243200.00000003</v>
      </c>
      <c r="AG535">
        <f t="shared" si="291"/>
        <v>637007490.00000012</v>
      </c>
      <c r="AH535">
        <f t="shared" si="292"/>
        <v>246663392.78504214</v>
      </c>
      <c r="AI535">
        <f t="shared" si="293"/>
        <v>111240000.00000003</v>
      </c>
      <c r="AJ535" s="20">
        <f t="shared" si="294"/>
        <v>1227154082.7850423</v>
      </c>
      <c r="AK535">
        <f t="shared" si="295"/>
        <v>64.800000000000011</v>
      </c>
      <c r="AL535">
        <f t="shared" si="297"/>
        <v>37800</v>
      </c>
      <c r="AM535" s="21">
        <f t="shared" si="296"/>
        <v>515.59877561331416</v>
      </c>
    </row>
    <row r="536" spans="7:39" ht="15" thickBot="1" x14ac:dyDescent="0.35">
      <c r="G536" s="2" t="s">
        <v>472</v>
      </c>
      <c r="H536">
        <f>((100-B25)/100)*H522</f>
        <v>2.1845207684999997</v>
      </c>
      <c r="I536">
        <f>((100-C25)/100)*I522</f>
        <v>7.6371694301999993</v>
      </c>
      <c r="J536">
        <f>((100-D25)/100)*J522</f>
        <v>1.3559192095679993</v>
      </c>
      <c r="K536">
        <f>((100-E25)/100)*K522</f>
        <v>1.8225000000000002</v>
      </c>
      <c r="L536">
        <f>((100-F25)/100)*L522</f>
        <v>1996</v>
      </c>
      <c r="T536" s="57" t="s">
        <v>473</v>
      </c>
      <c r="U536">
        <f>$U$522+Z7</f>
        <v>0.64</v>
      </c>
      <c r="V536">
        <f>$V$522+AA7</f>
        <v>455</v>
      </c>
      <c r="W536">
        <f>$W$522+AB7</f>
        <v>19.640510027528556</v>
      </c>
      <c r="X536">
        <f>$X$522+AC7</f>
        <v>1.4954238482714275</v>
      </c>
      <c r="AD536" t="b">
        <f t="shared" si="289"/>
        <v>0</v>
      </c>
      <c r="AE536" s="15" t="s">
        <v>473</v>
      </c>
      <c r="AF536">
        <f t="shared" si="290"/>
        <v>275251200</v>
      </c>
      <c r="AG536">
        <f t="shared" si="291"/>
        <v>920121930.00000012</v>
      </c>
      <c r="AH536">
        <f t="shared" si="292"/>
        <v>301678234.02283865</v>
      </c>
      <c r="AI536">
        <f t="shared" si="293"/>
        <v>277251581.46952266</v>
      </c>
      <c r="AJ536" s="20">
        <f t="shared" si="294"/>
        <v>1774302945.4923613</v>
      </c>
      <c r="AK536">
        <f t="shared" si="295"/>
        <v>76.8</v>
      </c>
      <c r="AL536">
        <f t="shared" si="297"/>
        <v>54600</v>
      </c>
      <c r="AM536" s="21">
        <f t="shared" si="296"/>
        <v>791.74341301919958</v>
      </c>
    </row>
    <row r="537" spans="7:39" ht="15" thickBot="1" x14ac:dyDescent="0.35">
      <c r="G537" s="2" t="s">
        <v>473</v>
      </c>
      <c r="H537">
        <f>((100-B26)/100)*H522</f>
        <v>1.6983088603109995</v>
      </c>
      <c r="I537">
        <f t="shared" ref="I537:L537" si="300">((100-C26)/100)*I522</f>
        <v>6.3421004863980004</v>
      </c>
      <c r="J537">
        <f t="shared" si="300"/>
        <v>0.42496423199999978</v>
      </c>
      <c r="K537">
        <f t="shared" si="300"/>
        <v>1.2757500000000002</v>
      </c>
      <c r="L537">
        <f t="shared" si="300"/>
        <v>0.99800000000051059</v>
      </c>
      <c r="T537" s="57" t="s">
        <v>474</v>
      </c>
      <c r="U537">
        <f>$U$522+Z8</f>
        <v>0.59000000000000008</v>
      </c>
      <c r="V537">
        <f>$V$522+AA8</f>
        <v>495</v>
      </c>
      <c r="W537">
        <f>$W$522+AB8</f>
        <v>33.967291599871388</v>
      </c>
      <c r="X537">
        <f>$X$522+AC8</f>
        <v>1.6745086179257127</v>
      </c>
      <c r="AD537" t="b">
        <f t="shared" si="289"/>
        <v>0</v>
      </c>
      <c r="AE537" s="15" t="s">
        <v>474</v>
      </c>
      <c r="AF537">
        <f t="shared" si="290"/>
        <v>253747200.00000003</v>
      </c>
      <c r="AG537">
        <f t="shared" si="291"/>
        <v>1001011770</v>
      </c>
      <c r="AH537">
        <f t="shared" si="292"/>
        <v>521737598.97402453</v>
      </c>
      <c r="AI537">
        <f t="shared" si="293"/>
        <v>310453897.76342708</v>
      </c>
      <c r="AJ537" s="20">
        <f t="shared" si="294"/>
        <v>2086950466.7374516</v>
      </c>
      <c r="AK537">
        <f t="shared" si="295"/>
        <v>70.800000000000011</v>
      </c>
      <c r="AL537">
        <f t="shared" si="297"/>
        <v>59400</v>
      </c>
      <c r="AM537" s="21">
        <f t="shared" si="296"/>
        <v>1003.2680504250849</v>
      </c>
    </row>
    <row r="538" spans="7:39" ht="15" thickBot="1" x14ac:dyDescent="0.35">
      <c r="G538" s="2" t="s">
        <v>474</v>
      </c>
      <c r="H538">
        <f>((100-B27)/100)*H522</f>
        <v>2.7612342513839998</v>
      </c>
      <c r="I538">
        <f t="shared" ref="I538:L538" si="301">((100-C27)/100)*I522</f>
        <v>9.4782147417779985</v>
      </c>
      <c r="J538">
        <f t="shared" si="301"/>
        <v>0.68050939017599954</v>
      </c>
      <c r="K538">
        <f t="shared" si="301"/>
        <v>1.3668750000000003</v>
      </c>
      <c r="L538">
        <f t="shared" si="301"/>
        <v>0.99800000000051059</v>
      </c>
      <c r="T538" s="57" t="s">
        <v>475</v>
      </c>
      <c r="U538">
        <f>$U$522+Z9</f>
        <v>0.62</v>
      </c>
      <c r="V538">
        <f>$V$522+AA9</f>
        <v>465</v>
      </c>
      <c r="W538">
        <f>$W$522+AB9</f>
        <v>32.176443903328533</v>
      </c>
      <c r="X538">
        <f>$X$522+AC9</f>
        <v>1.6745086179257127</v>
      </c>
      <c r="AD538" t="b">
        <f t="shared" si="289"/>
        <v>0</v>
      </c>
      <c r="AE538" s="15" t="s">
        <v>475</v>
      </c>
      <c r="AF538">
        <f t="shared" si="290"/>
        <v>266649600.00000003</v>
      </c>
      <c r="AG538">
        <f t="shared" si="291"/>
        <v>940344390</v>
      </c>
      <c r="AH538">
        <f t="shared" si="292"/>
        <v>494230178.35512632</v>
      </c>
      <c r="AI538">
        <f t="shared" si="293"/>
        <v>310453897.76342708</v>
      </c>
      <c r="AJ538" s="20">
        <f t="shared" si="294"/>
        <v>2011678066.1185534</v>
      </c>
      <c r="AK538">
        <f t="shared" si="295"/>
        <v>74.400000000000006</v>
      </c>
      <c r="AL538">
        <f t="shared" si="297"/>
        <v>55800</v>
      </c>
      <c r="AM538" s="21">
        <f t="shared" si="296"/>
        <v>974.99187806657062</v>
      </c>
    </row>
    <row r="539" spans="7:39" ht="15" thickBot="1" x14ac:dyDescent="0.35">
      <c r="G539" s="2" t="s">
        <v>475</v>
      </c>
      <c r="H539">
        <f>((100-B28)/100)*H522</f>
        <v>6.2414879099999991</v>
      </c>
      <c r="I539">
        <f>((100-C28)/100)*I522</f>
        <v>16.249296659999999</v>
      </c>
      <c r="J539">
        <f>((100-D28)/100)*J522</f>
        <v>2.8330948799999986</v>
      </c>
      <c r="K539">
        <f>((100-E28)/100)*K522</f>
        <v>1.8225000000000002</v>
      </c>
      <c r="L539">
        <f>((100-F28)/100)*L522</f>
        <v>9980</v>
      </c>
      <c r="T539" s="57"/>
      <c r="U539">
        <f>$U$522+Z10</f>
        <v>0.54</v>
      </c>
      <c r="V539">
        <f>$V$522+AA10</f>
        <v>315</v>
      </c>
      <c r="W539">
        <f>$W$522+AB10</f>
        <v>16.058814634442847</v>
      </c>
      <c r="X539">
        <f>$X$522+AC10</f>
        <v>0.60000000000000009</v>
      </c>
      <c r="AD539" t="b">
        <f t="shared" si="289"/>
        <v>0</v>
      </c>
      <c r="AE539" s="15" t="s">
        <v>476</v>
      </c>
      <c r="AF539">
        <f t="shared" si="290"/>
        <v>232243200.00000003</v>
      </c>
      <c r="AG539">
        <f t="shared" si="291"/>
        <v>637007490.00000012</v>
      </c>
      <c r="AH539">
        <f t="shared" si="292"/>
        <v>246663392.78504214</v>
      </c>
      <c r="AI539">
        <f t="shared" si="293"/>
        <v>111240000.00000003</v>
      </c>
      <c r="AJ539" s="20">
        <f t="shared" si="294"/>
        <v>1227154082.7850423</v>
      </c>
      <c r="AK539">
        <f t="shared" si="295"/>
        <v>64.800000000000011</v>
      </c>
      <c r="AL539">
        <f t="shared" si="297"/>
        <v>37800</v>
      </c>
      <c r="AM539" s="21">
        <f t="shared" si="296"/>
        <v>515.59877561331416</v>
      </c>
    </row>
    <row r="540" spans="7:39" ht="15" thickBot="1" x14ac:dyDescent="0.35">
      <c r="G540" s="2"/>
      <c r="H540">
        <f>((100-B24)/100)*H523</f>
        <v>6.2414879099999991</v>
      </c>
      <c r="I540">
        <f>((100-C24)/100)*I523</f>
        <v>16.249296659999999</v>
      </c>
      <c r="J540">
        <f>((100-D24)/100)*J523</f>
        <v>2.8330948799999986</v>
      </c>
      <c r="K540">
        <f>((100-E24)/100)*K523</f>
        <v>3.6450000000000005</v>
      </c>
      <c r="L540">
        <f>((100-F24)/100)*L523</f>
        <v>9980</v>
      </c>
      <c r="T540" s="57"/>
      <c r="U540">
        <f>$U$523+Z6</f>
        <v>0.59899999999999998</v>
      </c>
      <c r="V540">
        <f>$V$523+AA6</f>
        <v>330</v>
      </c>
      <c r="W540">
        <f>$W$523+AB6</f>
        <v>16.058814634442847</v>
      </c>
      <c r="X540">
        <f>$X$523+AC6</f>
        <v>0.60000000000000009</v>
      </c>
      <c r="AD540" t="b">
        <f t="shared" si="289"/>
        <v>0</v>
      </c>
      <c r="AE540" s="15" t="s">
        <v>477</v>
      </c>
      <c r="AF540">
        <f t="shared" si="290"/>
        <v>257617919.99999997</v>
      </c>
      <c r="AG540">
        <f t="shared" si="291"/>
        <v>667341180</v>
      </c>
      <c r="AH540">
        <f t="shared" si="292"/>
        <v>246663392.78504214</v>
      </c>
      <c r="AI540">
        <f t="shared" si="293"/>
        <v>111240000.00000003</v>
      </c>
      <c r="AJ540" s="20">
        <f t="shared" si="294"/>
        <v>1282862492.785042</v>
      </c>
      <c r="AK540">
        <f t="shared" si="295"/>
        <v>71.88</v>
      </c>
      <c r="AL540">
        <f t="shared" si="297"/>
        <v>39600</v>
      </c>
      <c r="AM540" s="21">
        <f t="shared" si="296"/>
        <v>531.42377561331421</v>
      </c>
    </row>
    <row r="541" spans="7:39" ht="15" thickBot="1" x14ac:dyDescent="0.35">
      <c r="G541" s="2" t="s">
        <v>477</v>
      </c>
      <c r="H541">
        <f>((100-B25)/100)*H523</f>
        <v>2.1845207684999997</v>
      </c>
      <c r="I541">
        <f>((100-C25)/100)*I523</f>
        <v>7.6371694301999993</v>
      </c>
      <c r="J541">
        <f>((100-D25)/100)*J523</f>
        <v>1.3559192095679993</v>
      </c>
      <c r="K541">
        <f>((100-E25)/100)*K523</f>
        <v>3.6450000000000005</v>
      </c>
      <c r="L541">
        <f>((100-F25)/100)*L523</f>
        <v>1996</v>
      </c>
      <c r="T541" s="57" t="s">
        <v>478</v>
      </c>
      <c r="U541">
        <f>$U$523+Z7</f>
        <v>0.69899999999999995</v>
      </c>
      <c r="V541">
        <f>$V$523+AA7</f>
        <v>470</v>
      </c>
      <c r="W541">
        <f>$W$523+AB7</f>
        <v>19.640510027528556</v>
      </c>
      <c r="X541">
        <f>$X$523+AC7</f>
        <v>1.4954238482714275</v>
      </c>
      <c r="AD541" t="b">
        <f t="shared" si="289"/>
        <v>0</v>
      </c>
      <c r="AE541" s="15" t="s">
        <v>478</v>
      </c>
      <c r="AF541">
        <f t="shared" si="290"/>
        <v>300625920</v>
      </c>
      <c r="AG541">
        <f t="shared" si="291"/>
        <v>950455620</v>
      </c>
      <c r="AH541">
        <f t="shared" si="292"/>
        <v>301678234.02283865</v>
      </c>
      <c r="AI541">
        <f t="shared" si="293"/>
        <v>277251581.46952266</v>
      </c>
      <c r="AJ541" s="20">
        <f t="shared" si="294"/>
        <v>1830011355.4923613</v>
      </c>
      <c r="AK541">
        <f t="shared" si="295"/>
        <v>83.88</v>
      </c>
      <c r="AL541">
        <f t="shared" si="297"/>
        <v>56400</v>
      </c>
      <c r="AM541" s="21">
        <f t="shared" si="296"/>
        <v>807.56841301919951</v>
      </c>
    </row>
    <row r="542" spans="7:39" ht="15" thickBot="1" x14ac:dyDescent="0.35">
      <c r="G542" s="2" t="s">
        <v>478</v>
      </c>
      <c r="H542">
        <f>((100-B26)/100)*H523</f>
        <v>1.6983088603109995</v>
      </c>
      <c r="I542">
        <f t="shared" ref="I542:L542" si="302">((100-C26)/100)*I523</f>
        <v>6.3421004863980004</v>
      </c>
      <c r="J542">
        <f t="shared" si="302"/>
        <v>0.42496423199999978</v>
      </c>
      <c r="K542">
        <f t="shared" si="302"/>
        <v>2.5515000000000003</v>
      </c>
      <c r="L542">
        <f t="shared" si="302"/>
        <v>0.99800000000051059</v>
      </c>
      <c r="T542" s="57" t="s">
        <v>479</v>
      </c>
      <c r="U542">
        <f>$U$523+Z8</f>
        <v>0.64900000000000002</v>
      </c>
      <c r="V542">
        <f>$V$523+AA8</f>
        <v>510</v>
      </c>
      <c r="W542">
        <f>$W$523+AB8</f>
        <v>33.967291599871388</v>
      </c>
      <c r="X542">
        <f>$X$523+AC8</f>
        <v>1.6745086179257127</v>
      </c>
      <c r="AD542" t="b">
        <f t="shared" si="289"/>
        <v>0</v>
      </c>
      <c r="AE542" s="15" t="s">
        <v>479</v>
      </c>
      <c r="AF542">
        <f t="shared" si="290"/>
        <v>279121920</v>
      </c>
      <c r="AG542">
        <f t="shared" si="291"/>
        <v>1031345460</v>
      </c>
      <c r="AH542">
        <f t="shared" si="292"/>
        <v>521737598.97402453</v>
      </c>
      <c r="AI542">
        <f t="shared" si="293"/>
        <v>310453897.76342708</v>
      </c>
      <c r="AJ542" s="20">
        <f t="shared" si="294"/>
        <v>2142658876.7374516</v>
      </c>
      <c r="AK542">
        <f t="shared" si="295"/>
        <v>77.88</v>
      </c>
      <c r="AL542">
        <f t="shared" si="297"/>
        <v>61200</v>
      </c>
      <c r="AM542" s="21">
        <f t="shared" si="296"/>
        <v>1019.0930504250849</v>
      </c>
    </row>
    <row r="543" spans="7:39" ht="15" thickBot="1" x14ac:dyDescent="0.35">
      <c r="G543" s="2" t="s">
        <v>479</v>
      </c>
      <c r="H543">
        <f>((100-B27)/100)*H523</f>
        <v>2.7612342513839998</v>
      </c>
      <c r="I543">
        <f t="shared" ref="I543:L543" si="303">((100-C27)/100)*I523</f>
        <v>9.4782147417779985</v>
      </c>
      <c r="J543">
        <f t="shared" si="303"/>
        <v>0.68050939017599954</v>
      </c>
      <c r="K543">
        <f t="shared" si="303"/>
        <v>2.7337500000000006</v>
      </c>
      <c r="L543">
        <f t="shared" si="303"/>
        <v>0.99800000000051059</v>
      </c>
      <c r="T543" s="57" t="s">
        <v>480</v>
      </c>
      <c r="U543">
        <f>$U$523+Z9</f>
        <v>0.67899999999999994</v>
      </c>
      <c r="V543">
        <f>$V$523+AA9</f>
        <v>480</v>
      </c>
      <c r="W543">
        <f>$W$523+AB9</f>
        <v>32.176443903328533</v>
      </c>
      <c r="X543">
        <f>$X$523+AC9</f>
        <v>1.6745086179257127</v>
      </c>
      <c r="AD543" t="b">
        <f t="shared" si="289"/>
        <v>0</v>
      </c>
      <c r="AE543" s="15" t="s">
        <v>480</v>
      </c>
      <c r="AF543">
        <f t="shared" si="290"/>
        <v>292024319.99999994</v>
      </c>
      <c r="AG543">
        <f t="shared" si="291"/>
        <v>970678080.00000012</v>
      </c>
      <c r="AH543">
        <f t="shared" si="292"/>
        <v>494230178.35512632</v>
      </c>
      <c r="AI543">
        <f t="shared" si="293"/>
        <v>310453897.76342708</v>
      </c>
      <c r="AJ543" s="20">
        <f t="shared" si="294"/>
        <v>2067386476.1185534</v>
      </c>
      <c r="AK543">
        <f t="shared" si="295"/>
        <v>81.47999999999999</v>
      </c>
      <c r="AL543">
        <f t="shared" si="297"/>
        <v>57600</v>
      </c>
      <c r="AM543" s="21">
        <f t="shared" si="296"/>
        <v>990.81687806657067</v>
      </c>
    </row>
    <row r="544" spans="7:39" ht="15" thickBot="1" x14ac:dyDescent="0.35">
      <c r="G544" s="2" t="s">
        <v>480</v>
      </c>
      <c r="H544">
        <f>((100-B28)/100)*H523</f>
        <v>6.2414879099999991</v>
      </c>
      <c r="I544">
        <f>((100-C28)/100)*I523</f>
        <v>16.249296659999999</v>
      </c>
      <c r="J544">
        <f>((100-D28)/100)*J523</f>
        <v>2.8330948799999986</v>
      </c>
      <c r="K544">
        <f>((100-E28)/100)*K523</f>
        <v>3.6450000000000005</v>
      </c>
      <c r="L544">
        <f>((100-F28)/100)*L523</f>
        <v>9980</v>
      </c>
      <c r="T544" s="57"/>
      <c r="U544">
        <f>$U$523+Z10</f>
        <v>0.59899999999999998</v>
      </c>
      <c r="V544">
        <f>$V$523+AA10</f>
        <v>330</v>
      </c>
      <c r="W544">
        <f>$W$523+AB10</f>
        <v>16.058814634442847</v>
      </c>
      <c r="X544">
        <f>$X$523+AC10</f>
        <v>0.60000000000000009</v>
      </c>
      <c r="AD544" t="b">
        <f t="shared" si="289"/>
        <v>0</v>
      </c>
      <c r="AE544" s="15" t="s">
        <v>481</v>
      </c>
      <c r="AF544">
        <f t="shared" si="290"/>
        <v>257617919.99999997</v>
      </c>
      <c r="AG544">
        <f t="shared" si="291"/>
        <v>667341180</v>
      </c>
      <c r="AH544">
        <f t="shared" si="292"/>
        <v>246663392.78504214</v>
      </c>
      <c r="AI544">
        <f t="shared" si="293"/>
        <v>111240000.00000003</v>
      </c>
      <c r="AJ544" s="20">
        <f t="shared" si="294"/>
        <v>1282862492.785042</v>
      </c>
      <c r="AK544">
        <f t="shared" si="295"/>
        <v>71.88</v>
      </c>
      <c r="AL544">
        <f t="shared" si="297"/>
        <v>39600</v>
      </c>
      <c r="AM544" s="21">
        <f t="shared" si="296"/>
        <v>531.42377561331421</v>
      </c>
    </row>
    <row r="545" spans="7:39" ht="15" thickBot="1" x14ac:dyDescent="0.35">
      <c r="G545" s="2"/>
      <c r="H545">
        <f>((100-B24)/100)*H524</f>
        <v>0.16852017357000015</v>
      </c>
      <c r="I545">
        <f>((100-C24)/100)*I524</f>
        <v>16.249296659999999</v>
      </c>
      <c r="J545">
        <f>((100-D24)/100)*J524</f>
        <v>1.699856927999983E-2</v>
      </c>
      <c r="K545">
        <f>((100-E24)/100)*K524</f>
        <v>1.0789199999999994</v>
      </c>
      <c r="L545">
        <f>((100-F24)/100)*L524</f>
        <v>9980</v>
      </c>
      <c r="T545" s="57"/>
      <c r="U545">
        <f>$U$524+Z6</f>
        <v>0.54</v>
      </c>
      <c r="V545">
        <f>$V$524+AA6</f>
        <v>300</v>
      </c>
      <c r="W545">
        <f>$W$524+AB6</f>
        <v>15.058814634442845</v>
      </c>
      <c r="X545">
        <f>$X$524+AC6</f>
        <v>1</v>
      </c>
      <c r="AD545" t="b">
        <f t="shared" si="289"/>
        <v>0</v>
      </c>
      <c r="AE545" s="15" t="s">
        <v>482</v>
      </c>
      <c r="AF545">
        <f t="shared" si="290"/>
        <v>232243200.00000003</v>
      </c>
      <c r="AG545">
        <f t="shared" si="291"/>
        <v>606673800</v>
      </c>
      <c r="AH545">
        <f t="shared" si="292"/>
        <v>231303392.78504211</v>
      </c>
      <c r="AI545">
        <f t="shared" si="293"/>
        <v>185399999.99999997</v>
      </c>
      <c r="AJ545" s="20">
        <f t="shared" si="294"/>
        <v>1255620392.785042</v>
      </c>
      <c r="AK545">
        <f t="shared" si="295"/>
        <v>64.800000000000011</v>
      </c>
      <c r="AL545">
        <f t="shared" si="297"/>
        <v>36000</v>
      </c>
      <c r="AM545" s="21">
        <f t="shared" si="296"/>
        <v>569.68577561331415</v>
      </c>
    </row>
    <row r="546" spans="7:39" ht="15" thickBot="1" x14ac:dyDescent="0.35">
      <c r="G546" s="2" t="s">
        <v>482</v>
      </c>
      <c r="H546">
        <f>((100-B25)/100)*H524</f>
        <v>5.8982060749500048E-2</v>
      </c>
      <c r="I546">
        <f>((100-C25)/100)*I524</f>
        <v>7.6371694301999993</v>
      </c>
      <c r="J546">
        <f>((100-D25)/100)*J524</f>
        <v>8.135515257407919E-3</v>
      </c>
      <c r="K546">
        <f>((100-E25)/100)*K524</f>
        <v>1.0789199999999994</v>
      </c>
      <c r="L546">
        <f>((100-F25)/100)*L524</f>
        <v>1996</v>
      </c>
      <c r="T546" s="57" t="s">
        <v>483</v>
      </c>
      <c r="U546">
        <f>$U$524+Z7</f>
        <v>0.64</v>
      </c>
      <c r="V546">
        <f>$V$524+AA7</f>
        <v>440</v>
      </c>
      <c r="W546">
        <f>$W$524+AB7</f>
        <v>18.640510027528553</v>
      </c>
      <c r="X546">
        <f>$X$524+AC7</f>
        <v>1.8954238482714274</v>
      </c>
      <c r="AD546" t="b">
        <f t="shared" si="289"/>
        <v>0</v>
      </c>
      <c r="AE546" s="15" t="s">
        <v>483</v>
      </c>
      <c r="AF546">
        <f t="shared" si="290"/>
        <v>275251200</v>
      </c>
      <c r="AG546">
        <f t="shared" si="291"/>
        <v>889788240</v>
      </c>
      <c r="AH546">
        <f t="shared" si="292"/>
        <v>286318234.02283859</v>
      </c>
      <c r="AI546">
        <f t="shared" si="293"/>
        <v>351411581.4695226</v>
      </c>
      <c r="AJ546" s="20">
        <f t="shared" si="294"/>
        <v>1802769255.4923611</v>
      </c>
      <c r="AK546">
        <f t="shared" si="295"/>
        <v>76.8</v>
      </c>
      <c r="AL546">
        <f t="shared" si="297"/>
        <v>52800</v>
      </c>
      <c r="AM546" s="21">
        <f t="shared" si="296"/>
        <v>845.83041301919957</v>
      </c>
    </row>
    <row r="547" spans="7:39" ht="15" thickBot="1" x14ac:dyDescent="0.35">
      <c r="G547" s="10" t="s">
        <v>483</v>
      </c>
      <c r="H547">
        <f>((100-B26)/100)*H524</f>
        <v>4.5854339228397031E-2</v>
      </c>
      <c r="I547">
        <f t="shared" ref="I547:L547" si="304">((100-C26)/100)*I524</f>
        <v>6.3421004863980004</v>
      </c>
      <c r="J547">
        <f t="shared" si="304"/>
        <v>2.5497853919999743E-3</v>
      </c>
      <c r="K547">
        <f t="shared" si="304"/>
        <v>0.75524399999999958</v>
      </c>
      <c r="L547">
        <f t="shared" si="304"/>
        <v>0.99800000000051059</v>
      </c>
      <c r="T547" s="57" t="s">
        <v>484</v>
      </c>
      <c r="U547">
        <f>$U$524+Z8</f>
        <v>0.59000000000000008</v>
      </c>
      <c r="V547">
        <f>$V$524+AA8</f>
        <v>480</v>
      </c>
      <c r="W547">
        <f>$W$524+AB8</f>
        <v>32.967291599871388</v>
      </c>
      <c r="X547">
        <f>$X$524+AC8</f>
        <v>2.0745086179257126</v>
      </c>
      <c r="AD547" t="b">
        <f t="shared" si="289"/>
        <v>0</v>
      </c>
      <c r="AE547" s="15" t="s">
        <v>484</v>
      </c>
      <c r="AF547">
        <f t="shared" si="290"/>
        <v>253747200.00000003</v>
      </c>
      <c r="AG547">
        <f t="shared" si="291"/>
        <v>970678080.00000012</v>
      </c>
      <c r="AH547">
        <f t="shared" si="292"/>
        <v>506377598.97402453</v>
      </c>
      <c r="AI547">
        <f t="shared" si="293"/>
        <v>384613897.76342708</v>
      </c>
      <c r="AJ547" s="20">
        <f t="shared" si="294"/>
        <v>2115416776.7374518</v>
      </c>
      <c r="AK547">
        <f t="shared" si="295"/>
        <v>70.800000000000011</v>
      </c>
      <c r="AL547">
        <f t="shared" si="297"/>
        <v>57600</v>
      </c>
      <c r="AM547" s="21">
        <f t="shared" si="296"/>
        <v>1057.355050425085</v>
      </c>
    </row>
    <row r="548" spans="7:39" ht="15" thickBot="1" x14ac:dyDescent="0.35">
      <c r="G548" s="2" t="s">
        <v>484</v>
      </c>
      <c r="H548">
        <f>((100-B27)/100)*H524</f>
        <v>7.4553324787368064E-2</v>
      </c>
      <c r="I548">
        <f t="shared" ref="I548:L548" si="305">((100-C27)/100)*I524</f>
        <v>9.4782147417779985</v>
      </c>
      <c r="J548">
        <f t="shared" si="305"/>
        <v>4.0830563410559585E-3</v>
      </c>
      <c r="K548">
        <f t="shared" si="305"/>
        <v>0.80918999999999963</v>
      </c>
      <c r="L548">
        <f t="shared" si="305"/>
        <v>0.99800000000051059</v>
      </c>
      <c r="T548" s="57" t="s">
        <v>485</v>
      </c>
      <c r="U548">
        <f>$U$524+Z9</f>
        <v>0.62</v>
      </c>
      <c r="V548">
        <f>$V$524+AA9</f>
        <v>450</v>
      </c>
      <c r="W548">
        <f>$W$524+AB9</f>
        <v>31.176443903328533</v>
      </c>
      <c r="X548">
        <f>$X$524+AC9</f>
        <v>2.0745086179257126</v>
      </c>
      <c r="AD548" t="b">
        <f t="shared" si="289"/>
        <v>0</v>
      </c>
      <c r="AE548" s="15" t="s">
        <v>485</v>
      </c>
      <c r="AF548">
        <f t="shared" si="290"/>
        <v>266649600.00000003</v>
      </c>
      <c r="AG548">
        <f t="shared" si="291"/>
        <v>910010700</v>
      </c>
      <c r="AH548">
        <f t="shared" si="292"/>
        <v>478870178.35512632</v>
      </c>
      <c r="AI548">
        <f t="shared" si="293"/>
        <v>384613897.76342708</v>
      </c>
      <c r="AJ548" s="20">
        <f t="shared" si="294"/>
        <v>2040144376.1185534</v>
      </c>
      <c r="AK548">
        <f t="shared" si="295"/>
        <v>74.400000000000006</v>
      </c>
      <c r="AL548">
        <f t="shared" si="297"/>
        <v>54000</v>
      </c>
      <c r="AM548" s="21">
        <f t="shared" si="296"/>
        <v>1029.0788780665707</v>
      </c>
    </row>
    <row r="549" spans="7:39" ht="15" thickBot="1" x14ac:dyDescent="0.35">
      <c r="G549" s="2" t="s">
        <v>485</v>
      </c>
      <c r="H549">
        <f>((100-B28)/100)*H524</f>
        <v>0.16852017357000015</v>
      </c>
      <c r="I549">
        <f>((100-C28)/100)*I524</f>
        <v>16.249296659999999</v>
      </c>
      <c r="J549">
        <f>((100-D28)/100)*J524</f>
        <v>1.699856927999983E-2</v>
      </c>
      <c r="K549">
        <f>((100-E28)/100)*K524</f>
        <v>1.0789199999999994</v>
      </c>
      <c r="L549">
        <f>((100-F28)/100)*L524</f>
        <v>9980</v>
      </c>
      <c r="T549" s="57"/>
      <c r="U549">
        <f>$U$524+Z10</f>
        <v>0.54</v>
      </c>
      <c r="V549">
        <f>$V$524+AA10</f>
        <v>300</v>
      </c>
      <c r="W549">
        <f>$W$524+AB10</f>
        <v>15.058814634442845</v>
      </c>
      <c r="X549">
        <f>$X$524+AC10</f>
        <v>1</v>
      </c>
      <c r="AD549" t="b">
        <f t="shared" si="289"/>
        <v>0</v>
      </c>
      <c r="AE549" s="15" t="s">
        <v>486</v>
      </c>
      <c r="AF549">
        <f t="shared" si="290"/>
        <v>232243200.00000003</v>
      </c>
      <c r="AG549">
        <f t="shared" si="291"/>
        <v>606673800</v>
      </c>
      <c r="AH549">
        <f t="shared" si="292"/>
        <v>231303392.78504211</v>
      </c>
      <c r="AI549">
        <f t="shared" si="293"/>
        <v>185399999.99999997</v>
      </c>
      <c r="AJ549" s="20">
        <f t="shared" si="294"/>
        <v>1255620392.785042</v>
      </c>
      <c r="AK549">
        <f t="shared" si="295"/>
        <v>64.800000000000011</v>
      </c>
      <c r="AL549">
        <f t="shared" si="297"/>
        <v>36000</v>
      </c>
      <c r="AM549" s="21">
        <f t="shared" si="296"/>
        <v>569.68577561331415</v>
      </c>
    </row>
    <row r="550" spans="7:39" ht="15" thickBot="1" x14ac:dyDescent="0.35">
      <c r="G550" s="2"/>
    </row>
    <row r="562" spans="29:29" x14ac:dyDescent="0.3">
      <c r="AC562" s="16"/>
    </row>
  </sheetData>
  <conditionalFormatting sqref="H2:H549">
    <cfRule type="cellIs" dxfId="7" priority="3" operator="lessThanOrEqual">
      <formula>$N$13</formula>
    </cfRule>
    <cfRule type="cellIs" dxfId="6" priority="8" operator="lessThanOrEqual">
      <formula>5</formula>
    </cfRule>
    <cfRule type="cellIs" priority="9" operator="lessThanOrEqual">
      <formula>$N$13</formula>
    </cfRule>
  </conditionalFormatting>
  <conditionalFormatting sqref="I2:I549">
    <cfRule type="cellIs" dxfId="5" priority="2" operator="lessThanOrEqual">
      <formula>$O$13</formula>
    </cfRule>
    <cfRule type="cellIs" dxfId="4" priority="7" operator="lessThanOrEqual">
      <formula>60</formula>
    </cfRule>
  </conditionalFormatting>
  <conditionalFormatting sqref="J2:J549">
    <cfRule type="cellIs" dxfId="3" priority="1" operator="lessThanOrEqual">
      <formula>$P$13</formula>
    </cfRule>
    <cfRule type="cellIs" dxfId="2" priority="6" operator="lessThanOrEqual">
      <formula>1000</formula>
    </cfRule>
  </conditionalFormatting>
  <conditionalFormatting sqref="K2:K549">
    <cfRule type="cellIs" dxfId="1" priority="5" operator="lessThanOrEqual">
      <formula>$Q$13</formula>
    </cfRule>
  </conditionalFormatting>
  <conditionalFormatting sqref="L2:L549">
    <cfRule type="cellIs" dxfId="0" priority="4" operator="lessThanOrEqual">
      <formula>$R$13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"/>
  <sheetViews>
    <sheetView workbookViewId="0">
      <selection activeCell="F11" sqref="F11"/>
    </sheetView>
  </sheetViews>
  <sheetFormatPr defaultRowHeight="14.4" x14ac:dyDescent="0.3"/>
  <cols>
    <col min="2" max="2" width="32.88671875" customWidth="1"/>
    <col min="3" max="4" width="10" bestFit="1" customWidth="1"/>
    <col min="5" max="6" width="11" bestFit="1" customWidth="1"/>
    <col min="7" max="7" width="17.5546875" style="19" customWidth="1"/>
    <col min="8" max="8" width="8.6640625" customWidth="1"/>
    <col min="9" max="9" width="8.109375" customWidth="1"/>
    <col min="10" max="10" width="17.33203125" customWidth="1"/>
    <col min="11" max="11" width="32.109375" customWidth="1"/>
    <col min="12" max="12" width="9" customWidth="1"/>
    <col min="13" max="13" width="26.44140625" customWidth="1"/>
    <col min="14" max="14" width="8.6640625" customWidth="1"/>
    <col min="16" max="16" width="11" customWidth="1"/>
    <col min="17" max="17" width="8" customWidth="1"/>
    <col min="18" max="18" width="10.109375" customWidth="1"/>
    <col min="21" max="21" width="11" bestFit="1" customWidth="1"/>
    <col min="22" max="22" width="10" bestFit="1" customWidth="1"/>
    <col min="24" max="25" width="11" bestFit="1" customWidth="1"/>
    <col min="26" max="26" width="10" bestFit="1" customWidth="1"/>
    <col min="27" max="27" width="11" bestFit="1" customWidth="1"/>
  </cols>
  <sheetData>
    <row r="1" spans="1:10" x14ac:dyDescent="0.3">
      <c r="A1" t="s">
        <v>556</v>
      </c>
      <c r="B1" t="s">
        <v>116</v>
      </c>
      <c r="C1">
        <v>73920000</v>
      </c>
      <c r="D1">
        <v>128772000</v>
      </c>
      <c r="E1">
        <v>1396752000</v>
      </c>
      <c r="F1">
        <v>491400000</v>
      </c>
      <c r="G1" s="19">
        <v>2090844000</v>
      </c>
      <c r="H1">
        <v>7.7</v>
      </c>
      <c r="I1">
        <v>24500</v>
      </c>
      <c r="J1">
        <v>1087.3625</v>
      </c>
    </row>
    <row r="2" spans="1:10" x14ac:dyDescent="0.3">
      <c r="A2" t="s">
        <v>556</v>
      </c>
      <c r="B2" t="s">
        <v>87</v>
      </c>
      <c r="C2">
        <v>70560000</v>
      </c>
      <c r="D2">
        <v>121413600</v>
      </c>
      <c r="E2">
        <v>1447152000</v>
      </c>
      <c r="F2">
        <v>466200000</v>
      </c>
      <c r="G2" s="19">
        <v>2105325600</v>
      </c>
      <c r="H2">
        <v>7.3500000000000005</v>
      </c>
      <c r="I2">
        <v>23100</v>
      </c>
      <c r="J2">
        <v>1082.0635</v>
      </c>
    </row>
    <row r="3" spans="1:10" x14ac:dyDescent="0.3">
      <c r="A3" t="s">
        <v>556</v>
      </c>
      <c r="B3" t="s">
        <v>174</v>
      </c>
      <c r="C3">
        <v>63840000</v>
      </c>
      <c r="D3">
        <v>176601600</v>
      </c>
      <c r="E3">
        <v>2035151999.9999998</v>
      </c>
      <c r="F3">
        <v>371700000</v>
      </c>
      <c r="G3" s="19">
        <v>2647293600</v>
      </c>
      <c r="H3">
        <v>6.65</v>
      </c>
      <c r="I3">
        <v>33600</v>
      </c>
      <c r="J3">
        <v>1281.4059999999999</v>
      </c>
    </row>
    <row r="6" spans="1:10" x14ac:dyDescent="0.3">
      <c r="E6">
        <f>E2/10000000</f>
        <v>144.71520000000001</v>
      </c>
      <c r="F6">
        <f>F2/10000000</f>
        <v>46.62</v>
      </c>
    </row>
    <row r="7" spans="1:10" x14ac:dyDescent="0.3">
      <c r="E7">
        <f>E6/0.24</f>
        <v>602.98</v>
      </c>
      <c r="F7">
        <f>F6/0.12</f>
        <v>388.5</v>
      </c>
    </row>
    <row r="9" spans="1:10" x14ac:dyDescent="0.3">
      <c r="E9">
        <f>E1/10000000</f>
        <v>139.67519999999999</v>
      </c>
      <c r="F9">
        <f>F1/10000000</f>
        <v>49.14</v>
      </c>
    </row>
    <row r="10" spans="1:10" x14ac:dyDescent="0.3">
      <c r="E10">
        <f>E9/0.24</f>
        <v>581.98</v>
      </c>
      <c r="F10">
        <f>F9/0.16</f>
        <v>307.125</v>
      </c>
    </row>
  </sheetData>
  <sortState xmlns:xlrd2="http://schemas.microsoft.com/office/spreadsheetml/2017/richdata2" ref="A1:K3">
    <sortCondition ref="G1:G3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40"/>
  <sheetViews>
    <sheetView topLeftCell="A162" workbookViewId="0">
      <selection activeCell="E537" sqref="E537"/>
    </sheetView>
  </sheetViews>
  <sheetFormatPr defaultRowHeight="14.4" x14ac:dyDescent="0.3"/>
  <cols>
    <col min="2" max="2" width="32.6640625" customWidth="1"/>
    <col min="3" max="3" width="21.33203125" customWidth="1"/>
    <col min="7" max="7" width="30.109375" customWidth="1"/>
  </cols>
  <sheetData>
    <row r="1" spans="1:10" x14ac:dyDescent="0.3">
      <c r="A1" t="b">
        <v>0</v>
      </c>
      <c r="B1" t="s">
        <v>13</v>
      </c>
      <c r="C1">
        <v>100800000</v>
      </c>
      <c r="D1">
        <v>735840</v>
      </c>
      <c r="E1">
        <v>62160000</v>
      </c>
      <c r="F1">
        <v>45359999.999999993</v>
      </c>
      <c r="G1">
        <v>209055840</v>
      </c>
      <c r="H1">
        <v>10.5</v>
      </c>
      <c r="I1">
        <v>140</v>
      </c>
      <c r="J1">
        <v>85.159899999999993</v>
      </c>
    </row>
    <row r="2" spans="1:10" x14ac:dyDescent="0.3">
      <c r="A2" t="b">
        <v>0</v>
      </c>
      <c r="B2" t="s">
        <v>11</v>
      </c>
      <c r="C2">
        <v>53760000.000000007</v>
      </c>
      <c r="D2">
        <v>66225600</v>
      </c>
      <c r="E2">
        <v>168000000</v>
      </c>
      <c r="F2">
        <v>42840000</v>
      </c>
      <c r="G2">
        <v>330825600</v>
      </c>
      <c r="H2">
        <v>5.6000000000000005</v>
      </c>
      <c r="I2">
        <v>12600</v>
      </c>
      <c r="J2">
        <v>158.291</v>
      </c>
    </row>
    <row r="3" spans="1:10" x14ac:dyDescent="0.3">
      <c r="A3" t="b">
        <v>0</v>
      </c>
      <c r="B3" t="s">
        <v>12</v>
      </c>
      <c r="C3">
        <v>40320000</v>
      </c>
      <c r="D3">
        <v>49485240</v>
      </c>
      <c r="E3">
        <v>127680000</v>
      </c>
      <c r="F3">
        <v>158760000</v>
      </c>
      <c r="G3">
        <v>376245240</v>
      </c>
      <c r="H3">
        <v>4.2</v>
      </c>
      <c r="I3">
        <v>9415</v>
      </c>
      <c r="J3">
        <v>224.82827499999999</v>
      </c>
    </row>
    <row r="4" spans="1:10" x14ac:dyDescent="0.3">
      <c r="A4" t="b">
        <v>0</v>
      </c>
      <c r="B4" t="s">
        <v>15</v>
      </c>
      <c r="C4">
        <v>211680000</v>
      </c>
      <c r="D4">
        <v>1471680</v>
      </c>
      <c r="E4">
        <v>98280000</v>
      </c>
      <c r="F4">
        <v>75600000</v>
      </c>
      <c r="G4">
        <v>387031680</v>
      </c>
      <c r="H4">
        <v>22.05</v>
      </c>
      <c r="I4">
        <v>280</v>
      </c>
      <c r="J4">
        <v>148.96979999999999</v>
      </c>
    </row>
    <row r="5" spans="1:10" x14ac:dyDescent="0.3">
      <c r="A5" t="b">
        <v>0</v>
      </c>
      <c r="B5" t="s">
        <v>8</v>
      </c>
      <c r="C5">
        <v>225120000.00000003</v>
      </c>
      <c r="D5">
        <v>6622560.0000000009</v>
      </c>
      <c r="E5">
        <v>78960000</v>
      </c>
      <c r="F5">
        <v>83160000</v>
      </c>
      <c r="G5">
        <v>393862560</v>
      </c>
      <c r="H5">
        <v>23.450000000000003</v>
      </c>
      <c r="I5">
        <v>1260</v>
      </c>
      <c r="J5">
        <v>153.23910000000001</v>
      </c>
    </row>
    <row r="6" spans="1:10" x14ac:dyDescent="0.3">
      <c r="A6" t="b">
        <v>0</v>
      </c>
      <c r="B6" t="s">
        <v>16</v>
      </c>
      <c r="C6">
        <v>20160000</v>
      </c>
      <c r="D6">
        <v>44518320</v>
      </c>
      <c r="E6">
        <v>393120000</v>
      </c>
      <c r="F6">
        <v>28980000</v>
      </c>
      <c r="G6">
        <v>486778320</v>
      </c>
      <c r="H6">
        <v>2.1</v>
      </c>
      <c r="I6">
        <v>8470</v>
      </c>
      <c r="J6">
        <v>219.97395</v>
      </c>
    </row>
    <row r="7" spans="1:10" x14ac:dyDescent="0.3">
      <c r="A7" t="b">
        <v>0</v>
      </c>
      <c r="B7" t="s">
        <v>379</v>
      </c>
      <c r="C7">
        <v>235200000</v>
      </c>
      <c r="D7">
        <v>44886240</v>
      </c>
      <c r="E7">
        <v>146160000</v>
      </c>
      <c r="F7">
        <v>127259999.99999999</v>
      </c>
      <c r="G7">
        <v>553506240</v>
      </c>
      <c r="H7">
        <v>24.5</v>
      </c>
      <c r="I7">
        <v>8540</v>
      </c>
      <c r="J7">
        <v>244.00389999999999</v>
      </c>
    </row>
    <row r="8" spans="1:10" x14ac:dyDescent="0.3">
      <c r="A8" t="b">
        <v>0</v>
      </c>
      <c r="B8" t="s">
        <v>17</v>
      </c>
      <c r="C8">
        <v>336000000</v>
      </c>
      <c r="D8">
        <v>66225600</v>
      </c>
      <c r="E8">
        <v>75600000</v>
      </c>
      <c r="F8">
        <v>119699999.99999999</v>
      </c>
      <c r="G8">
        <v>597525600</v>
      </c>
      <c r="H8">
        <v>35</v>
      </c>
      <c r="I8">
        <v>12600</v>
      </c>
      <c r="J8">
        <v>242.64099999999999</v>
      </c>
    </row>
    <row r="9" spans="1:10" x14ac:dyDescent="0.3">
      <c r="A9" t="b">
        <v>0</v>
      </c>
      <c r="B9" t="s">
        <v>3</v>
      </c>
      <c r="C9">
        <v>40320000</v>
      </c>
      <c r="D9">
        <v>62546400</v>
      </c>
      <c r="E9">
        <v>319200000</v>
      </c>
      <c r="F9">
        <v>239399999.99999997</v>
      </c>
      <c r="G9">
        <v>661466400</v>
      </c>
      <c r="H9">
        <v>4.2</v>
      </c>
      <c r="I9">
        <v>11900</v>
      </c>
      <c r="J9">
        <v>379.99149999999997</v>
      </c>
    </row>
    <row r="10" spans="1:10" x14ac:dyDescent="0.3">
      <c r="A10" t="b">
        <v>0</v>
      </c>
      <c r="B10" t="s">
        <v>9</v>
      </c>
      <c r="C10">
        <v>33600000</v>
      </c>
      <c r="D10">
        <v>143488800</v>
      </c>
      <c r="E10">
        <v>221760000</v>
      </c>
      <c r="F10">
        <v>270900000</v>
      </c>
      <c r="G10">
        <v>669748800</v>
      </c>
      <c r="H10">
        <v>3.5</v>
      </c>
      <c r="I10">
        <v>27300</v>
      </c>
      <c r="J10">
        <v>414.83049999999997</v>
      </c>
    </row>
    <row r="11" spans="1:10" x14ac:dyDescent="0.3">
      <c r="A11" t="b">
        <v>0</v>
      </c>
      <c r="B11" t="s">
        <v>321</v>
      </c>
      <c r="C11">
        <v>188160000</v>
      </c>
      <c r="D11">
        <v>110376000</v>
      </c>
      <c r="E11">
        <v>252000000</v>
      </c>
      <c r="F11">
        <v>124740000</v>
      </c>
      <c r="G11">
        <v>675276000</v>
      </c>
      <c r="H11">
        <v>19.600000000000001</v>
      </c>
      <c r="I11">
        <v>21000</v>
      </c>
      <c r="J11">
        <v>317.13499999999999</v>
      </c>
    </row>
    <row r="12" spans="1:10" x14ac:dyDescent="0.3">
      <c r="A12" t="b">
        <v>0</v>
      </c>
      <c r="B12" t="s">
        <v>2</v>
      </c>
      <c r="C12">
        <v>36960000</v>
      </c>
      <c r="D12">
        <v>55188000</v>
      </c>
      <c r="E12">
        <v>369599999.99999994</v>
      </c>
      <c r="F12">
        <v>214200000</v>
      </c>
      <c r="G12">
        <v>675948000</v>
      </c>
      <c r="H12">
        <v>3.85</v>
      </c>
      <c r="I12">
        <v>10500</v>
      </c>
      <c r="J12">
        <v>374.6925</v>
      </c>
    </row>
    <row r="13" spans="1:10" x14ac:dyDescent="0.3">
      <c r="A13" t="b">
        <v>0</v>
      </c>
      <c r="B13" t="s">
        <v>376</v>
      </c>
      <c r="C13">
        <v>168000000</v>
      </c>
      <c r="D13">
        <v>52244640</v>
      </c>
      <c r="E13">
        <v>263760000</v>
      </c>
      <c r="F13">
        <v>196560000.00000003</v>
      </c>
      <c r="G13">
        <v>680564640</v>
      </c>
      <c r="H13">
        <v>17.5</v>
      </c>
      <c r="I13">
        <v>9940</v>
      </c>
      <c r="J13">
        <v>341.35289999999998</v>
      </c>
    </row>
    <row r="14" spans="1:10" x14ac:dyDescent="0.3">
      <c r="A14" t="b">
        <v>0</v>
      </c>
      <c r="B14" t="s">
        <v>14</v>
      </c>
      <c r="C14">
        <v>100800000</v>
      </c>
      <c r="D14">
        <v>64386000</v>
      </c>
      <c r="E14">
        <v>184799999.99999997</v>
      </c>
      <c r="F14">
        <v>333900000</v>
      </c>
      <c r="G14">
        <v>683886000</v>
      </c>
      <c r="H14">
        <v>10.5</v>
      </c>
      <c r="I14">
        <v>12250</v>
      </c>
      <c r="J14">
        <v>416.49124999999998</v>
      </c>
    </row>
    <row r="15" spans="1:10" x14ac:dyDescent="0.3">
      <c r="A15" t="b">
        <v>0</v>
      </c>
      <c r="B15" t="s">
        <v>350</v>
      </c>
      <c r="C15">
        <v>174720000</v>
      </c>
      <c r="D15">
        <v>93635640.000000015</v>
      </c>
      <c r="E15">
        <v>211679999.99999997</v>
      </c>
      <c r="F15">
        <v>240660000.00000003</v>
      </c>
      <c r="G15">
        <v>720695640</v>
      </c>
      <c r="H15">
        <v>18.2</v>
      </c>
      <c r="I15">
        <v>17815</v>
      </c>
      <c r="J15">
        <v>383.67227500000001</v>
      </c>
    </row>
    <row r="16" spans="1:10" x14ac:dyDescent="0.3">
      <c r="A16" t="b">
        <v>0</v>
      </c>
      <c r="B16" t="s">
        <v>529</v>
      </c>
      <c r="C16">
        <v>346080000.00000006</v>
      </c>
      <c r="D16">
        <v>45622079.999999993</v>
      </c>
      <c r="E16">
        <v>182280000</v>
      </c>
      <c r="F16">
        <v>157500000</v>
      </c>
      <c r="G16">
        <v>731482080</v>
      </c>
      <c r="H16">
        <v>36.050000000000004</v>
      </c>
      <c r="I16">
        <v>8680</v>
      </c>
      <c r="J16">
        <v>307.81380000000001</v>
      </c>
    </row>
    <row r="17" spans="1:10" x14ac:dyDescent="0.3">
      <c r="A17" t="b">
        <v>0</v>
      </c>
      <c r="B17" t="s">
        <v>500</v>
      </c>
      <c r="C17">
        <v>359520000</v>
      </c>
      <c r="D17">
        <v>50772960</v>
      </c>
      <c r="E17">
        <v>162960000</v>
      </c>
      <c r="F17">
        <v>165060000.00000003</v>
      </c>
      <c r="G17">
        <v>738312960</v>
      </c>
      <c r="H17">
        <v>37.450000000000003</v>
      </c>
      <c r="I17">
        <v>9660</v>
      </c>
      <c r="J17">
        <v>312.0831</v>
      </c>
    </row>
    <row r="18" spans="1:10" x14ac:dyDescent="0.3">
      <c r="A18" t="b">
        <v>0</v>
      </c>
      <c r="B18" t="s">
        <v>4</v>
      </c>
      <c r="C18">
        <v>73920000</v>
      </c>
      <c r="D18">
        <v>44150400</v>
      </c>
      <c r="E18">
        <v>344400000</v>
      </c>
      <c r="F18">
        <v>292320000</v>
      </c>
      <c r="G18">
        <v>754790400</v>
      </c>
      <c r="H18">
        <v>7.7</v>
      </c>
      <c r="I18">
        <v>8400</v>
      </c>
      <c r="J18">
        <v>430.09399999999999</v>
      </c>
    </row>
    <row r="19" spans="1:10" x14ac:dyDescent="0.3">
      <c r="A19" t="b">
        <v>0</v>
      </c>
      <c r="B19" t="s">
        <v>1</v>
      </c>
      <c r="C19">
        <v>36960000</v>
      </c>
      <c r="D19">
        <v>80942400</v>
      </c>
      <c r="E19">
        <v>344400000</v>
      </c>
      <c r="F19">
        <v>302400000</v>
      </c>
      <c r="G19">
        <v>764702400</v>
      </c>
      <c r="H19">
        <v>3.85</v>
      </c>
      <c r="I19">
        <v>15400</v>
      </c>
      <c r="J19">
        <v>453.78899999999999</v>
      </c>
    </row>
    <row r="20" spans="1:10" x14ac:dyDescent="0.3">
      <c r="A20" t="b">
        <v>0</v>
      </c>
      <c r="B20" t="s">
        <v>318</v>
      </c>
      <c r="C20">
        <v>120960000</v>
      </c>
      <c r="D20">
        <v>117734400</v>
      </c>
      <c r="E20">
        <v>369599999.99999994</v>
      </c>
      <c r="F20">
        <v>194040000</v>
      </c>
      <c r="G20">
        <v>802334400</v>
      </c>
      <c r="H20">
        <v>12.6</v>
      </c>
      <c r="I20">
        <v>22400</v>
      </c>
      <c r="J20">
        <v>414.48399999999998</v>
      </c>
    </row>
    <row r="21" spans="1:10" x14ac:dyDescent="0.3">
      <c r="A21" t="b">
        <v>0</v>
      </c>
      <c r="B21" t="s">
        <v>10</v>
      </c>
      <c r="C21">
        <v>26880000.000000004</v>
      </c>
      <c r="D21">
        <v>102097800</v>
      </c>
      <c r="E21">
        <v>232679999.99999997</v>
      </c>
      <c r="F21">
        <v>442260000</v>
      </c>
      <c r="G21">
        <v>803917800</v>
      </c>
      <c r="H21">
        <v>2.8000000000000003</v>
      </c>
      <c r="I21">
        <v>19425</v>
      </c>
      <c r="J21">
        <v>534.91112499999997</v>
      </c>
    </row>
    <row r="22" spans="1:10" x14ac:dyDescent="0.3">
      <c r="A22" t="b">
        <v>0</v>
      </c>
      <c r="B22" t="s">
        <v>437</v>
      </c>
      <c r="C22">
        <v>154560000</v>
      </c>
      <c r="D22">
        <v>88668720</v>
      </c>
      <c r="E22">
        <v>477120000</v>
      </c>
      <c r="F22">
        <v>110880000</v>
      </c>
      <c r="G22">
        <v>831228720</v>
      </c>
      <c r="H22">
        <v>16.100000000000001</v>
      </c>
      <c r="I22">
        <v>16870</v>
      </c>
      <c r="J22">
        <v>378.81795</v>
      </c>
    </row>
    <row r="23" spans="1:10" x14ac:dyDescent="0.3">
      <c r="A23" t="b">
        <v>0</v>
      </c>
      <c r="B23" t="s">
        <v>347</v>
      </c>
      <c r="C23">
        <v>107520000.00000001</v>
      </c>
      <c r="D23">
        <v>100994040</v>
      </c>
      <c r="E23">
        <v>329280000</v>
      </c>
      <c r="F23">
        <v>309960000</v>
      </c>
      <c r="G23">
        <v>847754040</v>
      </c>
      <c r="H23">
        <v>11.200000000000001</v>
      </c>
      <c r="I23">
        <v>19215</v>
      </c>
      <c r="J23">
        <v>481.021275</v>
      </c>
    </row>
    <row r="24" spans="1:10" x14ac:dyDescent="0.3">
      <c r="A24" t="b">
        <v>0</v>
      </c>
      <c r="B24" t="s">
        <v>0</v>
      </c>
      <c r="C24">
        <v>134400000</v>
      </c>
      <c r="D24">
        <v>74503800</v>
      </c>
      <c r="E24">
        <v>344400000</v>
      </c>
      <c r="F24">
        <v>297360000</v>
      </c>
      <c r="G24">
        <v>850663800</v>
      </c>
      <c r="H24">
        <v>14</v>
      </c>
      <c r="I24">
        <v>14175</v>
      </c>
      <c r="J24">
        <v>465.86487499999998</v>
      </c>
    </row>
    <row r="25" spans="1:10" x14ac:dyDescent="0.3">
      <c r="A25" t="b">
        <v>0</v>
      </c>
      <c r="B25" t="s">
        <v>6</v>
      </c>
      <c r="C25">
        <v>409919999.99999994</v>
      </c>
      <c r="D25">
        <v>735840</v>
      </c>
      <c r="E25">
        <v>201600000</v>
      </c>
      <c r="F25">
        <v>239399999.99999997</v>
      </c>
      <c r="G25">
        <v>851655840</v>
      </c>
      <c r="H25">
        <v>42.699999999999996</v>
      </c>
      <c r="I25">
        <v>140</v>
      </c>
      <c r="J25">
        <v>369.35989999999998</v>
      </c>
    </row>
    <row r="26" spans="1:10" x14ac:dyDescent="0.3">
      <c r="A26" t="b">
        <v>0</v>
      </c>
      <c r="B26" t="s">
        <v>526</v>
      </c>
      <c r="C26">
        <v>278880000.00000006</v>
      </c>
      <c r="D26">
        <v>52980480.000000007</v>
      </c>
      <c r="E26">
        <v>299880000</v>
      </c>
      <c r="F26">
        <v>226799999.99999994</v>
      </c>
      <c r="G26">
        <v>858540480</v>
      </c>
      <c r="H26">
        <v>29.050000000000004</v>
      </c>
      <c r="I26">
        <v>10080</v>
      </c>
      <c r="J26">
        <v>405.1628</v>
      </c>
    </row>
    <row r="27" spans="1:10" x14ac:dyDescent="0.3">
      <c r="A27" t="b">
        <v>0</v>
      </c>
      <c r="B27" t="s">
        <v>497</v>
      </c>
      <c r="C27">
        <v>292320000</v>
      </c>
      <c r="D27">
        <v>58131360</v>
      </c>
      <c r="E27">
        <v>280560000</v>
      </c>
      <c r="F27">
        <v>234360000</v>
      </c>
      <c r="G27">
        <v>865371360</v>
      </c>
      <c r="H27">
        <v>30.450000000000003</v>
      </c>
      <c r="I27">
        <v>11060</v>
      </c>
      <c r="J27">
        <v>409.43209999999999</v>
      </c>
    </row>
    <row r="28" spans="1:10" x14ac:dyDescent="0.3">
      <c r="A28" t="b">
        <v>0</v>
      </c>
      <c r="B28" t="s">
        <v>371</v>
      </c>
      <c r="C28">
        <v>127680000</v>
      </c>
      <c r="D28">
        <v>44886240</v>
      </c>
      <c r="E28">
        <v>517775999.99999994</v>
      </c>
      <c r="F28">
        <v>215459999.99999997</v>
      </c>
      <c r="G28">
        <v>905802240</v>
      </c>
      <c r="H28">
        <v>13.3</v>
      </c>
      <c r="I28">
        <v>8540</v>
      </c>
      <c r="J28">
        <v>449.94389999999999</v>
      </c>
    </row>
    <row r="29" spans="1:10" x14ac:dyDescent="0.3">
      <c r="A29" t="b">
        <v>0</v>
      </c>
      <c r="B29" t="s">
        <v>466</v>
      </c>
      <c r="C29">
        <v>470400000</v>
      </c>
      <c r="D29">
        <v>110376000</v>
      </c>
      <c r="E29">
        <v>159600000</v>
      </c>
      <c r="F29">
        <v>201600000</v>
      </c>
      <c r="G29">
        <v>941976000</v>
      </c>
      <c r="H29">
        <v>49</v>
      </c>
      <c r="I29">
        <v>21000</v>
      </c>
      <c r="J29">
        <v>401.48500000000001</v>
      </c>
    </row>
    <row r="30" spans="1:10" x14ac:dyDescent="0.3">
      <c r="A30" t="b">
        <v>0</v>
      </c>
      <c r="B30" t="s">
        <v>434</v>
      </c>
      <c r="C30">
        <v>87360000</v>
      </c>
      <c r="D30">
        <v>96027120</v>
      </c>
      <c r="E30">
        <v>594720000</v>
      </c>
      <c r="F30">
        <v>180180000</v>
      </c>
      <c r="G30">
        <v>958287120</v>
      </c>
      <c r="H30">
        <v>9.1</v>
      </c>
      <c r="I30">
        <v>18270</v>
      </c>
      <c r="J30">
        <v>476.16694999999999</v>
      </c>
    </row>
    <row r="31" spans="1:10" x14ac:dyDescent="0.3">
      <c r="A31" t="b">
        <v>0</v>
      </c>
      <c r="B31" t="s">
        <v>374</v>
      </c>
      <c r="C31">
        <v>127680000</v>
      </c>
      <c r="D31">
        <v>44886240</v>
      </c>
      <c r="E31">
        <v>593712000</v>
      </c>
      <c r="F31">
        <v>215459999.99999997</v>
      </c>
      <c r="G31">
        <v>981738240</v>
      </c>
      <c r="H31">
        <v>13.3</v>
      </c>
      <c r="I31">
        <v>8540</v>
      </c>
      <c r="J31">
        <v>481.58390000000003</v>
      </c>
    </row>
    <row r="32" spans="1:10" x14ac:dyDescent="0.3">
      <c r="A32" t="b">
        <v>0</v>
      </c>
      <c r="B32" t="s">
        <v>372</v>
      </c>
      <c r="C32">
        <v>127680000</v>
      </c>
      <c r="D32">
        <v>50405040</v>
      </c>
      <c r="E32">
        <v>707616000.00000012</v>
      </c>
      <c r="F32">
        <v>102060000</v>
      </c>
      <c r="G32">
        <v>987761040.00000012</v>
      </c>
      <c r="H32">
        <v>13.3</v>
      </c>
      <c r="I32">
        <v>9590</v>
      </c>
      <c r="J32">
        <v>437.99315000000001</v>
      </c>
    </row>
    <row r="33" spans="1:10" x14ac:dyDescent="0.3">
      <c r="A33" t="b">
        <v>0</v>
      </c>
      <c r="B33" t="s">
        <v>118</v>
      </c>
      <c r="C33">
        <v>174720000</v>
      </c>
      <c r="D33">
        <v>106696800</v>
      </c>
      <c r="E33">
        <v>403200000</v>
      </c>
      <c r="F33">
        <v>321300000</v>
      </c>
      <c r="G33">
        <v>1005916800</v>
      </c>
      <c r="H33">
        <v>18.2</v>
      </c>
      <c r="I33">
        <v>20300</v>
      </c>
      <c r="J33">
        <v>538.83550000000002</v>
      </c>
    </row>
    <row r="34" spans="1:10" x14ac:dyDescent="0.3">
      <c r="A34" t="b">
        <v>0</v>
      </c>
      <c r="B34" t="s">
        <v>263</v>
      </c>
      <c r="C34">
        <v>168000000</v>
      </c>
      <c r="D34">
        <v>187639200</v>
      </c>
      <c r="E34">
        <v>305760000</v>
      </c>
      <c r="F34">
        <v>352800000</v>
      </c>
      <c r="G34">
        <v>1014199200</v>
      </c>
      <c r="H34">
        <v>17.5</v>
      </c>
      <c r="I34">
        <v>35700</v>
      </c>
      <c r="J34">
        <v>573.67449999999997</v>
      </c>
    </row>
    <row r="35" spans="1:10" x14ac:dyDescent="0.3">
      <c r="A35" t="b">
        <v>0</v>
      </c>
      <c r="B35" t="s">
        <v>89</v>
      </c>
      <c r="C35">
        <v>171360000</v>
      </c>
      <c r="D35">
        <v>99338400</v>
      </c>
      <c r="E35">
        <v>453599999.99999994</v>
      </c>
      <c r="F35">
        <v>296099999.99999994</v>
      </c>
      <c r="G35">
        <v>1020398400</v>
      </c>
      <c r="H35">
        <v>17.850000000000001</v>
      </c>
      <c r="I35">
        <v>18900</v>
      </c>
      <c r="J35">
        <v>533.53650000000005</v>
      </c>
    </row>
    <row r="36" spans="1:10" x14ac:dyDescent="0.3">
      <c r="A36" t="b">
        <v>0</v>
      </c>
      <c r="B36" t="s">
        <v>313</v>
      </c>
      <c r="C36">
        <v>80640000</v>
      </c>
      <c r="D36">
        <v>110376000</v>
      </c>
      <c r="E36">
        <v>623616000.00000012</v>
      </c>
      <c r="F36">
        <v>212940000</v>
      </c>
      <c r="G36">
        <v>1027572000.0000001</v>
      </c>
      <c r="H36">
        <v>8.4</v>
      </c>
      <c r="I36">
        <v>21000</v>
      </c>
      <c r="J36">
        <v>523.07500000000005</v>
      </c>
    </row>
    <row r="37" spans="1:10" x14ac:dyDescent="0.3">
      <c r="A37" t="b">
        <v>0</v>
      </c>
      <c r="B37" t="s">
        <v>408</v>
      </c>
      <c r="C37">
        <v>235200000</v>
      </c>
      <c r="D37">
        <v>108536400</v>
      </c>
      <c r="E37">
        <v>268800000</v>
      </c>
      <c r="F37">
        <v>415800000</v>
      </c>
      <c r="G37">
        <v>1028336400</v>
      </c>
      <c r="H37">
        <v>24.5</v>
      </c>
      <c r="I37">
        <v>20650</v>
      </c>
      <c r="J37">
        <v>575.33524999999997</v>
      </c>
    </row>
    <row r="38" spans="1:10" x14ac:dyDescent="0.3">
      <c r="A38" t="b">
        <v>0</v>
      </c>
      <c r="B38" t="s">
        <v>463</v>
      </c>
      <c r="C38">
        <v>403200000</v>
      </c>
      <c r="D38">
        <v>117734400</v>
      </c>
      <c r="E38">
        <v>277200000</v>
      </c>
      <c r="F38">
        <v>270900000</v>
      </c>
      <c r="G38">
        <v>1069034400</v>
      </c>
      <c r="H38">
        <v>42</v>
      </c>
      <c r="I38">
        <v>22400</v>
      </c>
      <c r="J38">
        <v>498.834</v>
      </c>
    </row>
    <row r="39" spans="1:10" x14ac:dyDescent="0.3">
      <c r="A39" t="b">
        <v>0</v>
      </c>
      <c r="B39" t="s">
        <v>342</v>
      </c>
      <c r="C39">
        <v>67200000</v>
      </c>
      <c r="D39">
        <v>93635640.000000015</v>
      </c>
      <c r="E39">
        <v>583296000</v>
      </c>
      <c r="F39">
        <v>328860000.00000006</v>
      </c>
      <c r="G39">
        <v>1072991640</v>
      </c>
      <c r="H39">
        <v>7</v>
      </c>
      <c r="I39">
        <v>17815</v>
      </c>
      <c r="J39">
        <v>589.61227499999995</v>
      </c>
    </row>
    <row r="40" spans="1:10" x14ac:dyDescent="0.3">
      <c r="A40" t="b">
        <v>0</v>
      </c>
      <c r="B40" t="s">
        <v>521</v>
      </c>
      <c r="C40">
        <v>238559999.99999997</v>
      </c>
      <c r="D40">
        <v>45622079.999999993</v>
      </c>
      <c r="E40">
        <v>553896000</v>
      </c>
      <c r="F40">
        <v>245700000.00000003</v>
      </c>
      <c r="G40">
        <v>1083778080</v>
      </c>
      <c r="H40">
        <v>24.849999999999998</v>
      </c>
      <c r="I40">
        <v>8680</v>
      </c>
      <c r="J40">
        <v>513.75379999999996</v>
      </c>
    </row>
    <row r="41" spans="1:10" x14ac:dyDescent="0.3">
      <c r="A41" t="b">
        <v>0</v>
      </c>
      <c r="B41" t="s">
        <v>492</v>
      </c>
      <c r="C41">
        <v>252000000</v>
      </c>
      <c r="D41">
        <v>50772960</v>
      </c>
      <c r="E41">
        <v>534576000</v>
      </c>
      <c r="F41">
        <v>253260000</v>
      </c>
      <c r="G41">
        <v>1090608960</v>
      </c>
      <c r="H41">
        <v>26.25</v>
      </c>
      <c r="I41">
        <v>9660</v>
      </c>
      <c r="J41">
        <v>518.0231</v>
      </c>
    </row>
    <row r="42" spans="1:10" x14ac:dyDescent="0.3">
      <c r="A42" t="b">
        <v>0</v>
      </c>
      <c r="B42" t="s">
        <v>147</v>
      </c>
      <c r="C42">
        <v>208320000</v>
      </c>
      <c r="D42">
        <v>88300800</v>
      </c>
      <c r="E42">
        <v>428400000</v>
      </c>
      <c r="F42">
        <v>374220000</v>
      </c>
      <c r="G42">
        <v>1099240800</v>
      </c>
      <c r="H42">
        <v>21.7</v>
      </c>
      <c r="I42">
        <v>16800</v>
      </c>
      <c r="J42">
        <v>588.93799999999999</v>
      </c>
    </row>
    <row r="43" spans="1:10" x14ac:dyDescent="0.3">
      <c r="A43" t="b">
        <v>0</v>
      </c>
      <c r="B43" t="s">
        <v>316</v>
      </c>
      <c r="C43">
        <v>80640000</v>
      </c>
      <c r="D43">
        <v>110376000</v>
      </c>
      <c r="E43">
        <v>699552000</v>
      </c>
      <c r="F43">
        <v>212940000</v>
      </c>
      <c r="G43">
        <v>1103508000</v>
      </c>
      <c r="H43">
        <v>8.4</v>
      </c>
      <c r="I43">
        <v>21000</v>
      </c>
      <c r="J43">
        <v>554.71500000000003</v>
      </c>
    </row>
    <row r="44" spans="1:10" x14ac:dyDescent="0.3">
      <c r="A44" t="b">
        <v>0</v>
      </c>
      <c r="B44" t="s">
        <v>60</v>
      </c>
      <c r="C44">
        <v>171360000</v>
      </c>
      <c r="D44">
        <v>125092800</v>
      </c>
      <c r="E44">
        <v>428400000</v>
      </c>
      <c r="F44">
        <v>384300000</v>
      </c>
      <c r="G44">
        <v>1109152800</v>
      </c>
      <c r="H44">
        <v>17.850000000000001</v>
      </c>
      <c r="I44">
        <v>23800</v>
      </c>
      <c r="J44">
        <v>612.63300000000004</v>
      </c>
    </row>
    <row r="45" spans="1:10" x14ac:dyDescent="0.3">
      <c r="A45" t="b">
        <v>0</v>
      </c>
      <c r="B45" t="s">
        <v>314</v>
      </c>
      <c r="C45">
        <v>80640000</v>
      </c>
      <c r="D45">
        <v>115894800</v>
      </c>
      <c r="E45">
        <v>813456000</v>
      </c>
      <c r="F45">
        <v>99540000</v>
      </c>
      <c r="G45">
        <v>1109530800</v>
      </c>
      <c r="H45">
        <v>8.4</v>
      </c>
      <c r="I45">
        <v>22050</v>
      </c>
      <c r="J45">
        <v>511.12425000000002</v>
      </c>
    </row>
    <row r="46" spans="1:10" x14ac:dyDescent="0.3">
      <c r="A46" t="b">
        <v>0</v>
      </c>
      <c r="B46" t="s">
        <v>115</v>
      </c>
      <c r="C46">
        <v>107520000.00000001</v>
      </c>
      <c r="D46">
        <v>114055200</v>
      </c>
      <c r="E46">
        <v>520799999.99999994</v>
      </c>
      <c r="F46">
        <v>390599999.99999988</v>
      </c>
      <c r="G46">
        <v>1132975200</v>
      </c>
      <c r="H46">
        <v>11.200000000000001</v>
      </c>
      <c r="I46">
        <v>21700</v>
      </c>
      <c r="J46">
        <v>636.18449999999996</v>
      </c>
    </row>
    <row r="47" spans="1:10" x14ac:dyDescent="0.3">
      <c r="A47" t="b">
        <v>0</v>
      </c>
      <c r="B47" t="s">
        <v>260</v>
      </c>
      <c r="C47">
        <v>100800000.00000001</v>
      </c>
      <c r="D47">
        <v>194997600</v>
      </c>
      <c r="E47">
        <v>423359999.99999994</v>
      </c>
      <c r="F47">
        <v>422099999.99999988</v>
      </c>
      <c r="G47">
        <v>1141257600</v>
      </c>
      <c r="H47">
        <v>10.500000000000002</v>
      </c>
      <c r="I47">
        <v>37100</v>
      </c>
      <c r="J47">
        <v>671.02350000000001</v>
      </c>
    </row>
    <row r="48" spans="1:10" x14ac:dyDescent="0.3">
      <c r="A48" t="b">
        <v>0</v>
      </c>
      <c r="B48" t="s">
        <v>86</v>
      </c>
      <c r="C48">
        <v>104160000</v>
      </c>
      <c r="D48">
        <v>106696800</v>
      </c>
      <c r="E48">
        <v>571199999.99999988</v>
      </c>
      <c r="F48">
        <v>365400000</v>
      </c>
      <c r="G48">
        <v>1147456800</v>
      </c>
      <c r="H48">
        <v>10.85</v>
      </c>
      <c r="I48">
        <v>20300</v>
      </c>
      <c r="J48">
        <v>630.88549999999998</v>
      </c>
    </row>
    <row r="49" spans="1:10" x14ac:dyDescent="0.3">
      <c r="A49" t="b">
        <v>0</v>
      </c>
      <c r="B49" t="s">
        <v>292</v>
      </c>
      <c r="C49">
        <v>161280000</v>
      </c>
      <c r="D49">
        <v>146248200</v>
      </c>
      <c r="E49">
        <v>316680000</v>
      </c>
      <c r="F49">
        <v>524159999.99999994</v>
      </c>
      <c r="G49">
        <v>1148368200</v>
      </c>
      <c r="H49">
        <v>16.8</v>
      </c>
      <c r="I49">
        <v>27825</v>
      </c>
      <c r="J49">
        <v>693.75512500000002</v>
      </c>
    </row>
    <row r="50" spans="1:10" x14ac:dyDescent="0.3">
      <c r="A50" t="b">
        <v>0</v>
      </c>
      <c r="B50" t="s">
        <v>345</v>
      </c>
      <c r="C50">
        <v>67200000</v>
      </c>
      <c r="D50">
        <v>93635640.000000015</v>
      </c>
      <c r="E50">
        <v>659232000</v>
      </c>
      <c r="F50">
        <v>328860000.00000006</v>
      </c>
      <c r="G50">
        <v>1148927640</v>
      </c>
      <c r="H50">
        <v>7</v>
      </c>
      <c r="I50">
        <v>17815</v>
      </c>
      <c r="J50">
        <v>621.25227500000005</v>
      </c>
    </row>
    <row r="51" spans="1:10" x14ac:dyDescent="0.3">
      <c r="A51" t="b">
        <v>0</v>
      </c>
      <c r="B51" t="s">
        <v>343</v>
      </c>
      <c r="C51">
        <v>67200000</v>
      </c>
      <c r="D51">
        <v>99154440</v>
      </c>
      <c r="E51">
        <v>773136000</v>
      </c>
      <c r="F51">
        <v>215459999.99999997</v>
      </c>
      <c r="G51">
        <v>1154950440</v>
      </c>
      <c r="H51">
        <v>7</v>
      </c>
      <c r="I51">
        <v>18865</v>
      </c>
      <c r="J51">
        <v>577.66152499999998</v>
      </c>
    </row>
    <row r="52" spans="1:10" x14ac:dyDescent="0.3">
      <c r="A52" t="b">
        <v>0</v>
      </c>
      <c r="B52" t="s">
        <v>405</v>
      </c>
      <c r="C52">
        <v>168000000</v>
      </c>
      <c r="D52">
        <v>115894800</v>
      </c>
      <c r="E52">
        <v>386400000</v>
      </c>
      <c r="F52">
        <v>485099999.99999988</v>
      </c>
      <c r="G52">
        <v>1155394800</v>
      </c>
      <c r="H52">
        <v>17.5</v>
      </c>
      <c r="I52">
        <v>22050</v>
      </c>
      <c r="J52">
        <v>672.68425000000002</v>
      </c>
    </row>
    <row r="53" spans="1:10" x14ac:dyDescent="0.3">
      <c r="A53" t="b">
        <v>0</v>
      </c>
      <c r="B53" t="s">
        <v>524</v>
      </c>
      <c r="C53">
        <v>238559999.99999997</v>
      </c>
      <c r="D53">
        <v>45622079.999999993</v>
      </c>
      <c r="E53">
        <v>629832000</v>
      </c>
      <c r="F53">
        <v>245700000.00000003</v>
      </c>
      <c r="G53">
        <v>1159714080</v>
      </c>
      <c r="H53">
        <v>24.849999999999998</v>
      </c>
      <c r="I53">
        <v>8680</v>
      </c>
      <c r="J53">
        <v>545.39380000000006</v>
      </c>
    </row>
    <row r="54" spans="1:10" x14ac:dyDescent="0.3">
      <c r="A54" t="b">
        <v>0</v>
      </c>
      <c r="B54" t="s">
        <v>522</v>
      </c>
      <c r="C54">
        <v>238559999.99999997</v>
      </c>
      <c r="D54">
        <v>51140880.000000007</v>
      </c>
      <c r="E54">
        <v>743736000</v>
      </c>
      <c r="F54">
        <v>132299999.99999999</v>
      </c>
      <c r="G54">
        <v>1165736880</v>
      </c>
      <c r="H54">
        <v>24.849999999999998</v>
      </c>
      <c r="I54">
        <v>9730</v>
      </c>
      <c r="J54">
        <v>501.80304999999998</v>
      </c>
    </row>
    <row r="55" spans="1:10" x14ac:dyDescent="0.3">
      <c r="A55" t="b">
        <v>0</v>
      </c>
      <c r="B55" t="s">
        <v>495</v>
      </c>
      <c r="C55">
        <v>252000000</v>
      </c>
      <c r="D55">
        <v>50772960</v>
      </c>
      <c r="E55">
        <v>610512000</v>
      </c>
      <c r="F55">
        <v>253260000</v>
      </c>
      <c r="G55">
        <v>1166544960</v>
      </c>
      <c r="H55">
        <v>26.25</v>
      </c>
      <c r="I55">
        <v>9660</v>
      </c>
      <c r="J55">
        <v>549.66309999999999</v>
      </c>
    </row>
    <row r="56" spans="1:10" x14ac:dyDescent="0.3">
      <c r="A56" t="b">
        <v>0</v>
      </c>
      <c r="B56" t="s">
        <v>493</v>
      </c>
      <c r="C56">
        <v>252000000</v>
      </c>
      <c r="D56">
        <v>56291760</v>
      </c>
      <c r="E56">
        <v>724416000</v>
      </c>
      <c r="F56">
        <v>139860000</v>
      </c>
      <c r="G56">
        <v>1172567760</v>
      </c>
      <c r="H56">
        <v>26.25</v>
      </c>
      <c r="I56">
        <v>10710</v>
      </c>
      <c r="J56">
        <v>506.07234999999997</v>
      </c>
    </row>
    <row r="57" spans="1:10" x14ac:dyDescent="0.3">
      <c r="A57" t="b">
        <v>0</v>
      </c>
      <c r="B57" t="s">
        <v>429</v>
      </c>
      <c r="C57">
        <v>47040000</v>
      </c>
      <c r="D57">
        <v>88668720</v>
      </c>
      <c r="E57">
        <v>848735999.99999988</v>
      </c>
      <c r="F57">
        <v>199080000</v>
      </c>
      <c r="G57">
        <v>1183524720</v>
      </c>
      <c r="H57">
        <v>4.9000000000000004</v>
      </c>
      <c r="I57">
        <v>16870</v>
      </c>
      <c r="J57">
        <v>584.75795000000005</v>
      </c>
    </row>
    <row r="58" spans="1:10" x14ac:dyDescent="0.3">
      <c r="A58" t="b">
        <v>0</v>
      </c>
      <c r="B58" t="s">
        <v>31</v>
      </c>
      <c r="C58">
        <v>268800000</v>
      </c>
      <c r="D58">
        <v>118654200</v>
      </c>
      <c r="E58">
        <v>428400000</v>
      </c>
      <c r="F58">
        <v>379260000</v>
      </c>
      <c r="G58">
        <v>1195114200</v>
      </c>
      <c r="H58">
        <v>28</v>
      </c>
      <c r="I58">
        <v>22575</v>
      </c>
      <c r="J58">
        <v>624.70887500000003</v>
      </c>
    </row>
    <row r="59" spans="1:10" x14ac:dyDescent="0.3">
      <c r="A59" t="b">
        <v>0</v>
      </c>
      <c r="B59" t="s">
        <v>205</v>
      </c>
      <c r="C59">
        <v>544320000</v>
      </c>
      <c r="D59">
        <v>44886240</v>
      </c>
      <c r="E59">
        <v>285599999.99999994</v>
      </c>
      <c r="F59">
        <v>321300000</v>
      </c>
      <c r="G59">
        <v>1196106240</v>
      </c>
      <c r="H59">
        <v>56.7</v>
      </c>
      <c r="I59">
        <v>8540</v>
      </c>
      <c r="J59">
        <v>528.20389999999998</v>
      </c>
    </row>
    <row r="60" spans="1:10" x14ac:dyDescent="0.3">
      <c r="A60" t="b">
        <v>0</v>
      </c>
      <c r="B60" t="s">
        <v>5</v>
      </c>
      <c r="C60">
        <v>30240000</v>
      </c>
      <c r="D60">
        <v>110376000</v>
      </c>
      <c r="E60">
        <v>957599999.99999988</v>
      </c>
      <c r="F60">
        <v>119699999.99999999</v>
      </c>
      <c r="G60">
        <v>1217916000</v>
      </c>
      <c r="H60">
        <v>3.15</v>
      </c>
      <c r="I60">
        <v>21000</v>
      </c>
      <c r="J60">
        <v>574.03499999999997</v>
      </c>
    </row>
    <row r="61" spans="1:10" x14ac:dyDescent="0.3">
      <c r="A61" t="b">
        <v>0</v>
      </c>
      <c r="B61" t="s">
        <v>144</v>
      </c>
      <c r="C61">
        <v>141120000</v>
      </c>
      <c r="D61">
        <v>95659200</v>
      </c>
      <c r="E61">
        <v>546000000</v>
      </c>
      <c r="F61">
        <v>443520000</v>
      </c>
      <c r="G61">
        <v>1226299200</v>
      </c>
      <c r="H61">
        <v>14.700000000000001</v>
      </c>
      <c r="I61">
        <v>18200</v>
      </c>
      <c r="J61">
        <v>686.28700000000003</v>
      </c>
    </row>
    <row r="62" spans="1:10" x14ac:dyDescent="0.3">
      <c r="A62" t="b">
        <v>0</v>
      </c>
      <c r="B62" t="s">
        <v>57</v>
      </c>
      <c r="C62">
        <v>104160000</v>
      </c>
      <c r="D62">
        <v>132451200</v>
      </c>
      <c r="E62">
        <v>546000000</v>
      </c>
      <c r="F62">
        <v>453599999.99999988</v>
      </c>
      <c r="G62">
        <v>1236211200</v>
      </c>
      <c r="H62">
        <v>10.85</v>
      </c>
      <c r="I62">
        <v>25200</v>
      </c>
      <c r="J62">
        <v>709.98199999999997</v>
      </c>
    </row>
    <row r="63" spans="1:10" x14ac:dyDescent="0.3">
      <c r="A63" t="b">
        <v>0</v>
      </c>
      <c r="B63" t="s">
        <v>384</v>
      </c>
      <c r="C63">
        <v>262080000</v>
      </c>
      <c r="D63">
        <v>89036640</v>
      </c>
      <c r="E63">
        <v>601776000</v>
      </c>
      <c r="F63">
        <v>297360000</v>
      </c>
      <c r="G63">
        <v>1250252640</v>
      </c>
      <c r="H63">
        <v>27.3</v>
      </c>
      <c r="I63">
        <v>16940</v>
      </c>
      <c r="J63">
        <v>608.78790000000004</v>
      </c>
    </row>
    <row r="64" spans="1:10" x14ac:dyDescent="0.3">
      <c r="A64" t="b">
        <v>0</v>
      </c>
      <c r="B64" t="s">
        <v>432</v>
      </c>
      <c r="C64">
        <v>47040000</v>
      </c>
      <c r="D64">
        <v>88668720</v>
      </c>
      <c r="E64">
        <v>924671999.99999988</v>
      </c>
      <c r="F64">
        <v>199080000</v>
      </c>
      <c r="G64">
        <v>1259460720</v>
      </c>
      <c r="H64">
        <v>4.9000000000000004</v>
      </c>
      <c r="I64">
        <v>16870</v>
      </c>
      <c r="J64">
        <v>616.39795000000004</v>
      </c>
    </row>
    <row r="65" spans="1:10" x14ac:dyDescent="0.3">
      <c r="A65" t="b">
        <v>0</v>
      </c>
      <c r="B65" t="s">
        <v>430</v>
      </c>
      <c r="C65">
        <v>47040000</v>
      </c>
      <c r="D65">
        <v>94187520</v>
      </c>
      <c r="E65">
        <v>1038575999.9999998</v>
      </c>
      <c r="F65">
        <v>85680000</v>
      </c>
      <c r="G65">
        <v>1265483519.9999998</v>
      </c>
      <c r="H65">
        <v>4.9000000000000004</v>
      </c>
      <c r="I65">
        <v>17920</v>
      </c>
      <c r="J65">
        <v>572.80719999999997</v>
      </c>
    </row>
    <row r="66" spans="1:10" x14ac:dyDescent="0.3">
      <c r="A66" t="b">
        <v>0</v>
      </c>
      <c r="B66" t="s">
        <v>289</v>
      </c>
      <c r="C66">
        <v>94080000</v>
      </c>
      <c r="D66">
        <v>153606600</v>
      </c>
      <c r="E66">
        <v>434280000</v>
      </c>
      <c r="F66">
        <v>593459999.99999988</v>
      </c>
      <c r="G66">
        <v>1275426600</v>
      </c>
      <c r="H66">
        <v>9.8000000000000007</v>
      </c>
      <c r="I66">
        <v>29225</v>
      </c>
      <c r="J66">
        <v>791.10412499999995</v>
      </c>
    </row>
    <row r="67" spans="1:10" x14ac:dyDescent="0.3">
      <c r="A67" t="b">
        <v>0</v>
      </c>
      <c r="B67" t="s">
        <v>458</v>
      </c>
      <c r="C67">
        <v>362880000.00000006</v>
      </c>
      <c r="D67">
        <v>110376000</v>
      </c>
      <c r="E67">
        <v>531216000</v>
      </c>
      <c r="F67">
        <v>289800000</v>
      </c>
      <c r="G67">
        <v>1294272000</v>
      </c>
      <c r="H67">
        <v>37.800000000000004</v>
      </c>
      <c r="I67">
        <v>21000</v>
      </c>
      <c r="J67">
        <v>607.42499999999995</v>
      </c>
    </row>
    <row r="68" spans="1:10" x14ac:dyDescent="0.3">
      <c r="A68" t="b">
        <v>0</v>
      </c>
      <c r="B68" t="s">
        <v>28</v>
      </c>
      <c r="C68">
        <v>201600000.00000003</v>
      </c>
      <c r="D68">
        <v>126012600</v>
      </c>
      <c r="E68">
        <v>546000000</v>
      </c>
      <c r="F68">
        <v>448559999.99999994</v>
      </c>
      <c r="G68">
        <v>1322172600</v>
      </c>
      <c r="H68">
        <v>21.000000000000004</v>
      </c>
      <c r="I68">
        <v>23975</v>
      </c>
      <c r="J68">
        <v>722.05787499999997</v>
      </c>
    </row>
    <row r="69" spans="1:10" x14ac:dyDescent="0.3">
      <c r="A69" t="b">
        <v>0</v>
      </c>
      <c r="B69" t="s">
        <v>202</v>
      </c>
      <c r="C69">
        <v>477119999.99999994</v>
      </c>
      <c r="D69">
        <v>52244640</v>
      </c>
      <c r="E69">
        <v>403200000</v>
      </c>
      <c r="F69">
        <v>390599999.99999988</v>
      </c>
      <c r="G69">
        <v>1323164640</v>
      </c>
      <c r="H69">
        <v>49.699999999999996</v>
      </c>
      <c r="I69">
        <v>9940</v>
      </c>
      <c r="J69">
        <v>625.55290000000002</v>
      </c>
    </row>
    <row r="70" spans="1:10" x14ac:dyDescent="0.3">
      <c r="A70" t="b">
        <v>0</v>
      </c>
      <c r="B70" t="s">
        <v>399</v>
      </c>
      <c r="C70">
        <v>262080000</v>
      </c>
      <c r="D70">
        <v>89036640</v>
      </c>
      <c r="E70">
        <v>677712000</v>
      </c>
      <c r="F70">
        <v>297360000</v>
      </c>
      <c r="G70">
        <v>1326188640</v>
      </c>
      <c r="H70">
        <v>27.3</v>
      </c>
      <c r="I70">
        <v>16940</v>
      </c>
      <c r="J70">
        <v>640.42790000000002</v>
      </c>
    </row>
    <row r="71" spans="1:10" x14ac:dyDescent="0.3">
      <c r="A71" t="b">
        <v>0</v>
      </c>
      <c r="B71" t="s">
        <v>389</v>
      </c>
      <c r="C71">
        <v>262080000</v>
      </c>
      <c r="D71">
        <v>94555440.000000015</v>
      </c>
      <c r="E71">
        <v>791616000.00000012</v>
      </c>
      <c r="F71">
        <v>183959999.99999997</v>
      </c>
      <c r="G71">
        <v>1332211440</v>
      </c>
      <c r="H71">
        <v>27.3</v>
      </c>
      <c r="I71">
        <v>17990</v>
      </c>
      <c r="J71">
        <v>596.83714999999995</v>
      </c>
    </row>
    <row r="72" spans="1:10" x14ac:dyDescent="0.3">
      <c r="A72" t="b">
        <v>0</v>
      </c>
      <c r="B72" t="s">
        <v>110</v>
      </c>
      <c r="C72">
        <v>67200000</v>
      </c>
      <c r="D72">
        <v>106696800</v>
      </c>
      <c r="E72">
        <v>774816000.00000012</v>
      </c>
      <c r="F72">
        <v>409500000</v>
      </c>
      <c r="G72">
        <v>1358212800</v>
      </c>
      <c r="H72">
        <v>7</v>
      </c>
      <c r="I72">
        <v>20300</v>
      </c>
      <c r="J72">
        <v>744.77549999999997</v>
      </c>
    </row>
    <row r="73" spans="1:10" x14ac:dyDescent="0.3">
      <c r="A73" t="b">
        <v>0</v>
      </c>
      <c r="B73" t="s">
        <v>255</v>
      </c>
      <c r="C73">
        <v>60480000</v>
      </c>
      <c r="D73">
        <v>187639200</v>
      </c>
      <c r="E73">
        <v>677376000</v>
      </c>
      <c r="F73">
        <v>441000000</v>
      </c>
      <c r="G73">
        <v>1366495200</v>
      </c>
      <c r="H73">
        <v>6.3</v>
      </c>
      <c r="I73">
        <v>35700</v>
      </c>
      <c r="J73">
        <v>779.61450000000002</v>
      </c>
    </row>
    <row r="74" spans="1:10" x14ac:dyDescent="0.3">
      <c r="A74" t="b">
        <v>0</v>
      </c>
      <c r="B74" t="s">
        <v>461</v>
      </c>
      <c r="C74">
        <v>362880000.00000006</v>
      </c>
      <c r="D74">
        <v>110376000</v>
      </c>
      <c r="E74">
        <v>607152000</v>
      </c>
      <c r="F74">
        <v>289800000</v>
      </c>
      <c r="G74">
        <v>1370208000</v>
      </c>
      <c r="H74">
        <v>37.800000000000004</v>
      </c>
      <c r="I74">
        <v>21000</v>
      </c>
      <c r="J74">
        <v>639.06500000000005</v>
      </c>
    </row>
    <row r="75" spans="1:10" x14ac:dyDescent="0.3">
      <c r="A75" t="b">
        <v>0</v>
      </c>
      <c r="B75" t="s">
        <v>326</v>
      </c>
      <c r="C75">
        <v>215040000.00000003</v>
      </c>
      <c r="D75">
        <v>154526400</v>
      </c>
      <c r="E75">
        <v>707616000.00000012</v>
      </c>
      <c r="F75">
        <v>294840000</v>
      </c>
      <c r="G75">
        <v>1372022400</v>
      </c>
      <c r="H75">
        <v>22.400000000000002</v>
      </c>
      <c r="I75">
        <v>29400</v>
      </c>
      <c r="J75">
        <v>681.91899999999998</v>
      </c>
    </row>
    <row r="76" spans="1:10" x14ac:dyDescent="0.3">
      <c r="A76" t="b">
        <v>0</v>
      </c>
      <c r="B76" t="s">
        <v>81</v>
      </c>
      <c r="C76">
        <v>63840000</v>
      </c>
      <c r="D76">
        <v>99338400</v>
      </c>
      <c r="E76">
        <v>825216000.00000012</v>
      </c>
      <c r="F76">
        <v>384300000</v>
      </c>
      <c r="G76">
        <v>1372694400</v>
      </c>
      <c r="H76">
        <v>6.65</v>
      </c>
      <c r="I76">
        <v>18900</v>
      </c>
      <c r="J76">
        <v>739.47649999999999</v>
      </c>
    </row>
    <row r="77" spans="1:10" x14ac:dyDescent="0.3">
      <c r="A77" t="b">
        <v>0</v>
      </c>
      <c r="B77" t="s">
        <v>459</v>
      </c>
      <c r="C77">
        <v>362880000.00000006</v>
      </c>
      <c r="D77">
        <v>115894800</v>
      </c>
      <c r="E77">
        <v>721056000</v>
      </c>
      <c r="F77">
        <v>176400000</v>
      </c>
      <c r="G77">
        <v>1376230800</v>
      </c>
      <c r="H77">
        <v>37.800000000000004</v>
      </c>
      <c r="I77">
        <v>22050</v>
      </c>
      <c r="J77">
        <v>595.47424999999998</v>
      </c>
    </row>
    <row r="78" spans="1:10" x14ac:dyDescent="0.3">
      <c r="A78" t="b">
        <v>0</v>
      </c>
      <c r="B78" t="s">
        <v>381</v>
      </c>
      <c r="C78">
        <v>194880000.00000003</v>
      </c>
      <c r="D78">
        <v>96395040</v>
      </c>
      <c r="E78">
        <v>719376000</v>
      </c>
      <c r="F78">
        <v>366660000</v>
      </c>
      <c r="G78">
        <v>1377311040</v>
      </c>
      <c r="H78">
        <v>20.300000000000004</v>
      </c>
      <c r="I78">
        <v>18340</v>
      </c>
      <c r="J78">
        <v>706.13689999999997</v>
      </c>
    </row>
    <row r="79" spans="1:10" x14ac:dyDescent="0.3">
      <c r="A79" t="b">
        <v>0</v>
      </c>
      <c r="B79" t="s">
        <v>400</v>
      </c>
      <c r="C79">
        <v>127680000</v>
      </c>
      <c r="D79">
        <v>108536400</v>
      </c>
      <c r="E79">
        <v>640416000</v>
      </c>
      <c r="F79">
        <v>504000000</v>
      </c>
      <c r="G79">
        <v>1380632400</v>
      </c>
      <c r="H79">
        <v>13.3</v>
      </c>
      <c r="I79">
        <v>20650</v>
      </c>
      <c r="J79">
        <v>781.27525000000003</v>
      </c>
    </row>
    <row r="80" spans="1:10" x14ac:dyDescent="0.3">
      <c r="A80" t="b">
        <v>0</v>
      </c>
      <c r="B80" t="s">
        <v>355</v>
      </c>
      <c r="C80">
        <v>201600000.00000003</v>
      </c>
      <c r="D80">
        <v>137786040</v>
      </c>
      <c r="E80">
        <v>667296000</v>
      </c>
      <c r="F80">
        <v>410760000.00000006</v>
      </c>
      <c r="G80">
        <v>1417442040</v>
      </c>
      <c r="H80">
        <v>21.000000000000004</v>
      </c>
      <c r="I80">
        <v>26215</v>
      </c>
      <c r="J80">
        <v>748.45627500000001</v>
      </c>
    </row>
    <row r="81" spans="1:10" x14ac:dyDescent="0.3">
      <c r="A81" t="b">
        <v>0</v>
      </c>
      <c r="B81" t="s">
        <v>534</v>
      </c>
      <c r="C81">
        <v>372959999.99999994</v>
      </c>
      <c r="D81">
        <v>89772480</v>
      </c>
      <c r="E81">
        <v>637896000</v>
      </c>
      <c r="F81">
        <v>327599999.99999994</v>
      </c>
      <c r="G81">
        <v>1428228480</v>
      </c>
      <c r="H81">
        <v>38.849999999999994</v>
      </c>
      <c r="I81">
        <v>17080</v>
      </c>
      <c r="J81">
        <v>672.59780000000001</v>
      </c>
    </row>
    <row r="82" spans="1:10" x14ac:dyDescent="0.3">
      <c r="A82" t="b">
        <v>0</v>
      </c>
      <c r="B82" t="s">
        <v>82</v>
      </c>
      <c r="C82">
        <v>63840000</v>
      </c>
      <c r="D82">
        <v>104857200</v>
      </c>
      <c r="E82">
        <v>989856000.00000012</v>
      </c>
      <c r="F82">
        <v>270900000</v>
      </c>
      <c r="G82">
        <v>1429453200</v>
      </c>
      <c r="H82">
        <v>6.65</v>
      </c>
      <c r="I82">
        <v>19950</v>
      </c>
      <c r="J82">
        <v>717.02575000000002</v>
      </c>
    </row>
    <row r="83" spans="1:10" x14ac:dyDescent="0.3">
      <c r="A83" t="b">
        <v>0</v>
      </c>
      <c r="B83" t="s">
        <v>113</v>
      </c>
      <c r="C83">
        <v>67200000</v>
      </c>
      <c r="D83">
        <v>106696800</v>
      </c>
      <c r="E83">
        <v>850752000.00000012</v>
      </c>
      <c r="F83">
        <v>409500000</v>
      </c>
      <c r="G83">
        <v>1434148800</v>
      </c>
      <c r="H83">
        <v>7</v>
      </c>
      <c r="I83">
        <v>20300</v>
      </c>
      <c r="J83">
        <v>776.41549999999995</v>
      </c>
    </row>
    <row r="84" spans="1:10" x14ac:dyDescent="0.3">
      <c r="A84" t="b">
        <v>0</v>
      </c>
      <c r="B84" t="s">
        <v>505</v>
      </c>
      <c r="C84">
        <v>386400000</v>
      </c>
      <c r="D84">
        <v>94923359.999999985</v>
      </c>
      <c r="E84">
        <v>618576000</v>
      </c>
      <c r="F84">
        <v>335160000</v>
      </c>
      <c r="G84">
        <v>1435059360</v>
      </c>
      <c r="H84">
        <v>40.25</v>
      </c>
      <c r="I84">
        <v>18060</v>
      </c>
      <c r="J84">
        <v>676.86710000000005</v>
      </c>
    </row>
    <row r="85" spans="1:10" x14ac:dyDescent="0.3">
      <c r="A85" t="b">
        <v>0</v>
      </c>
      <c r="B85" t="s">
        <v>111</v>
      </c>
      <c r="C85">
        <v>67200000</v>
      </c>
      <c r="D85">
        <v>112215600</v>
      </c>
      <c r="E85">
        <v>964656000</v>
      </c>
      <c r="F85">
        <v>296099999.99999994</v>
      </c>
      <c r="G85">
        <v>1440171600</v>
      </c>
      <c r="H85">
        <v>7</v>
      </c>
      <c r="I85">
        <v>21350</v>
      </c>
      <c r="J85">
        <v>732.82474999999999</v>
      </c>
    </row>
    <row r="86" spans="1:10" x14ac:dyDescent="0.3">
      <c r="A86" t="b">
        <v>0</v>
      </c>
      <c r="B86" t="s">
        <v>258</v>
      </c>
      <c r="C86">
        <v>60480000</v>
      </c>
      <c r="D86">
        <v>187639200</v>
      </c>
      <c r="E86">
        <v>753312000</v>
      </c>
      <c r="F86">
        <v>441000000</v>
      </c>
      <c r="G86">
        <v>1442431200</v>
      </c>
      <c r="H86">
        <v>6.3</v>
      </c>
      <c r="I86">
        <v>35700</v>
      </c>
      <c r="J86">
        <v>811.25450000000001</v>
      </c>
    </row>
    <row r="87" spans="1:10" x14ac:dyDescent="0.3">
      <c r="A87" t="b">
        <v>0</v>
      </c>
      <c r="B87" t="s">
        <v>341</v>
      </c>
      <c r="C87">
        <v>215040000.00000003</v>
      </c>
      <c r="D87">
        <v>154526400</v>
      </c>
      <c r="E87">
        <v>783552000</v>
      </c>
      <c r="F87">
        <v>294840000</v>
      </c>
      <c r="G87">
        <v>1447958400</v>
      </c>
      <c r="H87">
        <v>22.400000000000002</v>
      </c>
      <c r="I87">
        <v>29400</v>
      </c>
      <c r="J87">
        <v>713.55899999999997</v>
      </c>
    </row>
    <row r="88" spans="1:10" x14ac:dyDescent="0.3">
      <c r="A88" t="b">
        <v>0</v>
      </c>
      <c r="B88" t="s">
        <v>256</v>
      </c>
      <c r="C88">
        <v>60480000</v>
      </c>
      <c r="D88">
        <v>193158000</v>
      </c>
      <c r="E88">
        <v>867216000.00000012</v>
      </c>
      <c r="F88">
        <v>327599999.99999994</v>
      </c>
      <c r="G88">
        <v>1448454000</v>
      </c>
      <c r="H88">
        <v>6.3</v>
      </c>
      <c r="I88">
        <v>36750</v>
      </c>
      <c r="J88">
        <v>767.66375000000005</v>
      </c>
    </row>
    <row r="89" spans="1:10" x14ac:dyDescent="0.3">
      <c r="A89" t="b">
        <v>0</v>
      </c>
      <c r="B89" t="s">
        <v>84</v>
      </c>
      <c r="C89">
        <v>63840000</v>
      </c>
      <c r="D89">
        <v>99338400</v>
      </c>
      <c r="E89">
        <v>901152000</v>
      </c>
      <c r="F89">
        <v>384300000</v>
      </c>
      <c r="G89">
        <v>1448630400</v>
      </c>
      <c r="H89">
        <v>6.65</v>
      </c>
      <c r="I89">
        <v>18900</v>
      </c>
      <c r="J89">
        <v>771.11649999999997</v>
      </c>
    </row>
    <row r="90" spans="1:10" x14ac:dyDescent="0.3">
      <c r="A90" t="b">
        <v>0</v>
      </c>
      <c r="B90" t="s">
        <v>373</v>
      </c>
      <c r="C90">
        <v>167328000</v>
      </c>
      <c r="D90">
        <v>55923840</v>
      </c>
      <c r="E90">
        <v>1125264000.0000002</v>
      </c>
      <c r="F90">
        <v>102060000</v>
      </c>
      <c r="G90">
        <v>1450575840.0000002</v>
      </c>
      <c r="H90">
        <v>17.43</v>
      </c>
      <c r="I90">
        <v>10640</v>
      </c>
      <c r="J90">
        <v>623.72239999999999</v>
      </c>
    </row>
    <row r="91" spans="1:10" x14ac:dyDescent="0.3">
      <c r="A91" t="b">
        <v>0</v>
      </c>
      <c r="B91" t="s">
        <v>139</v>
      </c>
      <c r="C91">
        <v>100800000</v>
      </c>
      <c r="D91">
        <v>88300800</v>
      </c>
      <c r="E91">
        <v>800016000.00000012</v>
      </c>
      <c r="F91">
        <v>462419999.99999994</v>
      </c>
      <c r="G91">
        <v>1451536800</v>
      </c>
      <c r="H91">
        <v>10.5</v>
      </c>
      <c r="I91">
        <v>16800</v>
      </c>
      <c r="J91">
        <v>794.87800000000004</v>
      </c>
    </row>
    <row r="92" spans="1:10" x14ac:dyDescent="0.3">
      <c r="A92" t="b">
        <v>0</v>
      </c>
      <c r="B92" t="s">
        <v>396</v>
      </c>
      <c r="C92">
        <v>194880000.00000003</v>
      </c>
      <c r="D92">
        <v>96395040</v>
      </c>
      <c r="E92">
        <v>795312000</v>
      </c>
      <c r="F92">
        <v>366660000</v>
      </c>
      <c r="G92">
        <v>1453247040</v>
      </c>
      <c r="H92">
        <v>20.300000000000004</v>
      </c>
      <c r="I92">
        <v>18340</v>
      </c>
      <c r="J92">
        <v>737.77689999999996</v>
      </c>
    </row>
    <row r="93" spans="1:10" x14ac:dyDescent="0.3">
      <c r="A93" t="b">
        <v>0</v>
      </c>
      <c r="B93" t="s">
        <v>331</v>
      </c>
      <c r="C93">
        <v>215040000.00000003</v>
      </c>
      <c r="D93">
        <v>160045200</v>
      </c>
      <c r="E93">
        <v>897456000</v>
      </c>
      <c r="F93">
        <v>181439999.99999997</v>
      </c>
      <c r="G93">
        <v>1453981200</v>
      </c>
      <c r="H93">
        <v>22.400000000000002</v>
      </c>
      <c r="I93">
        <v>30450</v>
      </c>
      <c r="J93">
        <v>669.96825000000001</v>
      </c>
    </row>
    <row r="94" spans="1:10" x14ac:dyDescent="0.3">
      <c r="A94" t="b">
        <v>0</v>
      </c>
      <c r="B94" t="s">
        <v>403</v>
      </c>
      <c r="C94">
        <v>127680000</v>
      </c>
      <c r="D94">
        <v>108536400</v>
      </c>
      <c r="E94">
        <v>716352000</v>
      </c>
      <c r="F94">
        <v>504000000</v>
      </c>
      <c r="G94">
        <v>1456568400</v>
      </c>
      <c r="H94">
        <v>13.3</v>
      </c>
      <c r="I94">
        <v>20650</v>
      </c>
      <c r="J94">
        <v>812.91525000000001</v>
      </c>
    </row>
    <row r="95" spans="1:10" x14ac:dyDescent="0.3">
      <c r="A95" t="b">
        <v>0</v>
      </c>
      <c r="B95" t="s">
        <v>386</v>
      </c>
      <c r="C95">
        <v>194880000.00000003</v>
      </c>
      <c r="D95">
        <v>101913840</v>
      </c>
      <c r="E95">
        <v>909216000.00000012</v>
      </c>
      <c r="F95">
        <v>253260000</v>
      </c>
      <c r="G95">
        <v>1459269840</v>
      </c>
      <c r="H95">
        <v>20.300000000000004</v>
      </c>
      <c r="I95">
        <v>19390</v>
      </c>
      <c r="J95">
        <v>694.18615</v>
      </c>
    </row>
    <row r="96" spans="1:10" x14ac:dyDescent="0.3">
      <c r="A96" t="b">
        <v>0</v>
      </c>
      <c r="B96" t="s">
        <v>52</v>
      </c>
      <c r="C96">
        <v>63840000</v>
      </c>
      <c r="D96">
        <v>125092800</v>
      </c>
      <c r="E96">
        <v>800016000.00000012</v>
      </c>
      <c r="F96">
        <v>472500000</v>
      </c>
      <c r="G96">
        <v>1461448800</v>
      </c>
      <c r="H96">
        <v>6.65</v>
      </c>
      <c r="I96">
        <v>23800</v>
      </c>
      <c r="J96">
        <v>818.57299999999998</v>
      </c>
    </row>
    <row r="97" spans="1:10" x14ac:dyDescent="0.3">
      <c r="A97" t="b">
        <v>0</v>
      </c>
      <c r="B97" t="s">
        <v>401</v>
      </c>
      <c r="C97">
        <v>127680000</v>
      </c>
      <c r="D97">
        <v>114055200</v>
      </c>
      <c r="E97">
        <v>830256000</v>
      </c>
      <c r="F97">
        <v>390599999.99999994</v>
      </c>
      <c r="G97">
        <v>1462591200</v>
      </c>
      <c r="H97">
        <v>13.3</v>
      </c>
      <c r="I97">
        <v>21700</v>
      </c>
      <c r="J97">
        <v>769.32449999999994</v>
      </c>
    </row>
    <row r="98" spans="1:10" x14ac:dyDescent="0.3">
      <c r="A98" t="b">
        <v>0</v>
      </c>
      <c r="B98" t="s">
        <v>370</v>
      </c>
      <c r="C98">
        <v>201600000.00000003</v>
      </c>
      <c r="D98">
        <v>137786040</v>
      </c>
      <c r="E98">
        <v>743232000</v>
      </c>
      <c r="F98">
        <v>410760000.00000006</v>
      </c>
      <c r="G98">
        <v>1493378040</v>
      </c>
      <c r="H98">
        <v>21.000000000000004</v>
      </c>
      <c r="I98">
        <v>26215</v>
      </c>
      <c r="J98">
        <v>780.09627499999999</v>
      </c>
    </row>
    <row r="99" spans="1:10" x14ac:dyDescent="0.3">
      <c r="A99" t="b">
        <v>0</v>
      </c>
      <c r="B99" t="s">
        <v>323</v>
      </c>
      <c r="C99">
        <v>147840000</v>
      </c>
      <c r="D99">
        <v>161884800</v>
      </c>
      <c r="E99">
        <v>825216000.00000012</v>
      </c>
      <c r="F99">
        <v>364140000</v>
      </c>
      <c r="G99">
        <v>1499080800</v>
      </c>
      <c r="H99">
        <v>15.4</v>
      </c>
      <c r="I99">
        <v>30800</v>
      </c>
      <c r="J99">
        <v>779.26800000000003</v>
      </c>
    </row>
    <row r="100" spans="1:10" x14ac:dyDescent="0.3">
      <c r="A100" t="b">
        <v>0</v>
      </c>
      <c r="B100" t="s">
        <v>360</v>
      </c>
      <c r="C100">
        <v>201600000.00000003</v>
      </c>
      <c r="D100">
        <v>143304840</v>
      </c>
      <c r="E100">
        <v>857136000</v>
      </c>
      <c r="F100">
        <v>297360000</v>
      </c>
      <c r="G100">
        <v>1499400840</v>
      </c>
      <c r="H100">
        <v>21.000000000000004</v>
      </c>
      <c r="I100">
        <v>27265</v>
      </c>
      <c r="J100">
        <v>736.50552500000003</v>
      </c>
    </row>
    <row r="101" spans="1:10" x14ac:dyDescent="0.3">
      <c r="A101" t="b">
        <v>0</v>
      </c>
      <c r="B101" t="s">
        <v>284</v>
      </c>
      <c r="C101">
        <v>53760000.000000007</v>
      </c>
      <c r="D101">
        <v>146248200</v>
      </c>
      <c r="E101">
        <v>688296000</v>
      </c>
      <c r="F101">
        <v>612359999.99999988</v>
      </c>
      <c r="G101">
        <v>1500664200</v>
      </c>
      <c r="H101">
        <v>5.6000000000000005</v>
      </c>
      <c r="I101">
        <v>27825</v>
      </c>
      <c r="J101">
        <v>899.69512499999996</v>
      </c>
    </row>
    <row r="102" spans="1:10" x14ac:dyDescent="0.3">
      <c r="A102" t="b">
        <v>0</v>
      </c>
      <c r="B102" t="s">
        <v>549</v>
      </c>
      <c r="C102">
        <v>372959999.99999994</v>
      </c>
      <c r="D102">
        <v>89772480</v>
      </c>
      <c r="E102">
        <v>713832000</v>
      </c>
      <c r="F102">
        <v>327599999.99999994</v>
      </c>
      <c r="G102">
        <v>1504164480</v>
      </c>
      <c r="H102">
        <v>38.849999999999994</v>
      </c>
      <c r="I102">
        <v>17080</v>
      </c>
      <c r="J102">
        <v>704.23779999999999</v>
      </c>
    </row>
    <row r="103" spans="1:10" x14ac:dyDescent="0.3">
      <c r="A103" t="b">
        <v>0</v>
      </c>
      <c r="B103" t="s">
        <v>539</v>
      </c>
      <c r="C103">
        <v>372959999.99999994</v>
      </c>
      <c r="D103">
        <v>95291280</v>
      </c>
      <c r="E103">
        <v>827736000</v>
      </c>
      <c r="F103">
        <v>214200000.00000003</v>
      </c>
      <c r="G103">
        <v>1510187280</v>
      </c>
      <c r="H103">
        <v>38.849999999999994</v>
      </c>
      <c r="I103">
        <v>18130</v>
      </c>
      <c r="J103">
        <v>660.64705000000004</v>
      </c>
    </row>
    <row r="104" spans="1:10" x14ac:dyDescent="0.3">
      <c r="A104" t="b">
        <v>0</v>
      </c>
      <c r="B104" t="s">
        <v>520</v>
      </c>
      <c r="C104">
        <v>386400000</v>
      </c>
      <c r="D104">
        <v>94923359.999999985</v>
      </c>
      <c r="E104">
        <v>694512000</v>
      </c>
      <c r="F104">
        <v>335160000</v>
      </c>
      <c r="G104">
        <v>1510995360</v>
      </c>
      <c r="H104">
        <v>40.25</v>
      </c>
      <c r="I104">
        <v>18060</v>
      </c>
      <c r="J104">
        <v>708.50710000000004</v>
      </c>
    </row>
    <row r="105" spans="1:10" x14ac:dyDescent="0.3">
      <c r="A105" t="b">
        <v>0</v>
      </c>
      <c r="B105" t="s">
        <v>510</v>
      </c>
      <c r="C105">
        <v>386400000</v>
      </c>
      <c r="D105">
        <v>100442160.00000001</v>
      </c>
      <c r="E105">
        <v>808416000</v>
      </c>
      <c r="F105">
        <v>221760000.00000003</v>
      </c>
      <c r="G105">
        <v>1517018160</v>
      </c>
      <c r="H105">
        <v>40.25</v>
      </c>
      <c r="I105">
        <v>19110</v>
      </c>
      <c r="J105">
        <v>664.91634999999997</v>
      </c>
    </row>
    <row r="106" spans="1:10" x14ac:dyDescent="0.3">
      <c r="A106" t="b">
        <v>0</v>
      </c>
      <c r="B106" t="s">
        <v>142</v>
      </c>
      <c r="C106">
        <v>100800000</v>
      </c>
      <c r="D106">
        <v>88300800</v>
      </c>
      <c r="E106">
        <v>875952000</v>
      </c>
      <c r="F106">
        <v>462419999.99999994</v>
      </c>
      <c r="G106">
        <v>1527472800</v>
      </c>
      <c r="H106">
        <v>10.5</v>
      </c>
      <c r="I106">
        <v>16800</v>
      </c>
      <c r="J106">
        <v>826.51800000000003</v>
      </c>
    </row>
    <row r="107" spans="1:10" x14ac:dyDescent="0.3">
      <c r="A107" t="b">
        <v>0</v>
      </c>
      <c r="B107" t="s">
        <v>442</v>
      </c>
      <c r="C107">
        <v>181440000.00000003</v>
      </c>
      <c r="D107">
        <v>132819120</v>
      </c>
      <c r="E107">
        <v>932735999.99999988</v>
      </c>
      <c r="F107">
        <v>280979999.99999994</v>
      </c>
      <c r="G107">
        <v>1527975120</v>
      </c>
      <c r="H107">
        <v>18.900000000000002</v>
      </c>
      <c r="I107">
        <v>25270</v>
      </c>
      <c r="J107">
        <v>743.60194999999999</v>
      </c>
    </row>
    <row r="108" spans="1:10" x14ac:dyDescent="0.3">
      <c r="A108" t="b">
        <v>0</v>
      </c>
      <c r="B108" t="s">
        <v>140</v>
      </c>
      <c r="C108">
        <v>100800000</v>
      </c>
      <c r="D108">
        <v>93819600</v>
      </c>
      <c r="E108">
        <v>989856000.00000012</v>
      </c>
      <c r="F108">
        <v>349020000</v>
      </c>
      <c r="G108">
        <v>1533495600</v>
      </c>
      <c r="H108">
        <v>10.5</v>
      </c>
      <c r="I108">
        <v>17850</v>
      </c>
      <c r="J108">
        <v>782.92724999999996</v>
      </c>
    </row>
    <row r="109" spans="1:10" x14ac:dyDescent="0.3">
      <c r="A109" t="b">
        <v>0</v>
      </c>
      <c r="B109" t="s">
        <v>55</v>
      </c>
      <c r="C109">
        <v>63840000</v>
      </c>
      <c r="D109">
        <v>125092800</v>
      </c>
      <c r="E109">
        <v>875952000</v>
      </c>
      <c r="F109">
        <v>472500000</v>
      </c>
      <c r="G109">
        <v>1537384800</v>
      </c>
      <c r="H109">
        <v>6.65</v>
      </c>
      <c r="I109">
        <v>23800</v>
      </c>
      <c r="J109">
        <v>850.21299999999997</v>
      </c>
    </row>
    <row r="110" spans="1:10" x14ac:dyDescent="0.3">
      <c r="A110" t="b">
        <v>0</v>
      </c>
      <c r="B110" t="s">
        <v>378</v>
      </c>
      <c r="C110">
        <v>154559999.99999997</v>
      </c>
      <c r="D110">
        <v>55923840</v>
      </c>
      <c r="E110">
        <v>1031856000</v>
      </c>
      <c r="F110">
        <v>297360000</v>
      </c>
      <c r="G110">
        <v>1539699840</v>
      </c>
      <c r="H110">
        <v>16.099999999999998</v>
      </c>
      <c r="I110">
        <v>10640</v>
      </c>
      <c r="J110">
        <v>744.89240000000007</v>
      </c>
    </row>
    <row r="111" spans="1:10" x14ac:dyDescent="0.3">
      <c r="A111" t="b">
        <v>0</v>
      </c>
      <c r="B111" t="s">
        <v>53</v>
      </c>
      <c r="C111">
        <v>63840000</v>
      </c>
      <c r="D111">
        <v>130611600</v>
      </c>
      <c r="E111">
        <v>989856000.00000012</v>
      </c>
      <c r="F111">
        <v>359099999.99999994</v>
      </c>
      <c r="G111">
        <v>1543407600</v>
      </c>
      <c r="H111">
        <v>6.65</v>
      </c>
      <c r="I111">
        <v>24850</v>
      </c>
      <c r="J111">
        <v>806.62225000000001</v>
      </c>
    </row>
    <row r="112" spans="1:10" x14ac:dyDescent="0.3">
      <c r="A112" t="b">
        <v>0</v>
      </c>
      <c r="B112" t="s">
        <v>352</v>
      </c>
      <c r="C112">
        <v>134400000</v>
      </c>
      <c r="D112">
        <v>145144440</v>
      </c>
      <c r="E112">
        <v>784896000</v>
      </c>
      <c r="F112">
        <v>480060000.00000006</v>
      </c>
      <c r="G112">
        <v>1544500440</v>
      </c>
      <c r="H112">
        <v>14</v>
      </c>
      <c r="I112">
        <v>27615</v>
      </c>
      <c r="J112">
        <v>845.80527500000005</v>
      </c>
    </row>
    <row r="113" spans="1:10" x14ac:dyDescent="0.3">
      <c r="A113" t="b">
        <v>0</v>
      </c>
      <c r="B113" t="s">
        <v>23</v>
      </c>
      <c r="C113">
        <v>161280000</v>
      </c>
      <c r="D113">
        <v>118654200</v>
      </c>
      <c r="E113">
        <v>800016000.00000012</v>
      </c>
      <c r="F113">
        <v>467460000</v>
      </c>
      <c r="G113">
        <v>1547410200</v>
      </c>
      <c r="H113">
        <v>16.8</v>
      </c>
      <c r="I113">
        <v>22575</v>
      </c>
      <c r="J113">
        <v>830.64887499999998</v>
      </c>
    </row>
    <row r="114" spans="1:10" x14ac:dyDescent="0.3">
      <c r="A114" t="b">
        <v>0</v>
      </c>
      <c r="B114" t="s">
        <v>197</v>
      </c>
      <c r="C114">
        <v>436800000</v>
      </c>
      <c r="D114">
        <v>44886240</v>
      </c>
      <c r="E114">
        <v>657216000.00000012</v>
      </c>
      <c r="F114">
        <v>409500000</v>
      </c>
      <c r="G114">
        <v>1548402240</v>
      </c>
      <c r="H114">
        <v>45.5</v>
      </c>
      <c r="I114">
        <v>8540</v>
      </c>
      <c r="J114">
        <v>734.14390000000003</v>
      </c>
    </row>
    <row r="115" spans="1:10" x14ac:dyDescent="0.3">
      <c r="A115" t="b">
        <v>0</v>
      </c>
      <c r="B115" t="s">
        <v>531</v>
      </c>
      <c r="C115">
        <v>305760000</v>
      </c>
      <c r="D115">
        <v>97130880</v>
      </c>
      <c r="E115">
        <v>755496000</v>
      </c>
      <c r="F115">
        <v>396900000.00000006</v>
      </c>
      <c r="G115">
        <v>1555286880</v>
      </c>
      <c r="H115">
        <v>31.849999999999998</v>
      </c>
      <c r="I115">
        <v>18480</v>
      </c>
      <c r="J115">
        <v>769.94680000000005</v>
      </c>
    </row>
    <row r="116" spans="1:10" x14ac:dyDescent="0.3">
      <c r="A116" t="b">
        <v>0</v>
      </c>
      <c r="B116" t="s">
        <v>502</v>
      </c>
      <c r="C116">
        <v>319200000</v>
      </c>
      <c r="D116">
        <v>102281760.00000001</v>
      </c>
      <c r="E116">
        <v>736176000</v>
      </c>
      <c r="F116">
        <v>404460000</v>
      </c>
      <c r="G116">
        <v>1562117760</v>
      </c>
      <c r="H116">
        <v>33.25</v>
      </c>
      <c r="I116">
        <v>19460</v>
      </c>
      <c r="J116">
        <v>774.21609999999998</v>
      </c>
    </row>
    <row r="117" spans="1:10" x14ac:dyDescent="0.3">
      <c r="A117" t="b">
        <v>0</v>
      </c>
      <c r="B117" t="s">
        <v>176</v>
      </c>
      <c r="C117">
        <v>164640000</v>
      </c>
      <c r="D117">
        <v>154526400</v>
      </c>
      <c r="E117">
        <v>1041599999.9999999</v>
      </c>
      <c r="F117">
        <v>201600000</v>
      </c>
      <c r="G117">
        <v>1562366400</v>
      </c>
      <c r="H117">
        <v>17.149999999999999</v>
      </c>
      <c r="I117">
        <v>29400</v>
      </c>
      <c r="J117">
        <v>732.87900000000002</v>
      </c>
    </row>
    <row r="118" spans="1:10" x14ac:dyDescent="0.3">
      <c r="A118" t="b">
        <v>0</v>
      </c>
      <c r="B118" t="s">
        <v>315</v>
      </c>
      <c r="C118">
        <v>120288000</v>
      </c>
      <c r="D118">
        <v>121413600</v>
      </c>
      <c r="E118">
        <v>1231104000</v>
      </c>
      <c r="F118">
        <v>99540000</v>
      </c>
      <c r="G118">
        <v>1572345600</v>
      </c>
      <c r="H118">
        <v>12.53</v>
      </c>
      <c r="I118">
        <v>23100</v>
      </c>
      <c r="J118">
        <v>696.85350000000005</v>
      </c>
    </row>
    <row r="119" spans="1:10" x14ac:dyDescent="0.3">
      <c r="A119" t="b">
        <v>0</v>
      </c>
      <c r="B119" t="s">
        <v>338</v>
      </c>
      <c r="C119">
        <v>147840000</v>
      </c>
      <c r="D119">
        <v>161884800</v>
      </c>
      <c r="E119">
        <v>901152000</v>
      </c>
      <c r="F119">
        <v>364140000</v>
      </c>
      <c r="G119">
        <v>1575016800</v>
      </c>
      <c r="H119">
        <v>15.4</v>
      </c>
      <c r="I119">
        <v>30800</v>
      </c>
      <c r="J119">
        <v>810.90800000000002</v>
      </c>
    </row>
    <row r="120" spans="1:10" x14ac:dyDescent="0.3">
      <c r="A120" t="b">
        <v>0</v>
      </c>
      <c r="B120" t="s">
        <v>287</v>
      </c>
      <c r="C120">
        <v>53760000.000000007</v>
      </c>
      <c r="D120">
        <v>146248200</v>
      </c>
      <c r="E120">
        <v>764232000</v>
      </c>
      <c r="F120">
        <v>612359999.99999988</v>
      </c>
      <c r="G120">
        <v>1576600200</v>
      </c>
      <c r="H120">
        <v>5.6000000000000005</v>
      </c>
      <c r="I120">
        <v>27825</v>
      </c>
      <c r="J120">
        <v>931.33512499999995</v>
      </c>
    </row>
    <row r="121" spans="1:10" x14ac:dyDescent="0.3">
      <c r="A121" t="b">
        <v>0</v>
      </c>
      <c r="B121" t="s">
        <v>328</v>
      </c>
      <c r="C121">
        <v>147840000</v>
      </c>
      <c r="D121">
        <v>167403600</v>
      </c>
      <c r="E121">
        <v>1015056000</v>
      </c>
      <c r="F121">
        <v>250739999.99999997</v>
      </c>
      <c r="G121">
        <v>1581039600</v>
      </c>
      <c r="H121">
        <v>15.4</v>
      </c>
      <c r="I121">
        <v>31850</v>
      </c>
      <c r="J121">
        <v>767.31724999999994</v>
      </c>
    </row>
    <row r="122" spans="1:10" x14ac:dyDescent="0.3">
      <c r="A122" t="b">
        <v>0</v>
      </c>
      <c r="B122" t="s">
        <v>285</v>
      </c>
      <c r="C122">
        <v>53760000.000000007</v>
      </c>
      <c r="D122">
        <v>151767000</v>
      </c>
      <c r="E122">
        <v>878136000</v>
      </c>
      <c r="F122">
        <v>498960000</v>
      </c>
      <c r="G122">
        <v>1582623000</v>
      </c>
      <c r="H122">
        <v>5.6000000000000005</v>
      </c>
      <c r="I122">
        <v>28875</v>
      </c>
      <c r="J122">
        <v>887.74437499999999</v>
      </c>
    </row>
    <row r="123" spans="1:10" x14ac:dyDescent="0.3">
      <c r="A123" t="b">
        <v>0</v>
      </c>
      <c r="B123" t="s">
        <v>457</v>
      </c>
      <c r="C123">
        <v>181440000.00000003</v>
      </c>
      <c r="D123">
        <v>132819120</v>
      </c>
      <c r="E123">
        <v>1008672000</v>
      </c>
      <c r="F123">
        <v>280979999.99999994</v>
      </c>
      <c r="G123">
        <v>1603911120</v>
      </c>
      <c r="H123">
        <v>18.900000000000002</v>
      </c>
      <c r="I123">
        <v>25270</v>
      </c>
      <c r="J123">
        <v>775.24194999999997</v>
      </c>
    </row>
    <row r="124" spans="1:10" x14ac:dyDescent="0.3">
      <c r="A124" t="b">
        <v>0</v>
      </c>
      <c r="B124" t="s">
        <v>447</v>
      </c>
      <c r="C124">
        <v>181440000.00000003</v>
      </c>
      <c r="D124">
        <v>138337920</v>
      </c>
      <c r="E124">
        <v>1122575999.9999998</v>
      </c>
      <c r="F124">
        <v>167580000</v>
      </c>
      <c r="G124">
        <v>1609933919.9999998</v>
      </c>
      <c r="H124">
        <v>18.900000000000002</v>
      </c>
      <c r="I124">
        <v>26320</v>
      </c>
      <c r="J124">
        <v>731.65120000000002</v>
      </c>
    </row>
    <row r="125" spans="1:10" x14ac:dyDescent="0.3">
      <c r="A125" t="b">
        <v>0</v>
      </c>
      <c r="B125" t="s">
        <v>344</v>
      </c>
      <c r="C125">
        <v>106848000.00000001</v>
      </c>
      <c r="D125">
        <v>104673240</v>
      </c>
      <c r="E125">
        <v>1190783999.9999998</v>
      </c>
      <c r="F125">
        <v>215459999.99999997</v>
      </c>
      <c r="G125">
        <v>1617765239.9999998</v>
      </c>
      <c r="H125">
        <v>11.13</v>
      </c>
      <c r="I125">
        <v>19915</v>
      </c>
      <c r="J125">
        <v>763.39077499999985</v>
      </c>
    </row>
    <row r="126" spans="1:10" x14ac:dyDescent="0.3">
      <c r="A126" t="b">
        <v>0</v>
      </c>
      <c r="B126" t="s">
        <v>367</v>
      </c>
      <c r="C126">
        <v>134400000</v>
      </c>
      <c r="D126">
        <v>145144440</v>
      </c>
      <c r="E126">
        <v>860832000</v>
      </c>
      <c r="F126">
        <v>480060000.00000006</v>
      </c>
      <c r="G126">
        <v>1620436440</v>
      </c>
      <c r="H126">
        <v>14</v>
      </c>
      <c r="I126">
        <v>27615</v>
      </c>
      <c r="J126">
        <v>877.44527500000004</v>
      </c>
    </row>
    <row r="127" spans="1:10" x14ac:dyDescent="0.3">
      <c r="A127" t="b">
        <v>0</v>
      </c>
      <c r="B127" t="s">
        <v>26</v>
      </c>
      <c r="C127">
        <v>161280000</v>
      </c>
      <c r="D127">
        <v>118654200</v>
      </c>
      <c r="E127">
        <v>875952000</v>
      </c>
      <c r="F127">
        <v>467460000</v>
      </c>
      <c r="G127">
        <v>1623346200</v>
      </c>
      <c r="H127">
        <v>16.8</v>
      </c>
      <c r="I127">
        <v>22575</v>
      </c>
      <c r="J127">
        <v>862.28887499999996</v>
      </c>
    </row>
    <row r="128" spans="1:10" x14ac:dyDescent="0.3">
      <c r="A128" t="b">
        <v>0</v>
      </c>
      <c r="B128" t="s">
        <v>200</v>
      </c>
      <c r="C128">
        <v>436800000</v>
      </c>
      <c r="D128">
        <v>44886240</v>
      </c>
      <c r="E128">
        <v>733152000</v>
      </c>
      <c r="F128">
        <v>409500000</v>
      </c>
      <c r="G128">
        <v>1624338240</v>
      </c>
      <c r="H128">
        <v>45.5</v>
      </c>
      <c r="I128">
        <v>8540</v>
      </c>
      <c r="J128">
        <v>765.78390000000002</v>
      </c>
    </row>
    <row r="129" spans="1:10" x14ac:dyDescent="0.3">
      <c r="A129" t="b">
        <v>0</v>
      </c>
      <c r="B129" t="s">
        <v>357</v>
      </c>
      <c r="C129">
        <v>134400000</v>
      </c>
      <c r="D129">
        <v>150663240</v>
      </c>
      <c r="E129">
        <v>974736000</v>
      </c>
      <c r="F129">
        <v>366660000</v>
      </c>
      <c r="G129">
        <v>1626459240</v>
      </c>
      <c r="H129">
        <v>14</v>
      </c>
      <c r="I129">
        <v>28665</v>
      </c>
      <c r="J129">
        <v>833.85452499999997</v>
      </c>
    </row>
    <row r="130" spans="1:10" x14ac:dyDescent="0.3">
      <c r="A130" t="b">
        <v>0</v>
      </c>
      <c r="B130" t="s">
        <v>523</v>
      </c>
      <c r="C130">
        <v>278208000.00000006</v>
      </c>
      <c r="D130">
        <v>56659680.000000007</v>
      </c>
      <c r="E130">
        <v>1161383999.9999998</v>
      </c>
      <c r="F130">
        <v>132299999.99999999</v>
      </c>
      <c r="G130">
        <v>1628551679.9999998</v>
      </c>
      <c r="H130">
        <v>28.980000000000004</v>
      </c>
      <c r="I130">
        <v>10780</v>
      </c>
      <c r="J130">
        <v>687.53229999999985</v>
      </c>
    </row>
    <row r="131" spans="1:10" x14ac:dyDescent="0.3">
      <c r="A131" t="b">
        <v>0</v>
      </c>
      <c r="B131" t="s">
        <v>24</v>
      </c>
      <c r="C131">
        <v>161280000</v>
      </c>
      <c r="D131">
        <v>124173000</v>
      </c>
      <c r="E131">
        <v>989856000.00000012</v>
      </c>
      <c r="F131">
        <v>354060000</v>
      </c>
      <c r="G131">
        <v>1629369000</v>
      </c>
      <c r="H131">
        <v>16.8</v>
      </c>
      <c r="I131">
        <v>23625</v>
      </c>
      <c r="J131">
        <v>818.698125</v>
      </c>
    </row>
    <row r="132" spans="1:10" x14ac:dyDescent="0.3">
      <c r="A132" t="b">
        <v>0</v>
      </c>
      <c r="B132" t="s">
        <v>198</v>
      </c>
      <c r="C132">
        <v>436800000</v>
      </c>
      <c r="D132">
        <v>50405040</v>
      </c>
      <c r="E132">
        <v>847056000</v>
      </c>
      <c r="F132">
        <v>296099999.99999994</v>
      </c>
      <c r="G132">
        <v>1630361040</v>
      </c>
      <c r="H132">
        <v>45.5</v>
      </c>
      <c r="I132">
        <v>9590</v>
      </c>
      <c r="J132">
        <v>722.19314999999995</v>
      </c>
    </row>
    <row r="133" spans="1:10" x14ac:dyDescent="0.3">
      <c r="A133" t="b">
        <v>0</v>
      </c>
      <c r="B133" t="s">
        <v>546</v>
      </c>
      <c r="C133">
        <v>305760000</v>
      </c>
      <c r="D133">
        <v>97130880</v>
      </c>
      <c r="E133">
        <v>831432000</v>
      </c>
      <c r="F133">
        <v>396900000.00000006</v>
      </c>
      <c r="G133">
        <v>1631222880</v>
      </c>
      <c r="H133">
        <v>31.849999999999998</v>
      </c>
      <c r="I133">
        <v>18480</v>
      </c>
      <c r="J133">
        <v>801.58680000000004</v>
      </c>
    </row>
    <row r="134" spans="1:10" x14ac:dyDescent="0.3">
      <c r="A134" t="b">
        <v>0</v>
      </c>
      <c r="B134" t="s">
        <v>494</v>
      </c>
      <c r="C134">
        <v>291648000</v>
      </c>
      <c r="D134">
        <v>61810560</v>
      </c>
      <c r="E134">
        <v>1142064000</v>
      </c>
      <c r="F134">
        <v>139860000</v>
      </c>
      <c r="G134">
        <v>1635382560</v>
      </c>
      <c r="H134">
        <v>30.380000000000003</v>
      </c>
      <c r="I134">
        <v>11760</v>
      </c>
      <c r="J134">
        <v>691.80160000000001</v>
      </c>
    </row>
    <row r="135" spans="1:10" x14ac:dyDescent="0.3">
      <c r="A135" t="b">
        <v>0</v>
      </c>
      <c r="B135" t="s">
        <v>536</v>
      </c>
      <c r="C135">
        <v>305760000</v>
      </c>
      <c r="D135">
        <v>102649680</v>
      </c>
      <c r="E135">
        <v>945336000</v>
      </c>
      <c r="F135">
        <v>283500000</v>
      </c>
      <c r="G135">
        <v>1637245680</v>
      </c>
      <c r="H135">
        <v>31.849999999999998</v>
      </c>
      <c r="I135">
        <v>19530</v>
      </c>
      <c r="J135">
        <v>757.99604999999997</v>
      </c>
    </row>
    <row r="136" spans="1:10" x14ac:dyDescent="0.3">
      <c r="A136" t="b">
        <v>0</v>
      </c>
      <c r="B136" t="s">
        <v>517</v>
      </c>
      <c r="C136">
        <v>319200000</v>
      </c>
      <c r="D136">
        <v>102281760.00000001</v>
      </c>
      <c r="E136">
        <v>812112000</v>
      </c>
      <c r="F136">
        <v>404460000</v>
      </c>
      <c r="G136">
        <v>1638053760</v>
      </c>
      <c r="H136">
        <v>33.25</v>
      </c>
      <c r="I136">
        <v>19460</v>
      </c>
      <c r="J136">
        <v>805.85609999999997</v>
      </c>
    </row>
    <row r="137" spans="1:10" x14ac:dyDescent="0.3">
      <c r="A137" t="b">
        <v>0</v>
      </c>
      <c r="B137" t="s">
        <v>377</v>
      </c>
      <c r="C137">
        <v>134400000</v>
      </c>
      <c r="D137">
        <v>66961440</v>
      </c>
      <c r="E137">
        <v>1139712000</v>
      </c>
      <c r="F137">
        <v>297360000</v>
      </c>
      <c r="G137">
        <v>1638433440</v>
      </c>
      <c r="H137">
        <v>14</v>
      </c>
      <c r="I137">
        <v>12740</v>
      </c>
      <c r="J137">
        <v>792.53089999999997</v>
      </c>
    </row>
    <row r="138" spans="1:10" x14ac:dyDescent="0.3">
      <c r="A138" t="b">
        <v>0</v>
      </c>
      <c r="B138" t="s">
        <v>471</v>
      </c>
      <c r="C138">
        <v>497280000</v>
      </c>
      <c r="D138">
        <v>154526400</v>
      </c>
      <c r="E138">
        <v>615216000.00000012</v>
      </c>
      <c r="F138">
        <v>371699999.99999994</v>
      </c>
      <c r="G138">
        <v>1638722400</v>
      </c>
      <c r="H138">
        <v>51.8</v>
      </c>
      <c r="I138">
        <v>29400</v>
      </c>
      <c r="J138">
        <v>766.26900000000001</v>
      </c>
    </row>
    <row r="139" spans="1:10" x14ac:dyDescent="0.3">
      <c r="A139" t="b">
        <v>0</v>
      </c>
      <c r="B139" t="s">
        <v>507</v>
      </c>
      <c r="C139">
        <v>319200000</v>
      </c>
      <c r="D139">
        <v>107800560.00000001</v>
      </c>
      <c r="E139">
        <v>926016000.00000012</v>
      </c>
      <c r="F139">
        <v>291060000</v>
      </c>
      <c r="G139">
        <v>1644076560</v>
      </c>
      <c r="H139">
        <v>33.25</v>
      </c>
      <c r="I139">
        <v>20510</v>
      </c>
      <c r="J139">
        <v>762.26535000000001</v>
      </c>
    </row>
    <row r="140" spans="1:10" x14ac:dyDescent="0.3">
      <c r="A140" t="b">
        <v>0</v>
      </c>
      <c r="B140" t="s">
        <v>439</v>
      </c>
      <c r="C140">
        <v>114240000</v>
      </c>
      <c r="D140">
        <v>140177520</v>
      </c>
      <c r="E140">
        <v>1050335999.9999998</v>
      </c>
      <c r="F140">
        <v>350280000</v>
      </c>
      <c r="G140">
        <v>1655033519.9999998</v>
      </c>
      <c r="H140">
        <v>11.9</v>
      </c>
      <c r="I140">
        <v>26670</v>
      </c>
      <c r="J140">
        <v>840.95095000000003</v>
      </c>
    </row>
    <row r="141" spans="1:10" x14ac:dyDescent="0.3">
      <c r="A141" t="b">
        <v>0</v>
      </c>
      <c r="B141" t="s">
        <v>320</v>
      </c>
      <c r="C141">
        <v>107520000.00000001</v>
      </c>
      <c r="D141">
        <v>121413600</v>
      </c>
      <c r="E141">
        <v>1137696000</v>
      </c>
      <c r="F141">
        <v>294839999.99999994</v>
      </c>
      <c r="G141">
        <v>1661469600</v>
      </c>
      <c r="H141">
        <v>11.200000000000001</v>
      </c>
      <c r="I141">
        <v>23100</v>
      </c>
      <c r="J141">
        <v>818.02350000000001</v>
      </c>
    </row>
    <row r="142" spans="1:10" x14ac:dyDescent="0.3">
      <c r="A142" t="b">
        <v>0</v>
      </c>
      <c r="B142" t="s">
        <v>173</v>
      </c>
      <c r="C142">
        <v>97440000.000000015</v>
      </c>
      <c r="D142">
        <v>161884800</v>
      </c>
      <c r="E142">
        <v>1159200000</v>
      </c>
      <c r="F142">
        <v>270900000</v>
      </c>
      <c r="G142">
        <v>1689424800</v>
      </c>
      <c r="H142">
        <v>10.150000000000002</v>
      </c>
      <c r="I142">
        <v>30800</v>
      </c>
      <c r="J142">
        <v>830.22799999999995</v>
      </c>
    </row>
    <row r="143" spans="1:10" x14ac:dyDescent="0.3">
      <c r="A143" t="b">
        <v>0</v>
      </c>
      <c r="B143" t="s">
        <v>123</v>
      </c>
      <c r="C143">
        <v>201600000.00000003</v>
      </c>
      <c r="D143">
        <v>150847200</v>
      </c>
      <c r="E143">
        <v>858816000.00000012</v>
      </c>
      <c r="F143">
        <v>491400000</v>
      </c>
      <c r="G143">
        <v>1702663200</v>
      </c>
      <c r="H143">
        <v>21.000000000000004</v>
      </c>
      <c r="I143">
        <v>28700</v>
      </c>
      <c r="J143">
        <v>903.61950000000002</v>
      </c>
    </row>
    <row r="144" spans="1:10" x14ac:dyDescent="0.3">
      <c r="A144" t="b">
        <v>0</v>
      </c>
      <c r="B144" t="s">
        <v>349</v>
      </c>
      <c r="C144">
        <v>94080000</v>
      </c>
      <c r="D144">
        <v>104673240</v>
      </c>
      <c r="E144">
        <v>1097376000</v>
      </c>
      <c r="F144">
        <v>410760000</v>
      </c>
      <c r="G144">
        <v>1706889240</v>
      </c>
      <c r="H144">
        <v>9.8000000000000007</v>
      </c>
      <c r="I144">
        <v>19915</v>
      </c>
      <c r="J144">
        <v>884.56077500000004</v>
      </c>
    </row>
    <row r="145" spans="1:10" x14ac:dyDescent="0.3">
      <c r="A145" t="b">
        <v>0</v>
      </c>
      <c r="B145" t="s">
        <v>268</v>
      </c>
      <c r="C145">
        <v>194880000.00000003</v>
      </c>
      <c r="D145">
        <v>231789600</v>
      </c>
      <c r="E145">
        <v>761376000</v>
      </c>
      <c r="F145">
        <v>522900000.00000012</v>
      </c>
      <c r="G145">
        <v>1710945600</v>
      </c>
      <c r="H145">
        <v>20.300000000000004</v>
      </c>
      <c r="I145">
        <v>44100</v>
      </c>
      <c r="J145">
        <v>938.45849999999996</v>
      </c>
    </row>
    <row r="146" spans="1:10" x14ac:dyDescent="0.3">
      <c r="A146" t="b">
        <v>0</v>
      </c>
      <c r="B146" t="s">
        <v>486</v>
      </c>
      <c r="C146">
        <v>497280000</v>
      </c>
      <c r="D146">
        <v>154526400</v>
      </c>
      <c r="E146">
        <v>691152000</v>
      </c>
      <c r="F146">
        <v>371699999.99999994</v>
      </c>
      <c r="G146">
        <v>1714658400</v>
      </c>
      <c r="H146">
        <v>51.8</v>
      </c>
      <c r="I146">
        <v>29400</v>
      </c>
      <c r="J146">
        <v>797.90899999999999</v>
      </c>
    </row>
    <row r="147" spans="1:10" x14ac:dyDescent="0.3">
      <c r="A147" t="b">
        <v>0</v>
      </c>
      <c r="B147" t="s">
        <v>94</v>
      </c>
      <c r="C147">
        <v>198240000.00000003</v>
      </c>
      <c r="D147">
        <v>143488800</v>
      </c>
      <c r="E147">
        <v>909216000.00000012</v>
      </c>
      <c r="F147">
        <v>466199999.99999994</v>
      </c>
      <c r="G147">
        <v>1717144800</v>
      </c>
      <c r="H147">
        <v>20.650000000000002</v>
      </c>
      <c r="I147">
        <v>27300</v>
      </c>
      <c r="J147">
        <v>898.32050000000004</v>
      </c>
    </row>
    <row r="148" spans="1:10" x14ac:dyDescent="0.3">
      <c r="A148" t="b">
        <v>0</v>
      </c>
      <c r="B148" t="s">
        <v>528</v>
      </c>
      <c r="C148">
        <v>265440000</v>
      </c>
      <c r="D148">
        <v>56659680.000000007</v>
      </c>
      <c r="E148">
        <v>1067975999.9999999</v>
      </c>
      <c r="F148">
        <v>327599999.99999994</v>
      </c>
      <c r="G148">
        <v>1717675680</v>
      </c>
      <c r="H148">
        <v>27.650000000000002</v>
      </c>
      <c r="I148">
        <v>10780</v>
      </c>
      <c r="J148">
        <v>808.70230000000004</v>
      </c>
    </row>
    <row r="149" spans="1:10" x14ac:dyDescent="0.3">
      <c r="A149" t="b">
        <v>0</v>
      </c>
      <c r="B149" t="s">
        <v>476</v>
      </c>
      <c r="C149">
        <v>497280000</v>
      </c>
      <c r="D149">
        <v>160045200</v>
      </c>
      <c r="E149">
        <v>805056000</v>
      </c>
      <c r="F149">
        <v>258299999.99999994</v>
      </c>
      <c r="G149">
        <v>1720681200</v>
      </c>
      <c r="H149">
        <v>51.8</v>
      </c>
      <c r="I149">
        <v>30450</v>
      </c>
      <c r="J149">
        <v>754.31825000000003</v>
      </c>
    </row>
    <row r="150" spans="1:10" x14ac:dyDescent="0.3">
      <c r="A150" t="b">
        <v>0</v>
      </c>
      <c r="B150" t="s">
        <v>499</v>
      </c>
      <c r="C150">
        <v>278880000.00000006</v>
      </c>
      <c r="D150">
        <v>61810560</v>
      </c>
      <c r="E150">
        <v>1048656000.0000001</v>
      </c>
      <c r="F150">
        <v>335160000</v>
      </c>
      <c r="G150">
        <v>1724506560.0000002</v>
      </c>
      <c r="H150">
        <v>29.050000000000004</v>
      </c>
      <c r="I150">
        <v>11760</v>
      </c>
      <c r="J150">
        <v>812.97160000000019</v>
      </c>
    </row>
    <row r="151" spans="1:10" x14ac:dyDescent="0.3">
      <c r="A151" t="b">
        <v>0</v>
      </c>
      <c r="B151" t="s">
        <v>413</v>
      </c>
      <c r="C151">
        <v>262080000</v>
      </c>
      <c r="D151">
        <v>152686800</v>
      </c>
      <c r="E151">
        <v>724416000</v>
      </c>
      <c r="F151">
        <v>585900000</v>
      </c>
      <c r="G151">
        <v>1725082800</v>
      </c>
      <c r="H151">
        <v>27.3</v>
      </c>
      <c r="I151">
        <v>29050</v>
      </c>
      <c r="J151">
        <v>940.11924999999997</v>
      </c>
    </row>
    <row r="152" spans="1:10" x14ac:dyDescent="0.3">
      <c r="A152" t="b">
        <v>0</v>
      </c>
      <c r="B152" t="s">
        <v>431</v>
      </c>
      <c r="C152">
        <v>86688000.000000015</v>
      </c>
      <c r="D152">
        <v>99706320</v>
      </c>
      <c r="E152">
        <v>1456224000</v>
      </c>
      <c r="F152">
        <v>85680000</v>
      </c>
      <c r="G152">
        <v>1728298320</v>
      </c>
      <c r="H152">
        <v>9.0300000000000011</v>
      </c>
      <c r="I152">
        <v>18970</v>
      </c>
      <c r="J152">
        <v>758.53644999999995</v>
      </c>
    </row>
    <row r="153" spans="1:10" x14ac:dyDescent="0.3">
      <c r="A153" t="b">
        <v>0</v>
      </c>
      <c r="B153" t="s">
        <v>454</v>
      </c>
      <c r="C153">
        <v>114240000</v>
      </c>
      <c r="D153">
        <v>140177520</v>
      </c>
      <c r="E153">
        <v>1126271999.9999998</v>
      </c>
      <c r="F153">
        <v>350280000</v>
      </c>
      <c r="G153">
        <v>1730969519.9999998</v>
      </c>
      <c r="H153">
        <v>11.9</v>
      </c>
      <c r="I153">
        <v>26670</v>
      </c>
      <c r="J153">
        <v>872.59095000000002</v>
      </c>
    </row>
    <row r="154" spans="1:10" x14ac:dyDescent="0.3">
      <c r="A154" t="b">
        <v>0</v>
      </c>
      <c r="B154" t="s">
        <v>444</v>
      </c>
      <c r="C154">
        <v>114240000</v>
      </c>
      <c r="D154">
        <v>145696320</v>
      </c>
      <c r="E154">
        <v>1240176000</v>
      </c>
      <c r="F154">
        <v>236880000</v>
      </c>
      <c r="G154">
        <v>1736992320</v>
      </c>
      <c r="H154">
        <v>11.9</v>
      </c>
      <c r="I154">
        <v>27720</v>
      </c>
      <c r="J154">
        <v>829.00019999999995</v>
      </c>
    </row>
    <row r="155" spans="1:10" x14ac:dyDescent="0.3">
      <c r="A155" t="b">
        <v>0</v>
      </c>
      <c r="B155" t="s">
        <v>319</v>
      </c>
      <c r="C155">
        <v>87360000</v>
      </c>
      <c r="D155">
        <v>132451200</v>
      </c>
      <c r="E155">
        <v>1245552000</v>
      </c>
      <c r="F155">
        <v>294839999.99999994</v>
      </c>
      <c r="G155">
        <v>1760203200</v>
      </c>
      <c r="H155">
        <v>9.1</v>
      </c>
      <c r="I155">
        <v>25200</v>
      </c>
      <c r="J155">
        <v>865.66200000000003</v>
      </c>
    </row>
    <row r="156" spans="1:10" x14ac:dyDescent="0.3">
      <c r="A156" t="b">
        <v>0</v>
      </c>
      <c r="B156" t="s">
        <v>468</v>
      </c>
      <c r="C156">
        <v>430080000.00000006</v>
      </c>
      <c r="D156">
        <v>161884800</v>
      </c>
      <c r="E156">
        <v>732816000.00000012</v>
      </c>
      <c r="F156">
        <v>441000000</v>
      </c>
      <c r="G156">
        <v>1765780800</v>
      </c>
      <c r="H156">
        <v>44.800000000000004</v>
      </c>
      <c r="I156">
        <v>30800</v>
      </c>
      <c r="J156">
        <v>863.61800000000005</v>
      </c>
    </row>
    <row r="157" spans="1:10" x14ac:dyDescent="0.3">
      <c r="A157" t="b">
        <v>0</v>
      </c>
      <c r="B157" t="s">
        <v>99</v>
      </c>
      <c r="C157">
        <v>198240000.00000003</v>
      </c>
      <c r="D157">
        <v>149007600</v>
      </c>
      <c r="E157">
        <v>1073856000</v>
      </c>
      <c r="F157">
        <v>352800000</v>
      </c>
      <c r="G157">
        <v>1773903600</v>
      </c>
      <c r="H157">
        <v>20.650000000000002</v>
      </c>
      <c r="I157">
        <v>28350</v>
      </c>
      <c r="J157">
        <v>875.86974999999995</v>
      </c>
    </row>
    <row r="158" spans="1:10" x14ac:dyDescent="0.3">
      <c r="A158" t="b">
        <v>0</v>
      </c>
      <c r="B158" t="s">
        <v>138</v>
      </c>
      <c r="C158">
        <v>201600000.00000003</v>
      </c>
      <c r="D158">
        <v>150847200</v>
      </c>
      <c r="E158">
        <v>934752000</v>
      </c>
      <c r="F158">
        <v>491400000</v>
      </c>
      <c r="G158">
        <v>1778599200</v>
      </c>
      <c r="H158">
        <v>21.000000000000004</v>
      </c>
      <c r="I158">
        <v>28700</v>
      </c>
      <c r="J158">
        <v>935.2595</v>
      </c>
    </row>
    <row r="159" spans="1:10" x14ac:dyDescent="0.3">
      <c r="A159" t="b">
        <v>0</v>
      </c>
      <c r="B159" t="s">
        <v>128</v>
      </c>
      <c r="C159">
        <v>201600000.00000003</v>
      </c>
      <c r="D159">
        <v>156366000</v>
      </c>
      <c r="E159">
        <v>1048656000.0000001</v>
      </c>
      <c r="F159">
        <v>378000000</v>
      </c>
      <c r="G159">
        <v>1784622000</v>
      </c>
      <c r="H159">
        <v>21.000000000000004</v>
      </c>
      <c r="I159">
        <v>29750</v>
      </c>
      <c r="J159">
        <v>891.66875000000005</v>
      </c>
    </row>
    <row r="160" spans="1:10" x14ac:dyDescent="0.3">
      <c r="A160" t="b">
        <v>0</v>
      </c>
      <c r="B160" t="s">
        <v>283</v>
      </c>
      <c r="C160">
        <v>194880000.00000003</v>
      </c>
      <c r="D160">
        <v>231789600</v>
      </c>
      <c r="E160">
        <v>837312000</v>
      </c>
      <c r="F160">
        <v>522900000.00000012</v>
      </c>
      <c r="G160">
        <v>1786881600</v>
      </c>
      <c r="H160">
        <v>20.300000000000004</v>
      </c>
      <c r="I160">
        <v>44100</v>
      </c>
      <c r="J160">
        <v>970.09849999999994</v>
      </c>
    </row>
    <row r="161" spans="1:10" x14ac:dyDescent="0.3">
      <c r="A161" t="b">
        <v>0</v>
      </c>
      <c r="B161" t="s">
        <v>273</v>
      </c>
      <c r="C161">
        <v>194880000.00000003</v>
      </c>
      <c r="D161">
        <v>237308400</v>
      </c>
      <c r="E161">
        <v>951216000.00000012</v>
      </c>
      <c r="F161">
        <v>409500000</v>
      </c>
      <c r="G161">
        <v>1792904400</v>
      </c>
      <c r="H161">
        <v>20.300000000000004</v>
      </c>
      <c r="I161">
        <v>45150</v>
      </c>
      <c r="J161">
        <v>926.50774999999999</v>
      </c>
    </row>
    <row r="162" spans="1:10" x14ac:dyDescent="0.3">
      <c r="A162" t="b">
        <v>0</v>
      </c>
      <c r="B162" t="s">
        <v>109</v>
      </c>
      <c r="C162">
        <v>198240000.00000003</v>
      </c>
      <c r="D162">
        <v>143488800</v>
      </c>
      <c r="E162">
        <v>985152000</v>
      </c>
      <c r="F162">
        <v>466199999.99999994</v>
      </c>
      <c r="G162">
        <v>1793080800</v>
      </c>
      <c r="H162">
        <v>20.650000000000002</v>
      </c>
      <c r="I162">
        <v>27300</v>
      </c>
      <c r="J162">
        <v>929.96050000000002</v>
      </c>
    </row>
    <row r="163" spans="1:10" x14ac:dyDescent="0.3">
      <c r="A163" t="b">
        <v>0</v>
      </c>
      <c r="B163" t="s">
        <v>394</v>
      </c>
      <c r="C163">
        <v>301728000</v>
      </c>
      <c r="D163">
        <v>100074240</v>
      </c>
      <c r="E163">
        <v>1209264000.0000002</v>
      </c>
      <c r="F163">
        <v>183959999.99999997</v>
      </c>
      <c r="G163">
        <v>1795026240.0000002</v>
      </c>
      <c r="H163">
        <v>31.43</v>
      </c>
      <c r="I163">
        <v>19040</v>
      </c>
      <c r="J163">
        <v>782.56640000000004</v>
      </c>
    </row>
    <row r="164" spans="1:10" x14ac:dyDescent="0.3">
      <c r="A164" t="b">
        <v>0</v>
      </c>
      <c r="B164" t="s">
        <v>152</v>
      </c>
      <c r="C164">
        <v>235200000</v>
      </c>
      <c r="D164">
        <v>132451200</v>
      </c>
      <c r="E164">
        <v>884016000.00000012</v>
      </c>
      <c r="F164">
        <v>544320000</v>
      </c>
      <c r="G164">
        <v>1795987200</v>
      </c>
      <c r="H164">
        <v>24.5</v>
      </c>
      <c r="I164">
        <v>25200</v>
      </c>
      <c r="J164">
        <v>953.72199999999998</v>
      </c>
    </row>
    <row r="165" spans="1:10" x14ac:dyDescent="0.3">
      <c r="A165" t="b">
        <v>0</v>
      </c>
      <c r="B165" t="s">
        <v>428</v>
      </c>
      <c r="C165">
        <v>262080000</v>
      </c>
      <c r="D165">
        <v>152686800</v>
      </c>
      <c r="E165">
        <v>800352000</v>
      </c>
      <c r="F165">
        <v>585900000</v>
      </c>
      <c r="G165">
        <v>1801018800</v>
      </c>
      <c r="H165">
        <v>27.3</v>
      </c>
      <c r="I165">
        <v>29050</v>
      </c>
      <c r="J165">
        <v>971.75924999999995</v>
      </c>
    </row>
    <row r="166" spans="1:10" x14ac:dyDescent="0.3">
      <c r="A166" t="b">
        <v>0</v>
      </c>
      <c r="B166" t="s">
        <v>348</v>
      </c>
      <c r="C166">
        <v>73920000</v>
      </c>
      <c r="D166">
        <v>115710840</v>
      </c>
      <c r="E166">
        <v>1205231999.9999998</v>
      </c>
      <c r="F166">
        <v>410760000</v>
      </c>
      <c r="G166">
        <v>1805622839.9999998</v>
      </c>
      <c r="H166">
        <v>7.7</v>
      </c>
      <c r="I166">
        <v>22015</v>
      </c>
      <c r="J166">
        <v>932.19927499999994</v>
      </c>
    </row>
    <row r="167" spans="1:10" x14ac:dyDescent="0.3">
      <c r="A167" t="b">
        <v>0</v>
      </c>
      <c r="B167" t="s">
        <v>65</v>
      </c>
      <c r="C167">
        <v>198240000.00000003</v>
      </c>
      <c r="D167">
        <v>169243200</v>
      </c>
      <c r="E167">
        <v>884016000.00000012</v>
      </c>
      <c r="F167">
        <v>554400000</v>
      </c>
      <c r="G167">
        <v>1805899200</v>
      </c>
      <c r="H167">
        <v>20.650000000000002</v>
      </c>
      <c r="I167">
        <v>32200</v>
      </c>
      <c r="J167">
        <v>977.41700000000003</v>
      </c>
    </row>
    <row r="168" spans="1:10" x14ac:dyDescent="0.3">
      <c r="A168" t="b">
        <v>0</v>
      </c>
      <c r="B168" t="s">
        <v>418</v>
      </c>
      <c r="C168">
        <v>262080000</v>
      </c>
      <c r="D168">
        <v>158205600</v>
      </c>
      <c r="E168">
        <v>914256000</v>
      </c>
      <c r="F168">
        <v>472500000</v>
      </c>
      <c r="G168">
        <v>1807041600</v>
      </c>
      <c r="H168">
        <v>27.3</v>
      </c>
      <c r="I168">
        <v>30100</v>
      </c>
      <c r="J168">
        <v>928.16849999999999</v>
      </c>
    </row>
    <row r="169" spans="1:10" x14ac:dyDescent="0.3">
      <c r="A169" t="b">
        <v>0</v>
      </c>
      <c r="B169" t="s">
        <v>527</v>
      </c>
      <c r="C169">
        <v>245280000</v>
      </c>
      <c r="D169">
        <v>67697280.000000015</v>
      </c>
      <c r="E169">
        <v>1175831999.9999998</v>
      </c>
      <c r="F169">
        <v>327599999.99999994</v>
      </c>
      <c r="G169">
        <v>1816409279.9999998</v>
      </c>
      <c r="H169">
        <v>25.55</v>
      </c>
      <c r="I169">
        <v>12880</v>
      </c>
      <c r="J169">
        <v>856.34079999999994</v>
      </c>
    </row>
    <row r="170" spans="1:10" x14ac:dyDescent="0.3">
      <c r="A170" t="b">
        <v>0</v>
      </c>
      <c r="B170" t="s">
        <v>436</v>
      </c>
      <c r="C170">
        <v>73920000</v>
      </c>
      <c r="D170">
        <v>99706320</v>
      </c>
      <c r="E170">
        <v>1362816000</v>
      </c>
      <c r="F170">
        <v>280979999.99999994</v>
      </c>
      <c r="G170">
        <v>1817422320</v>
      </c>
      <c r="H170">
        <v>7.7</v>
      </c>
      <c r="I170">
        <v>18970</v>
      </c>
      <c r="J170">
        <v>879.70645000000002</v>
      </c>
    </row>
    <row r="171" spans="1:10" x14ac:dyDescent="0.3">
      <c r="A171" t="b">
        <v>0</v>
      </c>
      <c r="B171" t="s">
        <v>498</v>
      </c>
      <c r="C171">
        <v>258720000</v>
      </c>
      <c r="D171">
        <v>72848160</v>
      </c>
      <c r="E171">
        <v>1156512000</v>
      </c>
      <c r="F171">
        <v>335160000</v>
      </c>
      <c r="G171">
        <v>1823240160</v>
      </c>
      <c r="H171">
        <v>26.95</v>
      </c>
      <c r="I171">
        <v>13860</v>
      </c>
      <c r="J171">
        <v>860.61009999999999</v>
      </c>
    </row>
    <row r="172" spans="1:10" x14ac:dyDescent="0.3">
      <c r="A172" t="b">
        <v>0</v>
      </c>
      <c r="B172" t="s">
        <v>120</v>
      </c>
      <c r="C172">
        <v>134400000</v>
      </c>
      <c r="D172">
        <v>158205600</v>
      </c>
      <c r="E172">
        <v>976416000</v>
      </c>
      <c r="F172">
        <v>560699999.99999988</v>
      </c>
      <c r="G172">
        <v>1829721600</v>
      </c>
      <c r="H172">
        <v>14</v>
      </c>
      <c r="I172">
        <v>30100</v>
      </c>
      <c r="J172">
        <v>1000.9684999999999</v>
      </c>
    </row>
    <row r="173" spans="1:10" x14ac:dyDescent="0.3">
      <c r="A173" t="b">
        <v>0</v>
      </c>
      <c r="B173" t="s">
        <v>265</v>
      </c>
      <c r="C173">
        <v>127680000</v>
      </c>
      <c r="D173">
        <v>239148000</v>
      </c>
      <c r="E173">
        <v>878976000</v>
      </c>
      <c r="F173">
        <v>592199999.99999988</v>
      </c>
      <c r="G173">
        <v>1838004000</v>
      </c>
      <c r="H173">
        <v>13.3</v>
      </c>
      <c r="I173">
        <v>45500</v>
      </c>
      <c r="J173">
        <v>1035.8074999999999</v>
      </c>
    </row>
    <row r="174" spans="1:10" x14ac:dyDescent="0.3">
      <c r="A174" t="b">
        <v>0</v>
      </c>
      <c r="B174" t="s">
        <v>460</v>
      </c>
      <c r="C174">
        <v>402528000</v>
      </c>
      <c r="D174">
        <v>121413600</v>
      </c>
      <c r="E174">
        <v>1138704000</v>
      </c>
      <c r="F174">
        <v>176400000</v>
      </c>
      <c r="G174">
        <v>1839045600</v>
      </c>
      <c r="H174">
        <v>41.93</v>
      </c>
      <c r="I174">
        <v>23100</v>
      </c>
      <c r="J174">
        <v>781.20349999999996</v>
      </c>
    </row>
    <row r="175" spans="1:10" x14ac:dyDescent="0.3">
      <c r="A175" t="b">
        <v>0</v>
      </c>
      <c r="B175" t="s">
        <v>483</v>
      </c>
      <c r="C175">
        <v>430080000.00000006</v>
      </c>
      <c r="D175">
        <v>161884800</v>
      </c>
      <c r="E175">
        <v>808752000.00000012</v>
      </c>
      <c r="F175">
        <v>441000000</v>
      </c>
      <c r="G175">
        <v>1841716800</v>
      </c>
      <c r="H175">
        <v>44.800000000000004</v>
      </c>
      <c r="I175">
        <v>30800</v>
      </c>
      <c r="J175">
        <v>895.25800000000004</v>
      </c>
    </row>
    <row r="176" spans="1:10" x14ac:dyDescent="0.3">
      <c r="A176" t="b">
        <v>0</v>
      </c>
      <c r="B176" t="s">
        <v>91</v>
      </c>
      <c r="C176">
        <v>131040000</v>
      </c>
      <c r="D176">
        <v>150847200</v>
      </c>
      <c r="E176">
        <v>1026816000</v>
      </c>
      <c r="F176">
        <v>535500000</v>
      </c>
      <c r="G176">
        <v>1844203200</v>
      </c>
      <c r="H176">
        <v>13.65</v>
      </c>
      <c r="I176">
        <v>28700</v>
      </c>
      <c r="J176">
        <v>995.66949999999997</v>
      </c>
    </row>
    <row r="177" spans="1:10" x14ac:dyDescent="0.3">
      <c r="A177" t="b">
        <v>0</v>
      </c>
      <c r="B177" t="s">
        <v>297</v>
      </c>
      <c r="C177">
        <v>188160000</v>
      </c>
      <c r="D177">
        <v>190398600</v>
      </c>
      <c r="E177">
        <v>772296000</v>
      </c>
      <c r="F177">
        <v>694259999.99999988</v>
      </c>
      <c r="G177">
        <v>1845114600</v>
      </c>
      <c r="H177">
        <v>19.600000000000001</v>
      </c>
      <c r="I177">
        <v>36225</v>
      </c>
      <c r="J177">
        <v>1058.539125</v>
      </c>
    </row>
    <row r="178" spans="1:10" x14ac:dyDescent="0.3">
      <c r="A178" t="b">
        <v>0</v>
      </c>
      <c r="B178" t="s">
        <v>473</v>
      </c>
      <c r="C178">
        <v>430080000.00000006</v>
      </c>
      <c r="D178">
        <v>167403600</v>
      </c>
      <c r="E178">
        <v>922656000</v>
      </c>
      <c r="F178">
        <v>327599999.99999988</v>
      </c>
      <c r="G178">
        <v>1847739600</v>
      </c>
      <c r="H178">
        <v>44.800000000000004</v>
      </c>
      <c r="I178">
        <v>31850</v>
      </c>
      <c r="J178">
        <v>851.66724999999997</v>
      </c>
    </row>
    <row r="179" spans="1:10" x14ac:dyDescent="0.3">
      <c r="A179" t="b">
        <v>0</v>
      </c>
      <c r="B179" t="s">
        <v>410</v>
      </c>
      <c r="C179">
        <v>194880000.00000003</v>
      </c>
      <c r="D179">
        <v>160045200</v>
      </c>
      <c r="E179">
        <v>842016000.00000012</v>
      </c>
      <c r="F179">
        <v>655199999.99999988</v>
      </c>
      <c r="G179">
        <v>1852141200</v>
      </c>
      <c r="H179">
        <v>20.300000000000004</v>
      </c>
      <c r="I179">
        <v>30450</v>
      </c>
      <c r="J179">
        <v>1037.4682499999999</v>
      </c>
    </row>
    <row r="180" spans="1:10" x14ac:dyDescent="0.3">
      <c r="A180" t="b">
        <v>0</v>
      </c>
      <c r="B180" t="s">
        <v>167</v>
      </c>
      <c r="C180">
        <v>235200000</v>
      </c>
      <c r="D180">
        <v>132451200</v>
      </c>
      <c r="E180">
        <v>959952000</v>
      </c>
      <c r="F180">
        <v>544320000</v>
      </c>
      <c r="G180">
        <v>1871923200</v>
      </c>
      <c r="H180">
        <v>24.5</v>
      </c>
      <c r="I180">
        <v>25200</v>
      </c>
      <c r="J180">
        <v>985.36199999999997</v>
      </c>
    </row>
    <row r="181" spans="1:10" x14ac:dyDescent="0.3">
      <c r="A181" t="b">
        <v>0</v>
      </c>
      <c r="B181" t="s">
        <v>157</v>
      </c>
      <c r="C181">
        <v>235200000</v>
      </c>
      <c r="D181">
        <v>137970000</v>
      </c>
      <c r="E181">
        <v>1073856000</v>
      </c>
      <c r="F181">
        <v>430919999.99999994</v>
      </c>
      <c r="G181">
        <v>1877946000</v>
      </c>
      <c r="H181">
        <v>24.5</v>
      </c>
      <c r="I181">
        <v>26250</v>
      </c>
      <c r="J181">
        <v>941.77125000000001</v>
      </c>
    </row>
    <row r="182" spans="1:10" x14ac:dyDescent="0.3">
      <c r="A182" t="b">
        <v>0</v>
      </c>
      <c r="B182" t="s">
        <v>80</v>
      </c>
      <c r="C182">
        <v>198240000.00000003</v>
      </c>
      <c r="D182">
        <v>169243200</v>
      </c>
      <c r="E182">
        <v>959952000</v>
      </c>
      <c r="F182">
        <v>554400000</v>
      </c>
      <c r="G182">
        <v>1881835200</v>
      </c>
      <c r="H182">
        <v>20.650000000000002</v>
      </c>
      <c r="I182">
        <v>32200</v>
      </c>
      <c r="J182">
        <v>1009.057</v>
      </c>
    </row>
    <row r="183" spans="1:10" x14ac:dyDescent="0.3">
      <c r="A183" t="b">
        <v>0</v>
      </c>
      <c r="B183" t="s">
        <v>70</v>
      </c>
      <c r="C183">
        <v>198240000.00000003</v>
      </c>
      <c r="D183">
        <v>174762000</v>
      </c>
      <c r="E183">
        <v>1073856000</v>
      </c>
      <c r="F183">
        <v>441000000</v>
      </c>
      <c r="G183">
        <v>1887858000</v>
      </c>
      <c r="H183">
        <v>20.650000000000002</v>
      </c>
      <c r="I183">
        <v>33250</v>
      </c>
      <c r="J183">
        <v>965.46624999999995</v>
      </c>
    </row>
    <row r="184" spans="1:10" x14ac:dyDescent="0.3">
      <c r="A184" t="b">
        <v>0</v>
      </c>
      <c r="B184" t="s">
        <v>36</v>
      </c>
      <c r="C184">
        <v>295680000.00000006</v>
      </c>
      <c r="D184">
        <v>162804600</v>
      </c>
      <c r="E184">
        <v>884016000.00000012</v>
      </c>
      <c r="F184">
        <v>549360000</v>
      </c>
      <c r="G184">
        <v>1891860600.0000002</v>
      </c>
      <c r="H184">
        <v>30.800000000000004</v>
      </c>
      <c r="I184">
        <v>30975</v>
      </c>
      <c r="J184">
        <v>989.49287500000003</v>
      </c>
    </row>
    <row r="185" spans="1:10" x14ac:dyDescent="0.3">
      <c r="A185" t="b">
        <v>0</v>
      </c>
      <c r="B185" t="s">
        <v>210</v>
      </c>
      <c r="C185">
        <v>571200000.00000012</v>
      </c>
      <c r="D185">
        <v>89036640</v>
      </c>
      <c r="E185">
        <v>741216000.00000012</v>
      </c>
      <c r="F185">
        <v>491400000</v>
      </c>
      <c r="G185">
        <v>1892852640.0000002</v>
      </c>
      <c r="H185">
        <v>59.500000000000007</v>
      </c>
      <c r="I185">
        <v>16940</v>
      </c>
      <c r="J185">
        <v>892.98789999999997</v>
      </c>
    </row>
    <row r="186" spans="1:10" x14ac:dyDescent="0.3">
      <c r="A186" t="b">
        <v>0</v>
      </c>
      <c r="B186" t="s">
        <v>96</v>
      </c>
      <c r="C186">
        <v>131040000</v>
      </c>
      <c r="D186">
        <v>156366000</v>
      </c>
      <c r="E186">
        <v>1191456000.0000002</v>
      </c>
      <c r="F186">
        <v>422099999.99999988</v>
      </c>
      <c r="G186">
        <v>1900962000</v>
      </c>
      <c r="H186">
        <v>13.65</v>
      </c>
      <c r="I186">
        <v>29750</v>
      </c>
      <c r="J186">
        <v>973.21875</v>
      </c>
    </row>
    <row r="187" spans="1:10" x14ac:dyDescent="0.3">
      <c r="A187" t="b">
        <v>0</v>
      </c>
      <c r="B187" t="s">
        <v>112</v>
      </c>
      <c r="C187">
        <v>106848000.00000001</v>
      </c>
      <c r="D187">
        <v>117734400</v>
      </c>
      <c r="E187">
        <v>1382304000</v>
      </c>
      <c r="F187">
        <v>296099999.99999994</v>
      </c>
      <c r="G187">
        <v>1902986400</v>
      </c>
      <c r="H187">
        <v>11.13</v>
      </c>
      <c r="I187">
        <v>22400</v>
      </c>
      <c r="J187">
        <v>918.55399999999997</v>
      </c>
    </row>
    <row r="188" spans="1:10" x14ac:dyDescent="0.3">
      <c r="A188" t="b">
        <v>0</v>
      </c>
      <c r="B188" t="s">
        <v>135</v>
      </c>
      <c r="C188">
        <v>134400000</v>
      </c>
      <c r="D188">
        <v>158205600</v>
      </c>
      <c r="E188">
        <v>1052352000.0000001</v>
      </c>
      <c r="F188">
        <v>560699999.99999988</v>
      </c>
      <c r="G188">
        <v>1905657600</v>
      </c>
      <c r="H188">
        <v>14</v>
      </c>
      <c r="I188">
        <v>30100</v>
      </c>
      <c r="J188">
        <v>1032.6085</v>
      </c>
    </row>
    <row r="189" spans="1:10" x14ac:dyDescent="0.3">
      <c r="A189" t="b">
        <v>0</v>
      </c>
      <c r="B189" t="s">
        <v>257</v>
      </c>
      <c r="C189">
        <v>100128000.00000001</v>
      </c>
      <c r="D189">
        <v>198676800</v>
      </c>
      <c r="E189">
        <v>1284864000</v>
      </c>
      <c r="F189">
        <v>327599999.99999994</v>
      </c>
      <c r="G189">
        <v>1911268800</v>
      </c>
      <c r="H189">
        <v>10.430000000000001</v>
      </c>
      <c r="I189">
        <v>37800</v>
      </c>
      <c r="J189">
        <v>953.39300000000003</v>
      </c>
    </row>
    <row r="190" spans="1:10" x14ac:dyDescent="0.3">
      <c r="A190" t="b">
        <v>0</v>
      </c>
      <c r="B190" t="s">
        <v>125</v>
      </c>
      <c r="C190">
        <v>134400000</v>
      </c>
      <c r="D190">
        <v>163724400</v>
      </c>
      <c r="E190">
        <v>1166256000</v>
      </c>
      <c r="F190">
        <v>447300000</v>
      </c>
      <c r="G190">
        <v>1911680400</v>
      </c>
      <c r="H190">
        <v>14</v>
      </c>
      <c r="I190">
        <v>31150</v>
      </c>
      <c r="J190">
        <v>989.01774999999998</v>
      </c>
    </row>
    <row r="191" spans="1:10" x14ac:dyDescent="0.3">
      <c r="A191" t="b">
        <v>0</v>
      </c>
      <c r="B191" t="s">
        <v>280</v>
      </c>
      <c r="C191">
        <v>127680000</v>
      </c>
      <c r="D191">
        <v>239148000</v>
      </c>
      <c r="E191">
        <v>954912000</v>
      </c>
      <c r="F191">
        <v>592199999.99999988</v>
      </c>
      <c r="G191">
        <v>1913940000</v>
      </c>
      <c r="H191">
        <v>13.3</v>
      </c>
      <c r="I191">
        <v>45500</v>
      </c>
      <c r="J191">
        <v>1067.4475</v>
      </c>
    </row>
    <row r="192" spans="1:10" x14ac:dyDescent="0.3">
      <c r="A192" t="b">
        <v>0</v>
      </c>
      <c r="B192" t="s">
        <v>168</v>
      </c>
      <c r="C192">
        <v>57119999.999999993</v>
      </c>
      <c r="D192">
        <v>154526400</v>
      </c>
      <c r="E192">
        <v>1413216000.0000002</v>
      </c>
      <c r="F192">
        <v>289800000</v>
      </c>
      <c r="G192">
        <v>1914662400.0000002</v>
      </c>
      <c r="H192">
        <v>5.9499999999999993</v>
      </c>
      <c r="I192">
        <v>29400</v>
      </c>
      <c r="J192">
        <v>938.81899999999996</v>
      </c>
    </row>
    <row r="193" spans="1:10" x14ac:dyDescent="0.3">
      <c r="A193" t="b">
        <v>0</v>
      </c>
      <c r="B193" t="s">
        <v>435</v>
      </c>
      <c r="C193">
        <v>53760000.000000007</v>
      </c>
      <c r="D193">
        <v>110743920</v>
      </c>
      <c r="E193">
        <v>1470671999.9999998</v>
      </c>
      <c r="F193">
        <v>280979999.99999994</v>
      </c>
      <c r="G193">
        <v>1916155919.9999998</v>
      </c>
      <c r="H193">
        <v>5.6000000000000005</v>
      </c>
      <c r="I193">
        <v>21070</v>
      </c>
      <c r="J193">
        <v>927.34495000000004</v>
      </c>
    </row>
    <row r="194" spans="1:10" x14ac:dyDescent="0.3">
      <c r="A194" t="b">
        <v>0</v>
      </c>
      <c r="B194" t="s">
        <v>336</v>
      </c>
      <c r="C194">
        <v>254688000</v>
      </c>
      <c r="D194">
        <v>165564000</v>
      </c>
      <c r="E194">
        <v>1315104000</v>
      </c>
      <c r="F194">
        <v>181439999.99999997</v>
      </c>
      <c r="G194">
        <v>1916796000</v>
      </c>
      <c r="H194">
        <v>26.53</v>
      </c>
      <c r="I194">
        <v>31500</v>
      </c>
      <c r="J194">
        <v>855.69749999999999</v>
      </c>
    </row>
    <row r="195" spans="1:10" x14ac:dyDescent="0.3">
      <c r="A195" t="b">
        <v>0</v>
      </c>
      <c r="B195" t="s">
        <v>83</v>
      </c>
      <c r="C195">
        <v>103488000</v>
      </c>
      <c r="D195">
        <v>110376000</v>
      </c>
      <c r="E195">
        <v>1432704000</v>
      </c>
      <c r="F195">
        <v>270900000</v>
      </c>
      <c r="G195">
        <v>1917468000</v>
      </c>
      <c r="H195">
        <v>10.78</v>
      </c>
      <c r="I195">
        <v>21000</v>
      </c>
      <c r="J195">
        <v>913.255</v>
      </c>
    </row>
    <row r="196" spans="1:10" x14ac:dyDescent="0.3">
      <c r="A196" t="b">
        <v>0</v>
      </c>
      <c r="B196" t="s">
        <v>270</v>
      </c>
      <c r="C196">
        <v>127680000</v>
      </c>
      <c r="D196">
        <v>244666800</v>
      </c>
      <c r="E196">
        <v>1068816000</v>
      </c>
      <c r="F196">
        <v>478799999.99999994</v>
      </c>
      <c r="G196">
        <v>1919962800</v>
      </c>
      <c r="H196">
        <v>13.3</v>
      </c>
      <c r="I196">
        <v>46550</v>
      </c>
      <c r="J196">
        <v>1023.85675</v>
      </c>
    </row>
    <row r="197" spans="1:10" x14ac:dyDescent="0.3">
      <c r="A197" t="b">
        <v>0</v>
      </c>
      <c r="B197" t="s">
        <v>106</v>
      </c>
      <c r="C197">
        <v>131040000</v>
      </c>
      <c r="D197">
        <v>150847200</v>
      </c>
      <c r="E197">
        <v>1102752000</v>
      </c>
      <c r="F197">
        <v>535500000</v>
      </c>
      <c r="G197">
        <v>1920139200</v>
      </c>
      <c r="H197">
        <v>13.65</v>
      </c>
      <c r="I197">
        <v>28700</v>
      </c>
      <c r="J197">
        <v>1027.3095000000001</v>
      </c>
    </row>
    <row r="198" spans="1:10" x14ac:dyDescent="0.3">
      <c r="A198" t="b">
        <v>0</v>
      </c>
      <c r="B198" t="s">
        <v>312</v>
      </c>
      <c r="C198">
        <v>188160000</v>
      </c>
      <c r="D198">
        <v>190398600</v>
      </c>
      <c r="E198">
        <v>848232000</v>
      </c>
      <c r="F198">
        <v>694259999.99999988</v>
      </c>
      <c r="G198">
        <v>1921050600</v>
      </c>
      <c r="H198">
        <v>19.600000000000001</v>
      </c>
      <c r="I198">
        <v>36225</v>
      </c>
      <c r="J198">
        <v>1090.1791250000001</v>
      </c>
    </row>
    <row r="199" spans="1:10" x14ac:dyDescent="0.3">
      <c r="A199" t="b">
        <v>0</v>
      </c>
      <c r="B199" t="s">
        <v>391</v>
      </c>
      <c r="C199">
        <v>234528000</v>
      </c>
      <c r="D199">
        <v>107432640</v>
      </c>
      <c r="E199">
        <v>1326864000</v>
      </c>
      <c r="F199">
        <v>253260000</v>
      </c>
      <c r="G199">
        <v>1922084640</v>
      </c>
      <c r="H199">
        <v>24.43</v>
      </c>
      <c r="I199">
        <v>20440</v>
      </c>
      <c r="J199">
        <v>879.91539999999998</v>
      </c>
    </row>
    <row r="200" spans="1:10" x14ac:dyDescent="0.3">
      <c r="A200" t="b">
        <v>0</v>
      </c>
      <c r="B200" t="s">
        <v>149</v>
      </c>
      <c r="C200">
        <v>168000000</v>
      </c>
      <c r="D200">
        <v>139809600</v>
      </c>
      <c r="E200">
        <v>1001616000.0000001</v>
      </c>
      <c r="F200">
        <v>613620000</v>
      </c>
      <c r="G200">
        <v>1923045600</v>
      </c>
      <c r="H200">
        <v>17.5</v>
      </c>
      <c r="I200">
        <v>26600</v>
      </c>
      <c r="J200">
        <v>1051.0709999999999</v>
      </c>
    </row>
    <row r="201" spans="1:10" x14ac:dyDescent="0.3">
      <c r="A201" t="b">
        <v>0</v>
      </c>
      <c r="B201" t="s">
        <v>402</v>
      </c>
      <c r="C201">
        <v>167328000</v>
      </c>
      <c r="D201">
        <v>119574000</v>
      </c>
      <c r="E201">
        <v>1247904000</v>
      </c>
      <c r="F201">
        <v>390599999.99999994</v>
      </c>
      <c r="G201">
        <v>1925406000</v>
      </c>
      <c r="H201">
        <v>17.43</v>
      </c>
      <c r="I201">
        <v>22750</v>
      </c>
      <c r="J201">
        <v>955.05375000000004</v>
      </c>
    </row>
    <row r="202" spans="1:10" x14ac:dyDescent="0.3">
      <c r="A202" t="b">
        <v>0</v>
      </c>
      <c r="B202" t="s">
        <v>302</v>
      </c>
      <c r="C202">
        <v>188160000</v>
      </c>
      <c r="D202">
        <v>195917400</v>
      </c>
      <c r="E202">
        <v>962136000</v>
      </c>
      <c r="F202">
        <v>580860000</v>
      </c>
      <c r="G202">
        <v>1927073400</v>
      </c>
      <c r="H202">
        <v>19.600000000000001</v>
      </c>
      <c r="I202">
        <v>37275</v>
      </c>
      <c r="J202">
        <v>1046.588375</v>
      </c>
    </row>
    <row r="203" spans="1:10" x14ac:dyDescent="0.3">
      <c r="A203" t="b">
        <v>0</v>
      </c>
      <c r="B203" t="s">
        <v>425</v>
      </c>
      <c r="C203">
        <v>194880000.00000003</v>
      </c>
      <c r="D203">
        <v>160045200</v>
      </c>
      <c r="E203">
        <v>917952000</v>
      </c>
      <c r="F203">
        <v>655199999.99999988</v>
      </c>
      <c r="G203">
        <v>1928077200</v>
      </c>
      <c r="H203">
        <v>20.300000000000004</v>
      </c>
      <c r="I203">
        <v>30450</v>
      </c>
      <c r="J203">
        <v>1069.10825</v>
      </c>
    </row>
    <row r="204" spans="1:10" x14ac:dyDescent="0.3">
      <c r="A204" t="b">
        <v>0</v>
      </c>
      <c r="B204" t="s">
        <v>465</v>
      </c>
      <c r="C204">
        <v>389759999.99999994</v>
      </c>
      <c r="D204">
        <v>121413600</v>
      </c>
      <c r="E204">
        <v>1045295999.9999999</v>
      </c>
      <c r="F204">
        <v>371700000</v>
      </c>
      <c r="G204">
        <v>1928169599.9999998</v>
      </c>
      <c r="H204">
        <v>40.599999999999994</v>
      </c>
      <c r="I204">
        <v>23100</v>
      </c>
      <c r="J204">
        <v>902.37350000000004</v>
      </c>
    </row>
    <row r="205" spans="1:10" x14ac:dyDescent="0.3">
      <c r="A205" t="b">
        <v>0</v>
      </c>
      <c r="B205" t="s">
        <v>62</v>
      </c>
      <c r="C205">
        <v>131040000</v>
      </c>
      <c r="D205">
        <v>176601600</v>
      </c>
      <c r="E205">
        <v>1001616000.0000001</v>
      </c>
      <c r="F205">
        <v>623699999.99999988</v>
      </c>
      <c r="G205">
        <v>1932957600</v>
      </c>
      <c r="H205">
        <v>13.65</v>
      </c>
      <c r="I205">
        <v>33600</v>
      </c>
      <c r="J205">
        <v>1074.7660000000001</v>
      </c>
    </row>
    <row r="206" spans="1:10" x14ac:dyDescent="0.3">
      <c r="A206" t="b">
        <v>0</v>
      </c>
      <c r="B206" t="s">
        <v>415</v>
      </c>
      <c r="C206">
        <v>194880000.00000003</v>
      </c>
      <c r="D206">
        <v>165564000</v>
      </c>
      <c r="E206">
        <v>1031856000</v>
      </c>
      <c r="F206">
        <v>541800000</v>
      </c>
      <c r="G206">
        <v>1934100000</v>
      </c>
      <c r="H206">
        <v>20.300000000000004</v>
      </c>
      <c r="I206">
        <v>31500</v>
      </c>
      <c r="J206">
        <v>1025.5174999999999</v>
      </c>
    </row>
    <row r="207" spans="1:10" x14ac:dyDescent="0.3">
      <c r="A207" t="b">
        <v>0</v>
      </c>
      <c r="B207" t="s">
        <v>365</v>
      </c>
      <c r="C207">
        <v>241248000</v>
      </c>
      <c r="D207">
        <v>148823640</v>
      </c>
      <c r="E207">
        <v>1274783999.9999998</v>
      </c>
      <c r="F207">
        <v>297360000</v>
      </c>
      <c r="G207">
        <v>1962215639.9999998</v>
      </c>
      <c r="H207">
        <v>25.13</v>
      </c>
      <c r="I207">
        <v>28315</v>
      </c>
      <c r="J207">
        <v>922.23477500000001</v>
      </c>
    </row>
    <row r="208" spans="1:10" x14ac:dyDescent="0.3">
      <c r="A208" t="b">
        <v>0</v>
      </c>
      <c r="B208" t="s">
        <v>51</v>
      </c>
      <c r="C208">
        <v>295680000.00000006</v>
      </c>
      <c r="D208">
        <v>162804600</v>
      </c>
      <c r="E208">
        <v>959952000</v>
      </c>
      <c r="F208">
        <v>549360000</v>
      </c>
      <c r="G208">
        <v>1967796600</v>
      </c>
      <c r="H208">
        <v>30.800000000000004</v>
      </c>
      <c r="I208">
        <v>30975</v>
      </c>
      <c r="J208">
        <v>1021.132875</v>
      </c>
    </row>
    <row r="209" spans="1:10" x14ac:dyDescent="0.3">
      <c r="A209" t="b">
        <v>0</v>
      </c>
      <c r="B209" t="s">
        <v>225</v>
      </c>
      <c r="C209">
        <v>571200000.00000012</v>
      </c>
      <c r="D209">
        <v>89036640</v>
      </c>
      <c r="E209">
        <v>817152000</v>
      </c>
      <c r="F209">
        <v>491400000</v>
      </c>
      <c r="G209">
        <v>1968788640</v>
      </c>
      <c r="H209">
        <v>59.500000000000007</v>
      </c>
      <c r="I209">
        <v>16940</v>
      </c>
      <c r="J209">
        <v>924.62789999999995</v>
      </c>
    </row>
    <row r="210" spans="1:10" x14ac:dyDescent="0.3">
      <c r="A210" t="b">
        <v>0</v>
      </c>
      <c r="B210" t="s">
        <v>294</v>
      </c>
      <c r="C210">
        <v>120960000</v>
      </c>
      <c r="D210">
        <v>197757000</v>
      </c>
      <c r="E210">
        <v>889896000</v>
      </c>
      <c r="F210">
        <v>763559999.99999988</v>
      </c>
      <c r="G210">
        <v>1972173000</v>
      </c>
      <c r="H210">
        <v>12.6</v>
      </c>
      <c r="I210">
        <v>37625</v>
      </c>
      <c r="J210">
        <v>1155.8881249999999</v>
      </c>
    </row>
    <row r="211" spans="1:10" x14ac:dyDescent="0.3">
      <c r="A211" t="b">
        <v>0</v>
      </c>
      <c r="B211" t="s">
        <v>544</v>
      </c>
      <c r="C211">
        <v>412608000.00000006</v>
      </c>
      <c r="D211">
        <v>100810080</v>
      </c>
      <c r="E211">
        <v>1245383999.9999998</v>
      </c>
      <c r="F211">
        <v>214200000.00000003</v>
      </c>
      <c r="G211">
        <v>1973002079.9999998</v>
      </c>
      <c r="H211">
        <v>42.980000000000004</v>
      </c>
      <c r="I211">
        <v>19180</v>
      </c>
      <c r="J211">
        <v>846.3762999999999</v>
      </c>
    </row>
    <row r="212" spans="1:10" x14ac:dyDescent="0.3">
      <c r="A212" t="b">
        <v>0</v>
      </c>
      <c r="B212" t="s">
        <v>41</v>
      </c>
      <c r="C212">
        <v>295680000.00000006</v>
      </c>
      <c r="D212">
        <v>168323400</v>
      </c>
      <c r="E212">
        <v>1073856000</v>
      </c>
      <c r="F212">
        <v>435960000</v>
      </c>
      <c r="G212">
        <v>1973819400</v>
      </c>
      <c r="H212">
        <v>30.800000000000004</v>
      </c>
      <c r="I212">
        <v>32025</v>
      </c>
      <c r="J212">
        <v>977.54212500000006</v>
      </c>
    </row>
    <row r="213" spans="1:10" x14ac:dyDescent="0.3">
      <c r="A213" t="b">
        <v>0</v>
      </c>
      <c r="B213" t="s">
        <v>215</v>
      </c>
      <c r="C213">
        <v>571200000.00000012</v>
      </c>
      <c r="D213">
        <v>94555440.000000015</v>
      </c>
      <c r="E213">
        <v>931056000</v>
      </c>
      <c r="F213">
        <v>378000000</v>
      </c>
      <c r="G213">
        <v>1974811440</v>
      </c>
      <c r="H213">
        <v>59.500000000000007</v>
      </c>
      <c r="I213">
        <v>17990</v>
      </c>
      <c r="J213">
        <v>881.03715</v>
      </c>
    </row>
    <row r="214" spans="1:10" x14ac:dyDescent="0.3">
      <c r="A214" t="b">
        <v>0</v>
      </c>
      <c r="B214" t="s">
        <v>515</v>
      </c>
      <c r="C214">
        <v>426048000.00000012</v>
      </c>
      <c r="D214">
        <v>105960960.00000001</v>
      </c>
      <c r="E214">
        <v>1226064000</v>
      </c>
      <c r="F214">
        <v>221760000.00000003</v>
      </c>
      <c r="G214">
        <v>1979832960</v>
      </c>
      <c r="H214">
        <v>44.38000000000001</v>
      </c>
      <c r="I214">
        <v>20160</v>
      </c>
      <c r="J214">
        <v>850.64559999999994</v>
      </c>
    </row>
    <row r="215" spans="1:10" x14ac:dyDescent="0.3">
      <c r="A215" t="b">
        <v>0</v>
      </c>
      <c r="B215" t="s">
        <v>171</v>
      </c>
      <c r="C215">
        <v>57119999.999999993</v>
      </c>
      <c r="D215">
        <v>154526400</v>
      </c>
      <c r="E215">
        <v>1489152000</v>
      </c>
      <c r="F215">
        <v>289800000</v>
      </c>
      <c r="G215">
        <v>1990598400</v>
      </c>
      <c r="H215">
        <v>5.9499999999999993</v>
      </c>
      <c r="I215">
        <v>29400</v>
      </c>
      <c r="J215">
        <v>970.45899999999995</v>
      </c>
    </row>
    <row r="216" spans="1:10" x14ac:dyDescent="0.3">
      <c r="A216" t="b">
        <v>0</v>
      </c>
      <c r="B216" t="s">
        <v>117</v>
      </c>
      <c r="C216">
        <v>94080000</v>
      </c>
      <c r="D216">
        <v>117734400</v>
      </c>
      <c r="E216">
        <v>1288896000</v>
      </c>
      <c r="F216">
        <v>491400000</v>
      </c>
      <c r="G216">
        <v>1992110400</v>
      </c>
      <c r="H216">
        <v>9.8000000000000007</v>
      </c>
      <c r="I216">
        <v>22400</v>
      </c>
      <c r="J216">
        <v>1039.7239999999999</v>
      </c>
    </row>
    <row r="217" spans="1:10" x14ac:dyDescent="0.3">
      <c r="A217" t="b">
        <v>0</v>
      </c>
      <c r="B217" t="s">
        <v>141</v>
      </c>
      <c r="C217">
        <v>140448000</v>
      </c>
      <c r="D217">
        <v>99338400</v>
      </c>
      <c r="E217">
        <v>1407504000.0000002</v>
      </c>
      <c r="F217">
        <v>349020000</v>
      </c>
      <c r="G217">
        <v>1996310400.0000002</v>
      </c>
      <c r="H217">
        <v>14.63</v>
      </c>
      <c r="I217">
        <v>18900</v>
      </c>
      <c r="J217">
        <v>968.65650000000005</v>
      </c>
    </row>
    <row r="218" spans="1:10" x14ac:dyDescent="0.3">
      <c r="A218" t="b">
        <v>0</v>
      </c>
      <c r="B218" t="s">
        <v>169</v>
      </c>
      <c r="C218">
        <v>57119999.999999993</v>
      </c>
      <c r="D218">
        <v>160045200</v>
      </c>
      <c r="E218">
        <v>1603056000</v>
      </c>
      <c r="F218">
        <v>176400000</v>
      </c>
      <c r="G218">
        <v>1996621200</v>
      </c>
      <c r="H218">
        <v>5.9499999999999993</v>
      </c>
      <c r="I218">
        <v>30450</v>
      </c>
      <c r="J218">
        <v>926.86824999999999</v>
      </c>
    </row>
    <row r="219" spans="1:10" x14ac:dyDescent="0.3">
      <c r="A219" t="b">
        <v>0</v>
      </c>
      <c r="B219" t="s">
        <v>164</v>
      </c>
      <c r="C219">
        <v>168000000</v>
      </c>
      <c r="D219">
        <v>139809600</v>
      </c>
      <c r="E219">
        <v>1077552000</v>
      </c>
      <c r="F219">
        <v>613620000</v>
      </c>
      <c r="G219">
        <v>1998981600</v>
      </c>
      <c r="H219">
        <v>17.5</v>
      </c>
      <c r="I219">
        <v>26600</v>
      </c>
      <c r="J219">
        <v>1082.711</v>
      </c>
    </row>
    <row r="220" spans="1:10" x14ac:dyDescent="0.3">
      <c r="A220" t="b">
        <v>0</v>
      </c>
      <c r="B220" t="s">
        <v>262</v>
      </c>
      <c r="C220">
        <v>87360000</v>
      </c>
      <c r="D220">
        <v>198676800</v>
      </c>
      <c r="E220">
        <v>1191456000.0000002</v>
      </c>
      <c r="F220">
        <v>522900000.00000012</v>
      </c>
      <c r="G220">
        <v>2000392800.0000005</v>
      </c>
      <c r="H220">
        <v>9.1</v>
      </c>
      <c r="I220">
        <v>37800</v>
      </c>
      <c r="J220">
        <v>1074.5630000000001</v>
      </c>
    </row>
    <row r="221" spans="1:10" x14ac:dyDescent="0.3">
      <c r="A221" t="b">
        <v>0</v>
      </c>
      <c r="B221" t="s">
        <v>154</v>
      </c>
      <c r="C221">
        <v>168000000</v>
      </c>
      <c r="D221">
        <v>145328400</v>
      </c>
      <c r="E221">
        <v>1191456000.0000002</v>
      </c>
      <c r="F221">
        <v>500220000</v>
      </c>
      <c r="G221">
        <v>2005004400.0000002</v>
      </c>
      <c r="H221">
        <v>17.5</v>
      </c>
      <c r="I221">
        <v>27650</v>
      </c>
      <c r="J221">
        <v>1039.1202499999999</v>
      </c>
    </row>
    <row r="222" spans="1:10" x14ac:dyDescent="0.3">
      <c r="A222" t="b">
        <v>0</v>
      </c>
      <c r="B222" t="s">
        <v>54</v>
      </c>
      <c r="C222">
        <v>103488000</v>
      </c>
      <c r="D222">
        <v>136130400</v>
      </c>
      <c r="E222">
        <v>1407504000.0000002</v>
      </c>
      <c r="F222">
        <v>359099999.99999994</v>
      </c>
      <c r="G222">
        <v>2006222400.0000002</v>
      </c>
      <c r="H222">
        <v>10.78</v>
      </c>
      <c r="I222">
        <v>25900</v>
      </c>
      <c r="J222">
        <v>992.35149999999999</v>
      </c>
    </row>
    <row r="223" spans="1:10" x14ac:dyDescent="0.3">
      <c r="A223" t="b">
        <v>0</v>
      </c>
      <c r="B223" t="s">
        <v>88</v>
      </c>
      <c r="C223">
        <v>90720000.000000015</v>
      </c>
      <c r="D223">
        <v>110376000</v>
      </c>
      <c r="E223">
        <v>1339295999.9999998</v>
      </c>
      <c r="F223">
        <v>466200000</v>
      </c>
      <c r="G223">
        <v>2006591999.9999998</v>
      </c>
      <c r="H223">
        <v>9.4500000000000011</v>
      </c>
      <c r="I223">
        <v>21000</v>
      </c>
      <c r="J223">
        <v>1034.425</v>
      </c>
    </row>
    <row r="224" spans="1:10" x14ac:dyDescent="0.3">
      <c r="A224" t="b">
        <v>0</v>
      </c>
      <c r="B224" t="s">
        <v>77</v>
      </c>
      <c r="C224">
        <v>131040000</v>
      </c>
      <c r="D224">
        <v>176601600</v>
      </c>
      <c r="E224">
        <v>1077552000</v>
      </c>
      <c r="F224">
        <v>623699999.99999988</v>
      </c>
      <c r="G224">
        <v>2008893600</v>
      </c>
      <c r="H224">
        <v>13.65</v>
      </c>
      <c r="I224">
        <v>33600</v>
      </c>
      <c r="J224">
        <v>1106.4059999999999</v>
      </c>
    </row>
    <row r="225" spans="1:10" x14ac:dyDescent="0.3">
      <c r="A225" t="b">
        <v>0</v>
      </c>
      <c r="B225" t="s">
        <v>407</v>
      </c>
      <c r="C225">
        <v>154559999.99999997</v>
      </c>
      <c r="D225">
        <v>119574000</v>
      </c>
      <c r="E225">
        <v>1154495999.9999998</v>
      </c>
      <c r="F225">
        <v>585900000</v>
      </c>
      <c r="G225">
        <v>2014529999.9999998</v>
      </c>
      <c r="H225">
        <v>16.099999999999998</v>
      </c>
      <c r="I225">
        <v>22750</v>
      </c>
      <c r="J225">
        <v>1076.2237500000001</v>
      </c>
    </row>
    <row r="226" spans="1:10" x14ac:dyDescent="0.3">
      <c r="A226" t="b">
        <v>0</v>
      </c>
      <c r="B226" t="s">
        <v>67</v>
      </c>
      <c r="C226">
        <v>131040000</v>
      </c>
      <c r="D226">
        <v>182120400</v>
      </c>
      <c r="E226">
        <v>1191456000.0000002</v>
      </c>
      <c r="F226">
        <v>510299999.99999994</v>
      </c>
      <c r="G226">
        <v>2014916400.0000002</v>
      </c>
      <c r="H226">
        <v>13.65</v>
      </c>
      <c r="I226">
        <v>34650</v>
      </c>
      <c r="J226">
        <v>1062.8152500000001</v>
      </c>
    </row>
    <row r="227" spans="1:10" x14ac:dyDescent="0.3">
      <c r="A227" t="b">
        <v>0</v>
      </c>
      <c r="B227" t="s">
        <v>33</v>
      </c>
      <c r="C227">
        <v>228480000</v>
      </c>
      <c r="D227">
        <v>170163000</v>
      </c>
      <c r="E227">
        <v>1001616000.0000001</v>
      </c>
      <c r="F227">
        <v>618660000</v>
      </c>
      <c r="G227">
        <v>2018919000</v>
      </c>
      <c r="H227">
        <v>23.8</v>
      </c>
      <c r="I227">
        <v>32375</v>
      </c>
      <c r="J227">
        <v>1086.8418750000001</v>
      </c>
    </row>
    <row r="228" spans="1:10" x14ac:dyDescent="0.3">
      <c r="A228" t="b">
        <v>0</v>
      </c>
      <c r="B228" t="s">
        <v>207</v>
      </c>
      <c r="C228">
        <v>504000000</v>
      </c>
      <c r="D228">
        <v>96395040</v>
      </c>
      <c r="E228">
        <v>858816000.00000012</v>
      </c>
      <c r="F228">
        <v>560699999.99999988</v>
      </c>
      <c r="G228">
        <v>2019911040</v>
      </c>
      <c r="H228">
        <v>52.5</v>
      </c>
      <c r="I228">
        <v>18340</v>
      </c>
      <c r="J228">
        <v>990.33690000000001</v>
      </c>
    </row>
    <row r="229" spans="1:10" x14ac:dyDescent="0.3">
      <c r="A229" t="b">
        <v>0</v>
      </c>
      <c r="B229" t="s">
        <v>464</v>
      </c>
      <c r="C229">
        <v>369600000</v>
      </c>
      <c r="D229">
        <v>132451200</v>
      </c>
      <c r="E229">
        <v>1153152000</v>
      </c>
      <c r="F229">
        <v>371700000</v>
      </c>
      <c r="G229">
        <v>2026903200</v>
      </c>
      <c r="H229">
        <v>38.5</v>
      </c>
      <c r="I229">
        <v>25200</v>
      </c>
      <c r="J229">
        <v>950.01199999999994</v>
      </c>
    </row>
    <row r="230" spans="1:10" x14ac:dyDescent="0.3">
      <c r="A230" t="b">
        <v>0</v>
      </c>
      <c r="B230" t="s">
        <v>333</v>
      </c>
      <c r="C230">
        <v>187488000</v>
      </c>
      <c r="D230">
        <v>172922400</v>
      </c>
      <c r="E230">
        <v>1432704000</v>
      </c>
      <c r="F230">
        <v>250739999.99999997</v>
      </c>
      <c r="G230">
        <v>2043854400</v>
      </c>
      <c r="H230">
        <v>19.53</v>
      </c>
      <c r="I230">
        <v>32900</v>
      </c>
      <c r="J230">
        <v>953.04650000000004</v>
      </c>
    </row>
    <row r="231" spans="1:10" x14ac:dyDescent="0.3">
      <c r="A231" t="b">
        <v>0</v>
      </c>
      <c r="B231" t="s">
        <v>286</v>
      </c>
      <c r="C231">
        <v>93408000</v>
      </c>
      <c r="D231">
        <v>157285800</v>
      </c>
      <c r="E231">
        <v>1295783999.9999998</v>
      </c>
      <c r="F231">
        <v>498960000</v>
      </c>
      <c r="G231">
        <v>2045437799.9999998</v>
      </c>
      <c r="H231">
        <v>9.73</v>
      </c>
      <c r="I231">
        <v>29925</v>
      </c>
      <c r="J231">
        <v>1073.4736250000001</v>
      </c>
    </row>
    <row r="232" spans="1:10" x14ac:dyDescent="0.3">
      <c r="A232" t="b">
        <v>0</v>
      </c>
      <c r="B232" t="s">
        <v>309</v>
      </c>
      <c r="C232">
        <v>120960000</v>
      </c>
      <c r="D232">
        <v>197757000</v>
      </c>
      <c r="E232">
        <v>965832000</v>
      </c>
      <c r="F232">
        <v>763559999.99999988</v>
      </c>
      <c r="G232">
        <v>2048109000</v>
      </c>
      <c r="H232">
        <v>12.6</v>
      </c>
      <c r="I232">
        <v>37625</v>
      </c>
      <c r="J232">
        <v>1187.528125</v>
      </c>
    </row>
    <row r="233" spans="1:10" x14ac:dyDescent="0.3">
      <c r="A233" t="b">
        <v>0</v>
      </c>
      <c r="B233" t="s">
        <v>299</v>
      </c>
      <c r="C233">
        <v>120960000</v>
      </c>
      <c r="D233">
        <v>203275800</v>
      </c>
      <c r="E233">
        <v>1079736000</v>
      </c>
      <c r="F233">
        <v>650160000</v>
      </c>
      <c r="G233">
        <v>2054131800</v>
      </c>
      <c r="H233">
        <v>12.6</v>
      </c>
      <c r="I233">
        <v>38675</v>
      </c>
      <c r="J233">
        <v>1143.937375</v>
      </c>
    </row>
    <row r="234" spans="1:10" x14ac:dyDescent="0.3">
      <c r="A234" t="b">
        <v>0</v>
      </c>
      <c r="B234" t="s">
        <v>452</v>
      </c>
      <c r="C234">
        <v>221088000</v>
      </c>
      <c r="D234">
        <v>143856720</v>
      </c>
      <c r="E234">
        <v>1540224000</v>
      </c>
      <c r="F234">
        <v>167580000</v>
      </c>
      <c r="G234">
        <v>2072748720</v>
      </c>
      <c r="H234">
        <v>23.03</v>
      </c>
      <c r="I234">
        <v>27370</v>
      </c>
      <c r="J234">
        <v>917.38045</v>
      </c>
    </row>
    <row r="235" spans="1:10" x14ac:dyDescent="0.3">
      <c r="A235" t="b">
        <v>0</v>
      </c>
      <c r="B235" t="s">
        <v>146</v>
      </c>
      <c r="C235">
        <v>127680000</v>
      </c>
      <c r="D235">
        <v>99338400</v>
      </c>
      <c r="E235">
        <v>1314095999.9999998</v>
      </c>
      <c r="F235">
        <v>544320000</v>
      </c>
      <c r="G235">
        <v>2085434399.9999998</v>
      </c>
      <c r="H235">
        <v>13.3</v>
      </c>
      <c r="I235">
        <v>18900</v>
      </c>
      <c r="J235">
        <v>1089.8264999999999</v>
      </c>
    </row>
    <row r="236" spans="1:10" x14ac:dyDescent="0.3">
      <c r="A236" t="b">
        <v>0</v>
      </c>
      <c r="B236" t="s">
        <v>362</v>
      </c>
      <c r="C236">
        <v>174048000</v>
      </c>
      <c r="D236">
        <v>156182040</v>
      </c>
      <c r="E236">
        <v>1392383999.9999998</v>
      </c>
      <c r="F236">
        <v>366660000</v>
      </c>
      <c r="G236">
        <v>2089274039.9999998</v>
      </c>
      <c r="H236">
        <v>18.13</v>
      </c>
      <c r="I236">
        <v>29715</v>
      </c>
      <c r="J236">
        <v>1019.5837749999999</v>
      </c>
    </row>
    <row r="237" spans="1:10" x14ac:dyDescent="0.3">
      <c r="A237" t="s">
        <v>556</v>
      </c>
      <c r="B237" t="s">
        <v>116</v>
      </c>
      <c r="C237">
        <v>73920000</v>
      </c>
      <c r="D237">
        <v>128772000</v>
      </c>
      <c r="E237">
        <v>1396752000</v>
      </c>
      <c r="F237">
        <v>491400000</v>
      </c>
      <c r="G237">
        <v>2090844000</v>
      </c>
      <c r="H237">
        <v>7.7</v>
      </c>
      <c r="I237">
        <v>24500</v>
      </c>
      <c r="J237">
        <v>1087.3625</v>
      </c>
    </row>
    <row r="238" spans="1:10" x14ac:dyDescent="0.3">
      <c r="A238" t="b">
        <v>0</v>
      </c>
      <c r="B238" t="s">
        <v>25</v>
      </c>
      <c r="C238">
        <v>200928000.00000003</v>
      </c>
      <c r="D238">
        <v>129691800</v>
      </c>
      <c r="E238">
        <v>1407504000.0000002</v>
      </c>
      <c r="F238">
        <v>354060000</v>
      </c>
      <c r="G238">
        <v>2092183800.0000002</v>
      </c>
      <c r="H238">
        <v>20.930000000000003</v>
      </c>
      <c r="I238">
        <v>24675</v>
      </c>
      <c r="J238">
        <v>1004.427375</v>
      </c>
    </row>
    <row r="239" spans="1:10" x14ac:dyDescent="0.3">
      <c r="A239" t="b">
        <v>0</v>
      </c>
      <c r="B239" t="s">
        <v>199</v>
      </c>
      <c r="C239">
        <v>476447999.99999994</v>
      </c>
      <c r="D239">
        <v>55923840</v>
      </c>
      <c r="E239">
        <v>1264704000</v>
      </c>
      <c r="F239">
        <v>296099999.99999994</v>
      </c>
      <c r="G239">
        <v>2093175840</v>
      </c>
      <c r="H239">
        <v>49.629999999999995</v>
      </c>
      <c r="I239">
        <v>10640</v>
      </c>
      <c r="J239">
        <v>907.92240000000004</v>
      </c>
    </row>
    <row r="240" spans="1:10" x14ac:dyDescent="0.3">
      <c r="A240" t="b">
        <v>0</v>
      </c>
      <c r="B240" t="s">
        <v>48</v>
      </c>
      <c r="C240">
        <v>228480000</v>
      </c>
      <c r="D240">
        <v>170163000</v>
      </c>
      <c r="E240">
        <v>1077552000</v>
      </c>
      <c r="F240">
        <v>618660000</v>
      </c>
      <c r="G240">
        <v>2094855000</v>
      </c>
      <c r="H240">
        <v>23.8</v>
      </c>
      <c r="I240">
        <v>32375</v>
      </c>
      <c r="J240">
        <v>1118.4818749999999</v>
      </c>
    </row>
    <row r="241" spans="1:10" x14ac:dyDescent="0.3">
      <c r="A241" t="b">
        <v>0</v>
      </c>
      <c r="B241" t="s">
        <v>59</v>
      </c>
      <c r="C241">
        <v>90720000.000000015</v>
      </c>
      <c r="D241">
        <v>136130400</v>
      </c>
      <c r="E241">
        <v>1314095999.9999998</v>
      </c>
      <c r="F241">
        <v>554400000</v>
      </c>
      <c r="G241">
        <v>2095346399.9999998</v>
      </c>
      <c r="H241">
        <v>9.4500000000000011</v>
      </c>
      <c r="I241">
        <v>25900</v>
      </c>
      <c r="J241">
        <v>1113.5215000000001</v>
      </c>
    </row>
    <row r="242" spans="1:10" x14ac:dyDescent="0.3">
      <c r="A242" t="b">
        <v>0</v>
      </c>
      <c r="B242" t="s">
        <v>222</v>
      </c>
      <c r="C242">
        <v>504000000</v>
      </c>
      <c r="D242">
        <v>96395040</v>
      </c>
      <c r="E242">
        <v>934752000</v>
      </c>
      <c r="F242">
        <v>560699999.99999988</v>
      </c>
      <c r="G242">
        <v>2095847040</v>
      </c>
      <c r="H242">
        <v>52.5</v>
      </c>
      <c r="I242">
        <v>18340</v>
      </c>
      <c r="J242">
        <v>1021.9769</v>
      </c>
    </row>
    <row r="243" spans="1:10" x14ac:dyDescent="0.3">
      <c r="A243" t="b">
        <v>0</v>
      </c>
      <c r="B243" t="s">
        <v>261</v>
      </c>
      <c r="C243">
        <v>67200000</v>
      </c>
      <c r="D243">
        <v>209714400</v>
      </c>
      <c r="E243">
        <v>1299312000</v>
      </c>
      <c r="F243">
        <v>522900000.00000012</v>
      </c>
      <c r="G243">
        <v>2099126400</v>
      </c>
      <c r="H243">
        <v>7</v>
      </c>
      <c r="I243">
        <v>39900</v>
      </c>
      <c r="J243">
        <v>1122.2014999999999</v>
      </c>
    </row>
    <row r="244" spans="1:10" x14ac:dyDescent="0.3">
      <c r="A244" t="b">
        <v>0</v>
      </c>
      <c r="B244" t="s">
        <v>541</v>
      </c>
      <c r="C244">
        <v>345408000.00000006</v>
      </c>
      <c r="D244">
        <v>108168480</v>
      </c>
      <c r="E244">
        <v>1362984000</v>
      </c>
      <c r="F244">
        <v>283500000</v>
      </c>
      <c r="G244">
        <v>2100060480</v>
      </c>
      <c r="H244">
        <v>35.980000000000004</v>
      </c>
      <c r="I244">
        <v>20580</v>
      </c>
      <c r="J244">
        <v>943.72529999999995</v>
      </c>
    </row>
    <row r="245" spans="1:10" x14ac:dyDescent="0.3">
      <c r="A245" t="b">
        <v>0</v>
      </c>
      <c r="B245" t="s">
        <v>38</v>
      </c>
      <c r="C245">
        <v>228480000</v>
      </c>
      <c r="D245">
        <v>175681800</v>
      </c>
      <c r="E245">
        <v>1191456000.0000002</v>
      </c>
      <c r="F245">
        <v>505260000</v>
      </c>
      <c r="G245">
        <v>2100877800.0000002</v>
      </c>
      <c r="H245">
        <v>23.8</v>
      </c>
      <c r="I245">
        <v>33425</v>
      </c>
      <c r="J245">
        <v>1074.8911250000001</v>
      </c>
    </row>
    <row r="246" spans="1:10" x14ac:dyDescent="0.3">
      <c r="A246" t="b">
        <v>0</v>
      </c>
      <c r="B246" t="s">
        <v>212</v>
      </c>
      <c r="C246">
        <v>504000000</v>
      </c>
      <c r="D246">
        <v>101913840</v>
      </c>
      <c r="E246">
        <v>1048656000.0000001</v>
      </c>
      <c r="F246">
        <v>447300000</v>
      </c>
      <c r="G246">
        <v>2101869840</v>
      </c>
      <c r="H246">
        <v>52.5</v>
      </c>
      <c r="I246">
        <v>19390</v>
      </c>
      <c r="J246">
        <v>978.38615000000004</v>
      </c>
    </row>
    <row r="247" spans="1:10" x14ac:dyDescent="0.3">
      <c r="A247" t="b">
        <v>0</v>
      </c>
      <c r="B247" t="s">
        <v>87</v>
      </c>
      <c r="C247">
        <v>70560000</v>
      </c>
      <c r="D247">
        <v>121413600</v>
      </c>
      <c r="E247">
        <v>1447152000</v>
      </c>
      <c r="F247">
        <v>466200000</v>
      </c>
      <c r="G247">
        <v>2105325600</v>
      </c>
      <c r="H247">
        <v>7.3500000000000005</v>
      </c>
      <c r="I247">
        <v>23100</v>
      </c>
      <c r="J247">
        <v>1082.0635</v>
      </c>
    </row>
    <row r="248" spans="1:10" x14ac:dyDescent="0.3">
      <c r="A248" t="b">
        <v>0</v>
      </c>
      <c r="B248" t="s">
        <v>512</v>
      </c>
      <c r="C248">
        <v>358848000</v>
      </c>
      <c r="D248">
        <v>113319360.00000001</v>
      </c>
      <c r="E248">
        <v>1343664000</v>
      </c>
      <c r="F248">
        <v>291060000</v>
      </c>
      <c r="G248">
        <v>2106891360</v>
      </c>
      <c r="H248">
        <v>37.380000000000003</v>
      </c>
      <c r="I248">
        <v>21560</v>
      </c>
      <c r="J248">
        <v>947.99459999999999</v>
      </c>
    </row>
    <row r="249" spans="1:10" x14ac:dyDescent="0.3">
      <c r="A249" t="b">
        <v>0</v>
      </c>
      <c r="B249" t="s">
        <v>406</v>
      </c>
      <c r="C249">
        <v>134400000</v>
      </c>
      <c r="D249">
        <v>130611600</v>
      </c>
      <c r="E249">
        <v>1262352000</v>
      </c>
      <c r="F249">
        <v>585900000</v>
      </c>
      <c r="G249">
        <v>2113263600</v>
      </c>
      <c r="H249">
        <v>14</v>
      </c>
      <c r="I249">
        <v>24850</v>
      </c>
      <c r="J249">
        <v>1123.8622499999999</v>
      </c>
    </row>
    <row r="250" spans="1:10" x14ac:dyDescent="0.3">
      <c r="A250" t="b">
        <v>0</v>
      </c>
      <c r="B250" t="s">
        <v>291</v>
      </c>
      <c r="C250">
        <v>80640000</v>
      </c>
      <c r="D250">
        <v>157285800</v>
      </c>
      <c r="E250">
        <v>1202376000</v>
      </c>
      <c r="F250">
        <v>694259999.99999988</v>
      </c>
      <c r="G250">
        <v>2134561800</v>
      </c>
      <c r="H250">
        <v>8.4</v>
      </c>
      <c r="I250">
        <v>29925</v>
      </c>
      <c r="J250">
        <v>1194.6436249999999</v>
      </c>
    </row>
    <row r="251" spans="1:10" x14ac:dyDescent="0.3">
      <c r="A251" t="b">
        <v>0</v>
      </c>
      <c r="B251" t="s">
        <v>30</v>
      </c>
      <c r="C251">
        <v>188160000</v>
      </c>
      <c r="D251">
        <v>129691800</v>
      </c>
      <c r="E251">
        <v>1314095999.9999998</v>
      </c>
      <c r="F251">
        <v>549359999.99999988</v>
      </c>
      <c r="G251">
        <v>2181307799.9999995</v>
      </c>
      <c r="H251">
        <v>19.600000000000001</v>
      </c>
      <c r="I251">
        <v>24675</v>
      </c>
      <c r="J251">
        <v>1125.5973750000001</v>
      </c>
    </row>
    <row r="252" spans="1:10" x14ac:dyDescent="0.3">
      <c r="A252" t="b">
        <v>0</v>
      </c>
      <c r="B252" t="s">
        <v>204</v>
      </c>
      <c r="C252">
        <v>463680000</v>
      </c>
      <c r="D252">
        <v>55923840</v>
      </c>
      <c r="E252">
        <v>1171295999.9999998</v>
      </c>
      <c r="F252">
        <v>491400000</v>
      </c>
      <c r="G252">
        <v>2182299840</v>
      </c>
      <c r="H252">
        <v>48.3</v>
      </c>
      <c r="I252">
        <v>10640</v>
      </c>
      <c r="J252">
        <v>1029.0924</v>
      </c>
    </row>
    <row r="253" spans="1:10" x14ac:dyDescent="0.3">
      <c r="A253" t="b">
        <v>0</v>
      </c>
      <c r="B253" t="s">
        <v>481</v>
      </c>
      <c r="C253">
        <v>536927999.99999988</v>
      </c>
      <c r="D253">
        <v>165564000</v>
      </c>
      <c r="E253">
        <v>1222704000</v>
      </c>
      <c r="F253">
        <v>258299999.99999994</v>
      </c>
      <c r="G253">
        <v>2183496000</v>
      </c>
      <c r="H253">
        <v>55.929999999999993</v>
      </c>
      <c r="I253">
        <v>31500</v>
      </c>
      <c r="J253">
        <v>940.04750000000001</v>
      </c>
    </row>
    <row r="254" spans="1:10" x14ac:dyDescent="0.3">
      <c r="A254" t="b">
        <v>0</v>
      </c>
      <c r="B254" t="s">
        <v>145</v>
      </c>
      <c r="C254">
        <v>107520000.00000001</v>
      </c>
      <c r="D254">
        <v>110376000</v>
      </c>
      <c r="E254">
        <v>1421952000</v>
      </c>
      <c r="F254">
        <v>544320000</v>
      </c>
      <c r="G254">
        <v>2184168000</v>
      </c>
      <c r="H254">
        <v>11.200000000000001</v>
      </c>
      <c r="I254">
        <v>21000</v>
      </c>
      <c r="J254">
        <v>1137.4649999999999</v>
      </c>
    </row>
    <row r="255" spans="1:10" x14ac:dyDescent="0.3">
      <c r="A255" t="b">
        <v>0</v>
      </c>
      <c r="B255" t="s">
        <v>58</v>
      </c>
      <c r="C255">
        <v>70560000</v>
      </c>
      <c r="D255">
        <v>147168000</v>
      </c>
      <c r="E255">
        <v>1421952000</v>
      </c>
      <c r="F255">
        <v>554400000</v>
      </c>
      <c r="G255">
        <v>2194080000</v>
      </c>
      <c r="H255">
        <v>7.3500000000000005</v>
      </c>
      <c r="I255">
        <v>28000</v>
      </c>
      <c r="J255">
        <v>1161.1600000000001</v>
      </c>
    </row>
    <row r="256" spans="1:10" x14ac:dyDescent="0.3">
      <c r="A256" t="b">
        <v>0</v>
      </c>
      <c r="B256" t="s">
        <v>449</v>
      </c>
      <c r="C256">
        <v>153888000</v>
      </c>
      <c r="D256">
        <v>151215120</v>
      </c>
      <c r="E256">
        <v>1657824000</v>
      </c>
      <c r="F256">
        <v>236880000</v>
      </c>
      <c r="G256">
        <v>2199807120</v>
      </c>
      <c r="H256">
        <v>16.03</v>
      </c>
      <c r="I256">
        <v>28770</v>
      </c>
      <c r="J256">
        <v>1014.72945</v>
      </c>
    </row>
    <row r="257" spans="1:10" x14ac:dyDescent="0.3">
      <c r="A257" t="b">
        <v>0</v>
      </c>
      <c r="B257" t="s">
        <v>290</v>
      </c>
      <c r="C257">
        <v>60480000</v>
      </c>
      <c r="D257">
        <v>168323400</v>
      </c>
      <c r="E257">
        <v>1310231999.9999998</v>
      </c>
      <c r="F257">
        <v>694259999.99999988</v>
      </c>
      <c r="G257">
        <v>2233295399.9999995</v>
      </c>
      <c r="H257">
        <v>6.3</v>
      </c>
      <c r="I257">
        <v>32025</v>
      </c>
      <c r="J257">
        <v>1242.282125</v>
      </c>
    </row>
    <row r="258" spans="1:10" x14ac:dyDescent="0.3">
      <c r="A258" t="b">
        <v>0</v>
      </c>
      <c r="B258" t="s">
        <v>383</v>
      </c>
      <c r="C258">
        <v>181440000.00000003</v>
      </c>
      <c r="D258">
        <v>100074240</v>
      </c>
      <c r="E258">
        <v>1487471999.9999998</v>
      </c>
      <c r="F258">
        <v>467460000</v>
      </c>
      <c r="G258">
        <v>2236446240</v>
      </c>
      <c r="H258">
        <v>18.900000000000002</v>
      </c>
      <c r="I258">
        <v>19040</v>
      </c>
      <c r="J258">
        <v>1109.6764000000001</v>
      </c>
    </row>
    <row r="259" spans="1:10" x14ac:dyDescent="0.3">
      <c r="A259" t="b">
        <v>0</v>
      </c>
      <c r="B259" t="s">
        <v>133</v>
      </c>
      <c r="C259">
        <v>241248000</v>
      </c>
      <c r="D259">
        <v>161884800</v>
      </c>
      <c r="E259">
        <v>1466304000</v>
      </c>
      <c r="F259">
        <v>378000000</v>
      </c>
      <c r="G259">
        <v>2247436800</v>
      </c>
      <c r="H259">
        <v>25.13</v>
      </c>
      <c r="I259">
        <v>30800</v>
      </c>
      <c r="J259">
        <v>1077.3979999999999</v>
      </c>
    </row>
    <row r="260" spans="1:10" x14ac:dyDescent="0.3">
      <c r="A260" t="b">
        <v>0</v>
      </c>
      <c r="B260" t="s">
        <v>278</v>
      </c>
      <c r="C260">
        <v>234528000.00000003</v>
      </c>
      <c r="D260">
        <v>242827200</v>
      </c>
      <c r="E260">
        <v>1368864000</v>
      </c>
      <c r="F260">
        <v>409500000</v>
      </c>
      <c r="G260">
        <v>2255719200</v>
      </c>
      <c r="H260">
        <v>24.430000000000003</v>
      </c>
      <c r="I260">
        <v>46200</v>
      </c>
      <c r="J260">
        <v>1112.2370000000001</v>
      </c>
    </row>
    <row r="261" spans="1:10" x14ac:dyDescent="0.3">
      <c r="A261" t="b">
        <v>0</v>
      </c>
      <c r="B261" t="s">
        <v>181</v>
      </c>
      <c r="C261">
        <v>191520000.00000003</v>
      </c>
      <c r="D261">
        <v>198676800</v>
      </c>
      <c r="E261">
        <v>1497216000.0000002</v>
      </c>
      <c r="F261">
        <v>371699999.99999994</v>
      </c>
      <c r="G261">
        <v>2259112800</v>
      </c>
      <c r="H261">
        <v>19.950000000000003</v>
      </c>
      <c r="I261">
        <v>37800</v>
      </c>
      <c r="J261">
        <v>1097.663</v>
      </c>
    </row>
    <row r="262" spans="1:10" x14ac:dyDescent="0.3">
      <c r="A262" t="b">
        <v>0</v>
      </c>
      <c r="B262" t="s">
        <v>104</v>
      </c>
      <c r="C262">
        <v>237887999.99999997</v>
      </c>
      <c r="D262">
        <v>154526400</v>
      </c>
      <c r="E262">
        <v>1516704000</v>
      </c>
      <c r="F262">
        <v>352800000</v>
      </c>
      <c r="G262">
        <v>2261918400</v>
      </c>
      <c r="H262">
        <v>24.779999999999998</v>
      </c>
      <c r="I262">
        <v>29400</v>
      </c>
      <c r="J262">
        <v>1072.0989999999999</v>
      </c>
    </row>
    <row r="263" spans="1:10" x14ac:dyDescent="0.3">
      <c r="A263" t="b">
        <v>0</v>
      </c>
      <c r="B263" t="s">
        <v>423</v>
      </c>
      <c r="C263">
        <v>301728000</v>
      </c>
      <c r="D263">
        <v>163724400</v>
      </c>
      <c r="E263">
        <v>1331904000</v>
      </c>
      <c r="F263">
        <v>472500000</v>
      </c>
      <c r="G263">
        <v>2269856400</v>
      </c>
      <c r="H263">
        <v>31.43</v>
      </c>
      <c r="I263">
        <v>31150</v>
      </c>
      <c r="J263">
        <v>1113.8977500000001</v>
      </c>
    </row>
    <row r="264" spans="1:10" x14ac:dyDescent="0.3">
      <c r="A264" t="b">
        <v>0</v>
      </c>
      <c r="B264" t="s">
        <v>29</v>
      </c>
      <c r="C264">
        <v>168000000</v>
      </c>
      <c r="D264">
        <v>140729400</v>
      </c>
      <c r="E264">
        <v>1421952000</v>
      </c>
      <c r="F264">
        <v>549359999.99999988</v>
      </c>
      <c r="G264">
        <v>2280041400</v>
      </c>
      <c r="H264">
        <v>17.5</v>
      </c>
      <c r="I264">
        <v>26775</v>
      </c>
      <c r="J264">
        <v>1173.2358750000001</v>
      </c>
    </row>
    <row r="265" spans="1:10" x14ac:dyDescent="0.3">
      <c r="A265" t="b">
        <v>0</v>
      </c>
      <c r="B265" t="s">
        <v>203</v>
      </c>
      <c r="C265">
        <v>443520000</v>
      </c>
      <c r="D265">
        <v>66961440</v>
      </c>
      <c r="E265">
        <v>1279152000</v>
      </c>
      <c r="F265">
        <v>491400000</v>
      </c>
      <c r="G265">
        <v>2281033440</v>
      </c>
      <c r="H265">
        <v>46.2</v>
      </c>
      <c r="I265">
        <v>12740</v>
      </c>
      <c r="J265">
        <v>1076.7309</v>
      </c>
    </row>
    <row r="266" spans="1:10" x14ac:dyDescent="0.3">
      <c r="A266" t="b">
        <v>0</v>
      </c>
      <c r="B266" t="s">
        <v>478</v>
      </c>
      <c r="C266">
        <v>469728000</v>
      </c>
      <c r="D266">
        <v>172922400</v>
      </c>
      <c r="E266">
        <v>1340304000</v>
      </c>
      <c r="F266">
        <v>327599999.99999988</v>
      </c>
      <c r="G266">
        <v>2310554400</v>
      </c>
      <c r="H266">
        <v>48.93</v>
      </c>
      <c r="I266">
        <v>32900</v>
      </c>
      <c r="J266">
        <v>1037.3965000000001</v>
      </c>
    </row>
    <row r="267" spans="1:10" x14ac:dyDescent="0.3">
      <c r="A267" t="b">
        <v>0</v>
      </c>
      <c r="B267" t="s">
        <v>398</v>
      </c>
      <c r="C267">
        <v>181440000.00000003</v>
      </c>
      <c r="D267">
        <v>100074240</v>
      </c>
      <c r="E267">
        <v>1563408000</v>
      </c>
      <c r="F267">
        <v>467460000</v>
      </c>
      <c r="G267">
        <v>2312382240</v>
      </c>
      <c r="H267">
        <v>18.900000000000002</v>
      </c>
      <c r="I267">
        <v>19040</v>
      </c>
      <c r="J267">
        <v>1141.3163999999999</v>
      </c>
    </row>
    <row r="268" spans="1:10" x14ac:dyDescent="0.3">
      <c r="A268" t="b">
        <v>0</v>
      </c>
      <c r="B268" t="s">
        <v>388</v>
      </c>
      <c r="C268">
        <v>181440000.00000003</v>
      </c>
      <c r="D268">
        <v>105593040</v>
      </c>
      <c r="E268">
        <v>1677312000</v>
      </c>
      <c r="F268">
        <v>354060000</v>
      </c>
      <c r="G268">
        <v>2318405040</v>
      </c>
      <c r="H268">
        <v>18.900000000000002</v>
      </c>
      <c r="I268">
        <v>20090</v>
      </c>
      <c r="J268">
        <v>1097.7256500000001</v>
      </c>
    </row>
    <row r="269" spans="1:10" x14ac:dyDescent="0.3">
      <c r="A269" t="b">
        <v>0</v>
      </c>
      <c r="B269" t="s">
        <v>196</v>
      </c>
      <c r="C269">
        <v>191520000.00000003</v>
      </c>
      <c r="D269">
        <v>198676800</v>
      </c>
      <c r="E269">
        <v>1573152000</v>
      </c>
      <c r="F269">
        <v>371699999.99999994</v>
      </c>
      <c r="G269">
        <v>2335048800</v>
      </c>
      <c r="H269">
        <v>19.950000000000003</v>
      </c>
      <c r="I269">
        <v>37800</v>
      </c>
      <c r="J269">
        <v>1129.3030000000001</v>
      </c>
    </row>
    <row r="270" spans="1:10" x14ac:dyDescent="0.3">
      <c r="A270" t="b">
        <v>0</v>
      </c>
      <c r="B270" t="s">
        <v>382</v>
      </c>
      <c r="C270">
        <v>161280000</v>
      </c>
      <c r="D270">
        <v>111111840</v>
      </c>
      <c r="E270">
        <v>1595328000.0000002</v>
      </c>
      <c r="F270">
        <v>467460000</v>
      </c>
      <c r="G270">
        <v>2335179840</v>
      </c>
      <c r="H270">
        <v>16.8</v>
      </c>
      <c r="I270">
        <v>21140</v>
      </c>
      <c r="J270">
        <v>1157.3149000000001</v>
      </c>
    </row>
    <row r="271" spans="1:10" x14ac:dyDescent="0.3">
      <c r="A271" t="b">
        <v>0</v>
      </c>
      <c r="B271" t="s">
        <v>162</v>
      </c>
      <c r="C271">
        <v>274848000</v>
      </c>
      <c r="D271">
        <v>143488800</v>
      </c>
      <c r="E271">
        <v>1491504000.0000002</v>
      </c>
      <c r="F271">
        <v>430919999.99999994</v>
      </c>
      <c r="G271">
        <v>2340760800</v>
      </c>
      <c r="H271">
        <v>28.630000000000003</v>
      </c>
      <c r="I271">
        <v>27300</v>
      </c>
      <c r="J271">
        <v>1127.5005000000001</v>
      </c>
    </row>
    <row r="272" spans="1:10" x14ac:dyDescent="0.3">
      <c r="A272" t="b">
        <v>0</v>
      </c>
      <c r="B272" t="s">
        <v>186</v>
      </c>
      <c r="C272">
        <v>191520000.00000003</v>
      </c>
      <c r="D272">
        <v>204195600</v>
      </c>
      <c r="E272">
        <v>1687056000</v>
      </c>
      <c r="F272">
        <v>258299999.99999994</v>
      </c>
      <c r="G272">
        <v>2341071600</v>
      </c>
      <c r="H272">
        <v>19.950000000000003</v>
      </c>
      <c r="I272">
        <v>38850</v>
      </c>
      <c r="J272">
        <v>1085.71225</v>
      </c>
    </row>
    <row r="273" spans="1:10" x14ac:dyDescent="0.3">
      <c r="A273" t="b">
        <v>0</v>
      </c>
      <c r="B273" t="s">
        <v>75</v>
      </c>
      <c r="C273">
        <v>237887999.99999997</v>
      </c>
      <c r="D273">
        <v>180280800</v>
      </c>
      <c r="E273">
        <v>1491504000.0000002</v>
      </c>
      <c r="F273">
        <v>441000000</v>
      </c>
      <c r="G273">
        <v>2350672800</v>
      </c>
      <c r="H273">
        <v>24.779999999999998</v>
      </c>
      <c r="I273">
        <v>34300</v>
      </c>
      <c r="J273">
        <v>1151.1955</v>
      </c>
    </row>
    <row r="274" spans="1:10" x14ac:dyDescent="0.3">
      <c r="A274" t="b">
        <v>0</v>
      </c>
      <c r="B274" t="s">
        <v>325</v>
      </c>
      <c r="C274">
        <v>134400000</v>
      </c>
      <c r="D274">
        <v>165564000</v>
      </c>
      <c r="E274">
        <v>1593312000</v>
      </c>
      <c r="F274">
        <v>464940000.00000006</v>
      </c>
      <c r="G274">
        <v>2358216000</v>
      </c>
      <c r="H274">
        <v>14</v>
      </c>
      <c r="I274">
        <v>31500</v>
      </c>
      <c r="J274">
        <v>1182.8074999999999</v>
      </c>
    </row>
    <row r="275" spans="1:10" x14ac:dyDescent="0.3">
      <c r="A275" t="b">
        <v>0</v>
      </c>
      <c r="B275" t="s">
        <v>130</v>
      </c>
      <c r="C275">
        <v>174048000</v>
      </c>
      <c r="D275">
        <v>169243200</v>
      </c>
      <c r="E275">
        <v>1583904000</v>
      </c>
      <c r="F275">
        <v>447300000</v>
      </c>
      <c r="G275">
        <v>2374495200</v>
      </c>
      <c r="H275">
        <v>18.13</v>
      </c>
      <c r="I275">
        <v>32200</v>
      </c>
      <c r="J275">
        <v>1174.7470000000001</v>
      </c>
    </row>
    <row r="276" spans="1:10" x14ac:dyDescent="0.3">
      <c r="A276" t="b">
        <v>0</v>
      </c>
      <c r="B276" t="s">
        <v>275</v>
      </c>
      <c r="C276">
        <v>167328000.00000003</v>
      </c>
      <c r="D276">
        <v>250185600</v>
      </c>
      <c r="E276">
        <v>1486464000</v>
      </c>
      <c r="F276">
        <v>478799999.99999994</v>
      </c>
      <c r="G276">
        <v>2382777600</v>
      </c>
      <c r="H276">
        <v>17.430000000000003</v>
      </c>
      <c r="I276">
        <v>47600</v>
      </c>
      <c r="J276">
        <v>1209.586</v>
      </c>
    </row>
    <row r="277" spans="1:10" x14ac:dyDescent="0.3">
      <c r="A277" t="b">
        <v>0</v>
      </c>
      <c r="B277" t="s">
        <v>178</v>
      </c>
      <c r="C277">
        <v>124320000</v>
      </c>
      <c r="D277">
        <v>206035200</v>
      </c>
      <c r="E277">
        <v>1614816000</v>
      </c>
      <c r="F277">
        <v>441000000</v>
      </c>
      <c r="G277">
        <v>2386171200</v>
      </c>
      <c r="H277">
        <v>12.95</v>
      </c>
      <c r="I277">
        <v>39200</v>
      </c>
      <c r="J277">
        <v>1195.0119999999999</v>
      </c>
    </row>
    <row r="278" spans="1:10" x14ac:dyDescent="0.3">
      <c r="A278" t="b">
        <v>0</v>
      </c>
      <c r="B278" t="s">
        <v>101</v>
      </c>
      <c r="C278">
        <v>170688000</v>
      </c>
      <c r="D278">
        <v>161884800</v>
      </c>
      <c r="E278">
        <v>1634304000</v>
      </c>
      <c r="F278">
        <v>422099999.99999988</v>
      </c>
      <c r="G278">
        <v>2388976800</v>
      </c>
      <c r="H278">
        <v>17.78</v>
      </c>
      <c r="I278">
        <v>30800</v>
      </c>
      <c r="J278">
        <v>1169.4480000000001</v>
      </c>
    </row>
    <row r="279" spans="1:10" x14ac:dyDescent="0.3">
      <c r="A279" t="b">
        <v>0</v>
      </c>
      <c r="B279" t="s">
        <v>307</v>
      </c>
      <c r="C279">
        <v>227808000</v>
      </c>
      <c r="D279">
        <v>201436200</v>
      </c>
      <c r="E279">
        <v>1379783999.9999998</v>
      </c>
      <c r="F279">
        <v>580860000</v>
      </c>
      <c r="G279">
        <v>2389888200</v>
      </c>
      <c r="H279">
        <v>23.73</v>
      </c>
      <c r="I279">
        <v>38325</v>
      </c>
      <c r="J279">
        <v>1232.3176249999999</v>
      </c>
    </row>
    <row r="280" spans="1:10" x14ac:dyDescent="0.3">
      <c r="A280" t="b">
        <v>0</v>
      </c>
      <c r="B280" t="s">
        <v>420</v>
      </c>
      <c r="C280">
        <v>234528000</v>
      </c>
      <c r="D280">
        <v>171082800</v>
      </c>
      <c r="E280">
        <v>1449504000.0000002</v>
      </c>
      <c r="F280">
        <v>541800000</v>
      </c>
      <c r="G280">
        <v>2396914800</v>
      </c>
      <c r="H280">
        <v>24.43</v>
      </c>
      <c r="I280">
        <v>32550</v>
      </c>
      <c r="J280">
        <v>1211.24675</v>
      </c>
    </row>
    <row r="281" spans="1:10" x14ac:dyDescent="0.3">
      <c r="A281" t="b">
        <v>0</v>
      </c>
      <c r="B281" t="s">
        <v>354</v>
      </c>
      <c r="C281">
        <v>120960000</v>
      </c>
      <c r="D281">
        <v>148823640</v>
      </c>
      <c r="E281">
        <v>1552992000</v>
      </c>
      <c r="F281">
        <v>580860000</v>
      </c>
      <c r="G281">
        <v>2403635640</v>
      </c>
      <c r="H281">
        <v>12.6</v>
      </c>
      <c r="I281">
        <v>28315</v>
      </c>
      <c r="J281">
        <v>1249.344775</v>
      </c>
    </row>
    <row r="282" spans="1:10" x14ac:dyDescent="0.3">
      <c r="A282" t="b">
        <v>0</v>
      </c>
      <c r="B282" t="s">
        <v>397</v>
      </c>
      <c r="C282">
        <v>161280000</v>
      </c>
      <c r="D282">
        <v>111111840</v>
      </c>
      <c r="E282">
        <v>1671264000.0000002</v>
      </c>
      <c r="F282">
        <v>467460000</v>
      </c>
      <c r="G282">
        <v>2411115840</v>
      </c>
      <c r="H282">
        <v>16.8</v>
      </c>
      <c r="I282">
        <v>21140</v>
      </c>
      <c r="J282">
        <v>1188.9549</v>
      </c>
    </row>
    <row r="283" spans="1:10" x14ac:dyDescent="0.3">
      <c r="A283" t="b">
        <v>0</v>
      </c>
      <c r="B283" t="s">
        <v>533</v>
      </c>
      <c r="C283">
        <v>292320000</v>
      </c>
      <c r="D283">
        <v>100810080</v>
      </c>
      <c r="E283">
        <v>1523592000</v>
      </c>
      <c r="F283">
        <v>497700000</v>
      </c>
      <c r="G283">
        <v>2414422080</v>
      </c>
      <c r="H283">
        <v>30.45</v>
      </c>
      <c r="I283">
        <v>19180</v>
      </c>
      <c r="J283">
        <v>1173.4863</v>
      </c>
    </row>
    <row r="284" spans="1:10" x14ac:dyDescent="0.3">
      <c r="A284" t="b">
        <v>0</v>
      </c>
      <c r="B284" t="s">
        <v>387</v>
      </c>
      <c r="C284">
        <v>161280000</v>
      </c>
      <c r="D284">
        <v>116630640</v>
      </c>
      <c r="E284">
        <v>1785168000.0000002</v>
      </c>
      <c r="F284">
        <v>354060000</v>
      </c>
      <c r="G284">
        <v>2417138640</v>
      </c>
      <c r="H284">
        <v>16.8</v>
      </c>
      <c r="I284">
        <v>22190</v>
      </c>
      <c r="J284">
        <v>1145.3641500000001</v>
      </c>
    </row>
    <row r="285" spans="1:10" x14ac:dyDescent="0.3">
      <c r="A285" t="b">
        <v>0</v>
      </c>
      <c r="B285" t="s">
        <v>504</v>
      </c>
      <c r="C285">
        <v>305760000</v>
      </c>
      <c r="D285">
        <v>105960960.00000001</v>
      </c>
      <c r="E285">
        <v>1504271999.9999998</v>
      </c>
      <c r="F285">
        <v>505260000</v>
      </c>
      <c r="G285">
        <v>2421252960</v>
      </c>
      <c r="H285">
        <v>31.85</v>
      </c>
      <c r="I285">
        <v>20160</v>
      </c>
      <c r="J285">
        <v>1177.7556</v>
      </c>
    </row>
    <row r="286" spans="1:10" x14ac:dyDescent="0.3">
      <c r="A286" t="b">
        <v>0</v>
      </c>
      <c r="B286" t="s">
        <v>340</v>
      </c>
      <c r="C286">
        <v>134400000</v>
      </c>
      <c r="D286">
        <v>165564000</v>
      </c>
      <c r="E286">
        <v>1669247999.9999998</v>
      </c>
      <c r="F286">
        <v>464940000.00000006</v>
      </c>
      <c r="G286">
        <v>2434152000</v>
      </c>
      <c r="H286">
        <v>14</v>
      </c>
      <c r="I286">
        <v>31500</v>
      </c>
      <c r="J286">
        <v>1214.4475</v>
      </c>
    </row>
    <row r="287" spans="1:10" x14ac:dyDescent="0.3">
      <c r="A287" t="b">
        <v>0</v>
      </c>
      <c r="B287" t="s">
        <v>46</v>
      </c>
      <c r="C287">
        <v>335328000.00000006</v>
      </c>
      <c r="D287">
        <v>173842200</v>
      </c>
      <c r="E287">
        <v>1491504000.0000002</v>
      </c>
      <c r="F287">
        <v>435960000</v>
      </c>
      <c r="G287">
        <v>2436634200</v>
      </c>
      <c r="H287">
        <v>34.930000000000007</v>
      </c>
      <c r="I287">
        <v>33075</v>
      </c>
      <c r="J287">
        <v>1163.271375</v>
      </c>
    </row>
    <row r="288" spans="1:10" x14ac:dyDescent="0.3">
      <c r="A288" t="b">
        <v>0</v>
      </c>
      <c r="B288" t="s">
        <v>220</v>
      </c>
      <c r="C288">
        <v>610848000</v>
      </c>
      <c r="D288">
        <v>100074240</v>
      </c>
      <c r="E288">
        <v>1348704000</v>
      </c>
      <c r="F288">
        <v>378000000</v>
      </c>
      <c r="G288">
        <v>2437626240</v>
      </c>
      <c r="H288">
        <v>63.63</v>
      </c>
      <c r="I288">
        <v>19040</v>
      </c>
      <c r="J288">
        <v>1066.7664</v>
      </c>
    </row>
    <row r="289" spans="1:10" x14ac:dyDescent="0.3">
      <c r="A289" t="b">
        <v>0</v>
      </c>
      <c r="B289" t="s">
        <v>330</v>
      </c>
      <c r="C289">
        <v>134400000</v>
      </c>
      <c r="D289">
        <v>171082800</v>
      </c>
      <c r="E289">
        <v>1783152000</v>
      </c>
      <c r="F289">
        <v>351539999.99999994</v>
      </c>
      <c r="G289">
        <v>2440174800</v>
      </c>
      <c r="H289">
        <v>14</v>
      </c>
      <c r="I289">
        <v>32550</v>
      </c>
      <c r="J289">
        <v>1170.8567499999999</v>
      </c>
    </row>
    <row r="290" spans="1:10" x14ac:dyDescent="0.3">
      <c r="A290" t="b">
        <v>0</v>
      </c>
      <c r="B290" t="s">
        <v>324</v>
      </c>
      <c r="C290">
        <v>114239999.99999999</v>
      </c>
      <c r="D290">
        <v>176601600</v>
      </c>
      <c r="E290">
        <v>1701168000.0000002</v>
      </c>
      <c r="F290">
        <v>464940000.00000006</v>
      </c>
      <c r="G290">
        <v>2456949600.0000005</v>
      </c>
      <c r="H290">
        <v>11.899999999999999</v>
      </c>
      <c r="I290">
        <v>33600</v>
      </c>
      <c r="J290">
        <v>1230.4459999999999</v>
      </c>
    </row>
    <row r="291" spans="1:10" x14ac:dyDescent="0.3">
      <c r="A291" t="b">
        <v>0</v>
      </c>
      <c r="B291" t="s">
        <v>170</v>
      </c>
      <c r="C291">
        <v>96768000.000000015</v>
      </c>
      <c r="D291">
        <v>165564000</v>
      </c>
      <c r="E291">
        <v>2020704000</v>
      </c>
      <c r="F291">
        <v>176400000</v>
      </c>
      <c r="G291">
        <v>2459436000</v>
      </c>
      <c r="H291">
        <v>10.080000000000002</v>
      </c>
      <c r="I291">
        <v>31500</v>
      </c>
      <c r="J291">
        <v>1112.5975000000001</v>
      </c>
    </row>
    <row r="292" spans="1:10" x14ac:dyDescent="0.3">
      <c r="A292" t="b">
        <v>0</v>
      </c>
      <c r="B292" t="s">
        <v>193</v>
      </c>
      <c r="C292">
        <v>124320000</v>
      </c>
      <c r="D292">
        <v>206035200</v>
      </c>
      <c r="E292">
        <v>1690752000</v>
      </c>
      <c r="F292">
        <v>441000000</v>
      </c>
      <c r="G292">
        <v>2462107200</v>
      </c>
      <c r="H292">
        <v>12.95</v>
      </c>
      <c r="I292">
        <v>39200</v>
      </c>
      <c r="J292">
        <v>1226.652</v>
      </c>
    </row>
    <row r="293" spans="1:10" x14ac:dyDescent="0.3">
      <c r="A293" t="b">
        <v>0</v>
      </c>
      <c r="B293" t="s">
        <v>159</v>
      </c>
      <c r="C293">
        <v>207648000.00000003</v>
      </c>
      <c r="D293">
        <v>150847200</v>
      </c>
      <c r="E293">
        <v>1609104000</v>
      </c>
      <c r="F293">
        <v>500220000</v>
      </c>
      <c r="G293">
        <v>2467819200</v>
      </c>
      <c r="H293">
        <v>21.630000000000003</v>
      </c>
      <c r="I293">
        <v>28700</v>
      </c>
      <c r="J293">
        <v>1224.8495</v>
      </c>
    </row>
    <row r="294" spans="1:10" x14ac:dyDescent="0.3">
      <c r="A294" t="b">
        <v>0</v>
      </c>
      <c r="B294" t="s">
        <v>183</v>
      </c>
      <c r="C294">
        <v>124320000</v>
      </c>
      <c r="D294">
        <v>211554000</v>
      </c>
      <c r="E294">
        <v>1804656000.0000002</v>
      </c>
      <c r="F294">
        <v>327599999.99999988</v>
      </c>
      <c r="G294">
        <v>2468130000</v>
      </c>
      <c r="H294">
        <v>12.95</v>
      </c>
      <c r="I294">
        <v>40250</v>
      </c>
      <c r="J294">
        <v>1183.06125</v>
      </c>
    </row>
    <row r="295" spans="1:10" x14ac:dyDescent="0.3">
      <c r="A295" t="b">
        <v>0</v>
      </c>
      <c r="B295" t="s">
        <v>72</v>
      </c>
      <c r="C295">
        <v>170688000</v>
      </c>
      <c r="D295">
        <v>187639200</v>
      </c>
      <c r="E295">
        <v>1609104000</v>
      </c>
      <c r="F295">
        <v>510299999.99999994</v>
      </c>
      <c r="G295">
        <v>2477731200</v>
      </c>
      <c r="H295">
        <v>17.78</v>
      </c>
      <c r="I295">
        <v>35700</v>
      </c>
      <c r="J295">
        <v>1248.5445</v>
      </c>
    </row>
    <row r="296" spans="1:10" x14ac:dyDescent="0.3">
      <c r="A296" t="b">
        <v>0</v>
      </c>
      <c r="B296" t="s">
        <v>369</v>
      </c>
      <c r="C296">
        <v>120960000</v>
      </c>
      <c r="D296">
        <v>148823640</v>
      </c>
      <c r="E296">
        <v>1628928000</v>
      </c>
      <c r="F296">
        <v>580860000</v>
      </c>
      <c r="G296">
        <v>2479571640</v>
      </c>
      <c r="H296">
        <v>12.6</v>
      </c>
      <c r="I296">
        <v>28315</v>
      </c>
      <c r="J296">
        <v>1280.9847750000001</v>
      </c>
    </row>
    <row r="297" spans="1:10" x14ac:dyDescent="0.3">
      <c r="A297" t="b">
        <v>0</v>
      </c>
      <c r="B297" t="s">
        <v>359</v>
      </c>
      <c r="C297">
        <v>120960000</v>
      </c>
      <c r="D297">
        <v>154342440</v>
      </c>
      <c r="E297">
        <v>1742832000</v>
      </c>
      <c r="F297">
        <v>467460000</v>
      </c>
      <c r="G297">
        <v>2485594440</v>
      </c>
      <c r="H297">
        <v>12.6</v>
      </c>
      <c r="I297">
        <v>29365</v>
      </c>
      <c r="J297">
        <v>1237.3940250000001</v>
      </c>
    </row>
    <row r="298" spans="1:10" x14ac:dyDescent="0.3">
      <c r="A298" t="b">
        <v>0</v>
      </c>
      <c r="B298" t="s">
        <v>548</v>
      </c>
      <c r="C298">
        <v>292320000</v>
      </c>
      <c r="D298">
        <v>100810080</v>
      </c>
      <c r="E298">
        <v>1599528000</v>
      </c>
      <c r="F298">
        <v>497700000</v>
      </c>
      <c r="G298">
        <v>2490358080</v>
      </c>
      <c r="H298">
        <v>30.45</v>
      </c>
      <c r="I298">
        <v>19180</v>
      </c>
      <c r="J298">
        <v>1205.1262999999999</v>
      </c>
    </row>
    <row r="299" spans="1:10" x14ac:dyDescent="0.3">
      <c r="A299" t="b">
        <v>0</v>
      </c>
      <c r="B299" t="s">
        <v>538</v>
      </c>
      <c r="C299">
        <v>292320000</v>
      </c>
      <c r="D299">
        <v>106328880</v>
      </c>
      <c r="E299">
        <v>1713432000.0000002</v>
      </c>
      <c r="F299">
        <v>384300000</v>
      </c>
      <c r="G299">
        <v>2496380880</v>
      </c>
      <c r="H299">
        <v>30.45</v>
      </c>
      <c r="I299">
        <v>20230</v>
      </c>
      <c r="J299">
        <v>1161.5355500000001</v>
      </c>
    </row>
    <row r="300" spans="1:10" x14ac:dyDescent="0.3">
      <c r="A300" t="b">
        <v>0</v>
      </c>
      <c r="B300" t="s">
        <v>519</v>
      </c>
      <c r="C300">
        <v>305760000</v>
      </c>
      <c r="D300">
        <v>105960960.00000001</v>
      </c>
      <c r="E300">
        <v>1580207999.9999998</v>
      </c>
      <c r="F300">
        <v>505260000</v>
      </c>
      <c r="G300">
        <v>2497188960</v>
      </c>
      <c r="H300">
        <v>31.85</v>
      </c>
      <c r="I300">
        <v>20160</v>
      </c>
      <c r="J300">
        <v>1209.3956000000001</v>
      </c>
    </row>
    <row r="301" spans="1:10" x14ac:dyDescent="0.3">
      <c r="A301" t="b">
        <v>0</v>
      </c>
      <c r="B301" t="s">
        <v>353</v>
      </c>
      <c r="C301">
        <v>100800000.00000001</v>
      </c>
      <c r="D301">
        <v>159861240</v>
      </c>
      <c r="E301">
        <v>1660848000</v>
      </c>
      <c r="F301">
        <v>580860000</v>
      </c>
      <c r="G301">
        <v>2502369240</v>
      </c>
      <c r="H301">
        <v>10.500000000000002</v>
      </c>
      <c r="I301">
        <v>30415</v>
      </c>
      <c r="J301">
        <v>1296.983275</v>
      </c>
    </row>
    <row r="302" spans="1:10" x14ac:dyDescent="0.3">
      <c r="A302" t="b">
        <v>0</v>
      </c>
      <c r="B302" t="s">
        <v>509</v>
      </c>
      <c r="C302">
        <v>305760000</v>
      </c>
      <c r="D302">
        <v>111479760.00000001</v>
      </c>
      <c r="E302">
        <v>1694112000</v>
      </c>
      <c r="F302">
        <v>391860000</v>
      </c>
      <c r="G302">
        <v>2503211760</v>
      </c>
      <c r="H302">
        <v>31.85</v>
      </c>
      <c r="I302">
        <v>21210</v>
      </c>
      <c r="J302">
        <v>1165.80485</v>
      </c>
    </row>
    <row r="303" spans="1:10" x14ac:dyDescent="0.3">
      <c r="A303" t="b">
        <v>0</v>
      </c>
      <c r="B303" t="s">
        <v>532</v>
      </c>
      <c r="C303">
        <v>272160000</v>
      </c>
      <c r="D303">
        <v>111847680</v>
      </c>
      <c r="E303">
        <v>1631447999.9999998</v>
      </c>
      <c r="F303">
        <v>497700000</v>
      </c>
      <c r="G303">
        <v>2513155680</v>
      </c>
      <c r="H303">
        <v>28.349999999999998</v>
      </c>
      <c r="I303">
        <v>21280</v>
      </c>
      <c r="J303">
        <v>1221.1248000000001</v>
      </c>
    </row>
    <row r="304" spans="1:10" x14ac:dyDescent="0.3">
      <c r="A304" t="b">
        <v>0</v>
      </c>
      <c r="B304" t="s">
        <v>441</v>
      </c>
      <c r="C304">
        <v>100800000.00000001</v>
      </c>
      <c r="D304">
        <v>143856720</v>
      </c>
      <c r="E304">
        <v>1818431999.9999998</v>
      </c>
      <c r="F304">
        <v>451080000</v>
      </c>
      <c r="G304">
        <v>2514168720</v>
      </c>
      <c r="H304">
        <v>10.500000000000002</v>
      </c>
      <c r="I304">
        <v>27370</v>
      </c>
      <c r="J304">
        <v>1244.49045</v>
      </c>
    </row>
    <row r="305" spans="1:10" x14ac:dyDescent="0.3">
      <c r="A305" t="b">
        <v>0</v>
      </c>
      <c r="B305" t="s">
        <v>304</v>
      </c>
      <c r="C305">
        <v>160608000</v>
      </c>
      <c r="D305">
        <v>208794600</v>
      </c>
      <c r="E305">
        <v>1497383999.9999998</v>
      </c>
      <c r="F305">
        <v>650160000</v>
      </c>
      <c r="G305">
        <v>2516946600</v>
      </c>
      <c r="H305">
        <v>16.73</v>
      </c>
      <c r="I305">
        <v>39725</v>
      </c>
      <c r="J305">
        <v>1329.6666250000001</v>
      </c>
    </row>
    <row r="306" spans="1:10" x14ac:dyDescent="0.3">
      <c r="A306" t="b">
        <v>0</v>
      </c>
      <c r="B306" t="s">
        <v>503</v>
      </c>
      <c r="C306">
        <v>285600000</v>
      </c>
      <c r="D306">
        <v>116998560.00000001</v>
      </c>
      <c r="E306">
        <v>1612128000.0000002</v>
      </c>
      <c r="F306">
        <v>505260000</v>
      </c>
      <c r="G306">
        <v>2519986560</v>
      </c>
      <c r="H306">
        <v>29.75</v>
      </c>
      <c r="I306">
        <v>22260</v>
      </c>
      <c r="J306">
        <v>1225.3941</v>
      </c>
    </row>
    <row r="307" spans="1:10" x14ac:dyDescent="0.3">
      <c r="A307" t="b">
        <v>0</v>
      </c>
      <c r="B307" t="s">
        <v>339</v>
      </c>
      <c r="C307">
        <v>114239999.99999999</v>
      </c>
      <c r="D307">
        <v>176601600</v>
      </c>
      <c r="E307">
        <v>1777104000</v>
      </c>
      <c r="F307">
        <v>464940000.00000006</v>
      </c>
      <c r="G307">
        <v>2532885600</v>
      </c>
      <c r="H307">
        <v>11.899999999999999</v>
      </c>
      <c r="I307">
        <v>33600</v>
      </c>
      <c r="J307">
        <v>1262.086</v>
      </c>
    </row>
    <row r="308" spans="1:10" x14ac:dyDescent="0.3">
      <c r="A308" t="b">
        <v>0</v>
      </c>
      <c r="B308" t="s">
        <v>329</v>
      </c>
      <c r="C308">
        <v>114239999.99999999</v>
      </c>
      <c r="D308">
        <v>182120400</v>
      </c>
      <c r="E308">
        <v>1891007999.9999998</v>
      </c>
      <c r="F308">
        <v>351539999.99999994</v>
      </c>
      <c r="G308">
        <v>2538908400</v>
      </c>
      <c r="H308">
        <v>11.899999999999999</v>
      </c>
      <c r="I308">
        <v>34650</v>
      </c>
      <c r="J308">
        <v>1218.4952499999999</v>
      </c>
    </row>
    <row r="309" spans="1:10" x14ac:dyDescent="0.3">
      <c r="A309" t="b">
        <v>0</v>
      </c>
      <c r="B309" t="s">
        <v>175</v>
      </c>
      <c r="C309">
        <v>84000000</v>
      </c>
      <c r="D309">
        <v>165564000</v>
      </c>
      <c r="E309">
        <v>1927295999.9999998</v>
      </c>
      <c r="F309">
        <v>371700000</v>
      </c>
      <c r="G309">
        <v>2548560000</v>
      </c>
      <c r="H309">
        <v>8.75</v>
      </c>
      <c r="I309">
        <v>31500</v>
      </c>
      <c r="J309">
        <v>1233.7674999999999</v>
      </c>
    </row>
    <row r="310" spans="1:10" x14ac:dyDescent="0.3">
      <c r="A310" t="b">
        <v>0</v>
      </c>
      <c r="B310" t="s">
        <v>43</v>
      </c>
      <c r="C310">
        <v>268128000</v>
      </c>
      <c r="D310">
        <v>181200600</v>
      </c>
      <c r="E310">
        <v>1609104000</v>
      </c>
      <c r="F310">
        <v>505260000</v>
      </c>
      <c r="G310">
        <v>2563692600</v>
      </c>
      <c r="H310">
        <v>27.93</v>
      </c>
      <c r="I310">
        <v>34475</v>
      </c>
      <c r="J310">
        <v>1260.620375</v>
      </c>
    </row>
    <row r="311" spans="1:10" x14ac:dyDescent="0.3">
      <c r="A311" t="b">
        <v>0</v>
      </c>
      <c r="B311" t="s">
        <v>217</v>
      </c>
      <c r="C311">
        <v>543648000</v>
      </c>
      <c r="D311">
        <v>107432640</v>
      </c>
      <c r="E311">
        <v>1466304000</v>
      </c>
      <c r="F311">
        <v>447300000</v>
      </c>
      <c r="G311">
        <v>2564684640</v>
      </c>
      <c r="H311">
        <v>56.629999999999995</v>
      </c>
      <c r="I311">
        <v>20440</v>
      </c>
      <c r="J311">
        <v>1164.1153999999999</v>
      </c>
    </row>
    <row r="312" spans="1:10" x14ac:dyDescent="0.3">
      <c r="A312" t="b">
        <v>0</v>
      </c>
      <c r="B312" t="s">
        <v>368</v>
      </c>
      <c r="C312">
        <v>100800000.00000001</v>
      </c>
      <c r="D312">
        <v>159861240</v>
      </c>
      <c r="E312">
        <v>1736783999.9999998</v>
      </c>
      <c r="F312">
        <v>580860000</v>
      </c>
      <c r="G312">
        <v>2578305240</v>
      </c>
      <c r="H312">
        <v>10.500000000000002</v>
      </c>
      <c r="I312">
        <v>30415</v>
      </c>
      <c r="J312">
        <v>1328.6232749999999</v>
      </c>
    </row>
    <row r="313" spans="1:10" x14ac:dyDescent="0.3">
      <c r="A313" t="b">
        <v>0</v>
      </c>
      <c r="B313" t="s">
        <v>358</v>
      </c>
      <c r="C313">
        <v>100800000.00000001</v>
      </c>
      <c r="D313">
        <v>165380040</v>
      </c>
      <c r="E313">
        <v>1850687999.9999998</v>
      </c>
      <c r="F313">
        <v>467460000</v>
      </c>
      <c r="G313">
        <v>2584328040</v>
      </c>
      <c r="H313">
        <v>10.500000000000002</v>
      </c>
      <c r="I313">
        <v>31465</v>
      </c>
      <c r="J313">
        <v>1285.0325250000001</v>
      </c>
    </row>
    <row r="314" spans="1:10" x14ac:dyDescent="0.3">
      <c r="A314" t="b">
        <v>0</v>
      </c>
      <c r="B314" t="s">
        <v>547</v>
      </c>
      <c r="C314">
        <v>272160000</v>
      </c>
      <c r="D314">
        <v>111847680</v>
      </c>
      <c r="E314">
        <v>1707383999.9999998</v>
      </c>
      <c r="F314">
        <v>497700000</v>
      </c>
      <c r="G314">
        <v>2589091680</v>
      </c>
      <c r="H314">
        <v>28.349999999999998</v>
      </c>
      <c r="I314">
        <v>21280</v>
      </c>
      <c r="J314">
        <v>1252.7647999999999</v>
      </c>
    </row>
    <row r="315" spans="1:10" x14ac:dyDescent="0.3">
      <c r="A315" t="b">
        <v>0</v>
      </c>
      <c r="B315" t="s">
        <v>456</v>
      </c>
      <c r="C315">
        <v>100800000.00000001</v>
      </c>
      <c r="D315">
        <v>143856720</v>
      </c>
      <c r="E315">
        <v>1894367999.9999998</v>
      </c>
      <c r="F315">
        <v>451080000</v>
      </c>
      <c r="G315">
        <v>2590104720</v>
      </c>
      <c r="H315">
        <v>10.500000000000002</v>
      </c>
      <c r="I315">
        <v>27370</v>
      </c>
      <c r="J315">
        <v>1276.1304500000001</v>
      </c>
    </row>
    <row r="316" spans="1:10" x14ac:dyDescent="0.3">
      <c r="A316" t="b">
        <v>0</v>
      </c>
      <c r="B316" t="s">
        <v>537</v>
      </c>
      <c r="C316">
        <v>272160000</v>
      </c>
      <c r="D316">
        <v>117366480</v>
      </c>
      <c r="E316">
        <v>1821287999.9999998</v>
      </c>
      <c r="F316">
        <v>384300000</v>
      </c>
      <c r="G316">
        <v>2595114480</v>
      </c>
      <c r="H316">
        <v>28.349999999999998</v>
      </c>
      <c r="I316">
        <v>22330</v>
      </c>
      <c r="J316">
        <v>1209.1740500000001</v>
      </c>
    </row>
    <row r="317" spans="1:10" x14ac:dyDescent="0.3">
      <c r="A317" t="b">
        <v>0</v>
      </c>
      <c r="B317" t="s">
        <v>518</v>
      </c>
      <c r="C317">
        <v>285600000</v>
      </c>
      <c r="D317">
        <v>116998560.00000001</v>
      </c>
      <c r="E317">
        <v>1688064000</v>
      </c>
      <c r="F317">
        <v>505260000</v>
      </c>
      <c r="G317">
        <v>2595922560</v>
      </c>
      <c r="H317">
        <v>29.75</v>
      </c>
      <c r="I317">
        <v>22260</v>
      </c>
      <c r="J317">
        <v>1257.0341000000001</v>
      </c>
    </row>
    <row r="318" spans="1:10" x14ac:dyDescent="0.3">
      <c r="A318" t="b">
        <v>0</v>
      </c>
      <c r="B318" t="s">
        <v>446</v>
      </c>
      <c r="C318">
        <v>100800000.00000001</v>
      </c>
      <c r="D318">
        <v>149375520</v>
      </c>
      <c r="E318">
        <v>2008271999.9999998</v>
      </c>
      <c r="F318">
        <v>337680000</v>
      </c>
      <c r="G318">
        <v>2596127520</v>
      </c>
      <c r="H318">
        <v>10.500000000000002</v>
      </c>
      <c r="I318">
        <v>28420</v>
      </c>
      <c r="J318">
        <v>1232.5397</v>
      </c>
    </row>
    <row r="319" spans="1:10" x14ac:dyDescent="0.3">
      <c r="A319" t="b">
        <v>0</v>
      </c>
      <c r="B319" t="s">
        <v>508</v>
      </c>
      <c r="C319">
        <v>285600000</v>
      </c>
      <c r="D319">
        <v>122517360.00000001</v>
      </c>
      <c r="E319">
        <v>1801968000</v>
      </c>
      <c r="F319">
        <v>391860000</v>
      </c>
      <c r="G319">
        <v>2601945360</v>
      </c>
      <c r="H319">
        <v>29.75</v>
      </c>
      <c r="I319">
        <v>23310</v>
      </c>
      <c r="J319">
        <v>1213.44335</v>
      </c>
    </row>
    <row r="320" spans="1:10" x14ac:dyDescent="0.3">
      <c r="A320" t="b">
        <v>0</v>
      </c>
      <c r="B320" t="s">
        <v>440</v>
      </c>
      <c r="C320">
        <v>80640000</v>
      </c>
      <c r="D320">
        <v>154894320</v>
      </c>
      <c r="E320">
        <v>1926287999.9999998</v>
      </c>
      <c r="F320">
        <v>451080000</v>
      </c>
      <c r="G320">
        <v>2612902320</v>
      </c>
      <c r="H320">
        <v>8.4</v>
      </c>
      <c r="I320">
        <v>29470</v>
      </c>
      <c r="J320">
        <v>1292.12895</v>
      </c>
    </row>
    <row r="321" spans="1:10" x14ac:dyDescent="0.3">
      <c r="A321" t="b">
        <v>0</v>
      </c>
      <c r="B321" t="s">
        <v>470</v>
      </c>
      <c r="C321">
        <v>416640000</v>
      </c>
      <c r="D321">
        <v>165564000</v>
      </c>
      <c r="E321">
        <v>1500912000</v>
      </c>
      <c r="F321">
        <v>541800000</v>
      </c>
      <c r="G321">
        <v>2624916000</v>
      </c>
      <c r="H321">
        <v>43.4</v>
      </c>
      <c r="I321">
        <v>31500</v>
      </c>
      <c r="J321">
        <v>1267.1575</v>
      </c>
    </row>
    <row r="322" spans="1:10" x14ac:dyDescent="0.3">
      <c r="A322" t="s">
        <v>556</v>
      </c>
      <c r="B322" t="s">
        <v>174</v>
      </c>
      <c r="C322">
        <v>63840000</v>
      </c>
      <c r="D322">
        <v>176601600</v>
      </c>
      <c r="E322">
        <v>2035151999.9999998</v>
      </c>
      <c r="F322">
        <v>371700000</v>
      </c>
      <c r="G322">
        <v>2647293600</v>
      </c>
      <c r="H322">
        <v>6.65</v>
      </c>
      <c r="I322">
        <v>33600</v>
      </c>
      <c r="J322">
        <v>1281.4059999999999</v>
      </c>
    </row>
    <row r="323" spans="1:10" x14ac:dyDescent="0.3">
      <c r="A323" t="b">
        <v>0</v>
      </c>
      <c r="B323" t="s">
        <v>455</v>
      </c>
      <c r="C323">
        <v>80640000</v>
      </c>
      <c r="D323">
        <v>154894320</v>
      </c>
      <c r="E323">
        <v>2002224000</v>
      </c>
      <c r="F323">
        <v>451080000</v>
      </c>
      <c r="G323">
        <v>2688838320</v>
      </c>
      <c r="H323">
        <v>8.4</v>
      </c>
      <c r="I323">
        <v>29470</v>
      </c>
      <c r="J323">
        <v>1323.7689499999999</v>
      </c>
    </row>
    <row r="324" spans="1:10" x14ac:dyDescent="0.3">
      <c r="A324" t="b">
        <v>0</v>
      </c>
      <c r="B324" t="s">
        <v>122</v>
      </c>
      <c r="C324">
        <v>120960000</v>
      </c>
      <c r="D324">
        <v>161884800</v>
      </c>
      <c r="E324">
        <v>1744512000</v>
      </c>
      <c r="F324">
        <v>661500000</v>
      </c>
      <c r="G324">
        <v>2688856800</v>
      </c>
      <c r="H324">
        <v>12.6</v>
      </c>
      <c r="I324">
        <v>30800</v>
      </c>
      <c r="J324">
        <v>1404.508</v>
      </c>
    </row>
    <row r="325" spans="1:10" x14ac:dyDescent="0.3">
      <c r="A325" t="b">
        <v>0</v>
      </c>
      <c r="B325" t="s">
        <v>445</v>
      </c>
      <c r="C325">
        <v>80640000</v>
      </c>
      <c r="D325">
        <v>160413120</v>
      </c>
      <c r="E325">
        <v>2116128000.0000002</v>
      </c>
      <c r="F325">
        <v>337680000</v>
      </c>
      <c r="G325">
        <v>2694861120</v>
      </c>
      <c r="H325">
        <v>8.4</v>
      </c>
      <c r="I325">
        <v>30520</v>
      </c>
      <c r="J325">
        <v>1280.1782000000001</v>
      </c>
    </row>
    <row r="326" spans="1:10" x14ac:dyDescent="0.3">
      <c r="A326" t="b">
        <v>0</v>
      </c>
      <c r="B326" t="s">
        <v>267</v>
      </c>
      <c r="C326">
        <v>114239999.99999999</v>
      </c>
      <c r="D326">
        <v>242827200</v>
      </c>
      <c r="E326">
        <v>1647071999.9999998</v>
      </c>
      <c r="F326">
        <v>693000000</v>
      </c>
      <c r="G326">
        <v>2697139200</v>
      </c>
      <c r="H326">
        <v>11.899999999999999</v>
      </c>
      <c r="I326">
        <v>46200</v>
      </c>
      <c r="J326">
        <v>1439.347</v>
      </c>
    </row>
    <row r="327" spans="1:10" x14ac:dyDescent="0.3">
      <c r="A327" t="b">
        <v>0</v>
      </c>
      <c r="B327" t="s">
        <v>485</v>
      </c>
      <c r="C327">
        <v>416640000</v>
      </c>
      <c r="D327">
        <v>165564000</v>
      </c>
      <c r="E327">
        <v>1576848000</v>
      </c>
      <c r="F327">
        <v>541800000</v>
      </c>
      <c r="G327">
        <v>2700852000</v>
      </c>
      <c r="H327">
        <v>43.4</v>
      </c>
      <c r="I327">
        <v>31500</v>
      </c>
      <c r="J327">
        <v>1298.7974999999999</v>
      </c>
    </row>
    <row r="328" spans="1:10" x14ac:dyDescent="0.3">
      <c r="A328" t="b">
        <v>0</v>
      </c>
      <c r="B328" t="s">
        <v>93</v>
      </c>
      <c r="C328">
        <v>117600000</v>
      </c>
      <c r="D328">
        <v>154526400</v>
      </c>
      <c r="E328">
        <v>1794912000</v>
      </c>
      <c r="F328">
        <v>636300000</v>
      </c>
      <c r="G328">
        <v>2703338400</v>
      </c>
      <c r="H328">
        <v>12.25</v>
      </c>
      <c r="I328">
        <v>29400</v>
      </c>
      <c r="J328">
        <v>1399.2090000000001</v>
      </c>
    </row>
    <row r="329" spans="1:10" x14ac:dyDescent="0.3">
      <c r="A329" t="b">
        <v>0</v>
      </c>
      <c r="B329" t="s">
        <v>475</v>
      </c>
      <c r="C329">
        <v>416640000</v>
      </c>
      <c r="D329">
        <v>171082800</v>
      </c>
      <c r="E329">
        <v>1690752000</v>
      </c>
      <c r="F329">
        <v>428400000</v>
      </c>
      <c r="G329">
        <v>2706874800</v>
      </c>
      <c r="H329">
        <v>43.4</v>
      </c>
      <c r="I329">
        <v>32550</v>
      </c>
      <c r="J329">
        <v>1255.2067500000001</v>
      </c>
    </row>
    <row r="330" spans="1:10" x14ac:dyDescent="0.3">
      <c r="A330" t="b">
        <v>0</v>
      </c>
      <c r="B330" t="s">
        <v>412</v>
      </c>
      <c r="C330">
        <v>181440000.00000003</v>
      </c>
      <c r="D330">
        <v>163724400</v>
      </c>
      <c r="E330">
        <v>1610112000</v>
      </c>
      <c r="F330">
        <v>756000000</v>
      </c>
      <c r="G330">
        <v>2711276400</v>
      </c>
      <c r="H330">
        <v>18.900000000000002</v>
      </c>
      <c r="I330">
        <v>31150</v>
      </c>
      <c r="J330">
        <v>1441.00775</v>
      </c>
    </row>
    <row r="331" spans="1:10" x14ac:dyDescent="0.3">
      <c r="A331" t="b">
        <v>0</v>
      </c>
      <c r="B331" t="s">
        <v>469</v>
      </c>
      <c r="C331">
        <v>396480000.00000006</v>
      </c>
      <c r="D331">
        <v>176601600</v>
      </c>
      <c r="E331">
        <v>1608768000</v>
      </c>
      <c r="F331">
        <v>541800000</v>
      </c>
      <c r="G331">
        <v>2723649600</v>
      </c>
      <c r="H331">
        <v>41.300000000000004</v>
      </c>
      <c r="I331">
        <v>33600</v>
      </c>
      <c r="J331">
        <v>1314.796</v>
      </c>
    </row>
    <row r="332" spans="1:10" x14ac:dyDescent="0.3">
      <c r="A332" t="b">
        <v>0</v>
      </c>
      <c r="B332" t="s">
        <v>98</v>
      </c>
      <c r="C332">
        <v>117600000</v>
      </c>
      <c r="D332">
        <v>160045200</v>
      </c>
      <c r="E332">
        <v>1959552000</v>
      </c>
      <c r="F332">
        <v>522900000.00000012</v>
      </c>
      <c r="G332">
        <v>2760097200</v>
      </c>
      <c r="H332">
        <v>12.25</v>
      </c>
      <c r="I332">
        <v>30450</v>
      </c>
      <c r="J332">
        <v>1376.7582500000001</v>
      </c>
    </row>
    <row r="333" spans="1:10" x14ac:dyDescent="0.3">
      <c r="A333" t="b">
        <v>0</v>
      </c>
      <c r="B333" t="s">
        <v>137</v>
      </c>
      <c r="C333">
        <v>120960000</v>
      </c>
      <c r="D333">
        <v>161884800</v>
      </c>
      <c r="E333">
        <v>1820447999.9999998</v>
      </c>
      <c r="F333">
        <v>661500000</v>
      </c>
      <c r="G333">
        <v>2764792800</v>
      </c>
      <c r="H333">
        <v>12.6</v>
      </c>
      <c r="I333">
        <v>30800</v>
      </c>
      <c r="J333">
        <v>1436.1479999999999</v>
      </c>
    </row>
    <row r="334" spans="1:10" x14ac:dyDescent="0.3">
      <c r="A334" t="b">
        <v>0</v>
      </c>
      <c r="B334" t="s">
        <v>127</v>
      </c>
      <c r="C334">
        <v>120960000</v>
      </c>
      <c r="D334">
        <v>167403600</v>
      </c>
      <c r="E334">
        <v>1934351999.9999998</v>
      </c>
      <c r="F334">
        <v>548100000</v>
      </c>
      <c r="G334">
        <v>2770815600</v>
      </c>
      <c r="H334">
        <v>12.6</v>
      </c>
      <c r="I334">
        <v>31850</v>
      </c>
      <c r="J334">
        <v>1392.5572500000001</v>
      </c>
    </row>
    <row r="335" spans="1:10" x14ac:dyDescent="0.3">
      <c r="A335" t="b">
        <v>0</v>
      </c>
      <c r="B335" t="s">
        <v>282</v>
      </c>
      <c r="C335">
        <v>114239999.99999999</v>
      </c>
      <c r="D335">
        <v>242827200</v>
      </c>
      <c r="E335">
        <v>1723007999.9999998</v>
      </c>
      <c r="F335">
        <v>693000000</v>
      </c>
      <c r="G335">
        <v>2773075200</v>
      </c>
      <c r="H335">
        <v>11.899999999999999</v>
      </c>
      <c r="I335">
        <v>46200</v>
      </c>
      <c r="J335">
        <v>1470.9870000000001</v>
      </c>
    </row>
    <row r="336" spans="1:10" x14ac:dyDescent="0.3">
      <c r="A336" t="b">
        <v>0</v>
      </c>
      <c r="B336" t="s">
        <v>272</v>
      </c>
      <c r="C336">
        <v>114239999.99999999</v>
      </c>
      <c r="D336">
        <v>248346000</v>
      </c>
      <c r="E336">
        <v>1836912000</v>
      </c>
      <c r="F336">
        <v>579600000</v>
      </c>
      <c r="G336">
        <v>2779098000</v>
      </c>
      <c r="H336">
        <v>11.899999999999999</v>
      </c>
      <c r="I336">
        <v>47250</v>
      </c>
      <c r="J336">
        <v>1427.39625</v>
      </c>
    </row>
    <row r="337" spans="1:10" x14ac:dyDescent="0.3">
      <c r="A337" t="b">
        <v>0</v>
      </c>
      <c r="B337" t="s">
        <v>108</v>
      </c>
      <c r="C337">
        <v>117600000</v>
      </c>
      <c r="D337">
        <v>154526400</v>
      </c>
      <c r="E337">
        <v>1870848000</v>
      </c>
      <c r="F337">
        <v>636300000</v>
      </c>
      <c r="G337">
        <v>2779274400</v>
      </c>
      <c r="H337">
        <v>12.25</v>
      </c>
      <c r="I337">
        <v>29400</v>
      </c>
      <c r="J337">
        <v>1430.8489999999999</v>
      </c>
    </row>
    <row r="338" spans="1:10" x14ac:dyDescent="0.3">
      <c r="A338" t="b">
        <v>0</v>
      </c>
      <c r="B338" t="s">
        <v>393</v>
      </c>
      <c r="C338">
        <v>221088000</v>
      </c>
      <c r="D338">
        <v>111111840</v>
      </c>
      <c r="E338">
        <v>2094960000</v>
      </c>
      <c r="F338">
        <v>354060000</v>
      </c>
      <c r="G338">
        <v>2781219840</v>
      </c>
      <c r="H338">
        <v>23.03</v>
      </c>
      <c r="I338">
        <v>21140</v>
      </c>
      <c r="J338">
        <v>1283.4549</v>
      </c>
    </row>
    <row r="339" spans="1:10" x14ac:dyDescent="0.3">
      <c r="A339" t="b">
        <v>0</v>
      </c>
      <c r="B339" t="s">
        <v>151</v>
      </c>
      <c r="C339">
        <v>154559999.99999997</v>
      </c>
      <c r="D339">
        <v>143488800</v>
      </c>
      <c r="E339">
        <v>1769712000</v>
      </c>
      <c r="F339">
        <v>714420000</v>
      </c>
      <c r="G339">
        <v>2782180800</v>
      </c>
      <c r="H339">
        <v>16.099999999999998</v>
      </c>
      <c r="I339">
        <v>27300</v>
      </c>
      <c r="J339">
        <v>1454.6105</v>
      </c>
    </row>
    <row r="340" spans="1:10" x14ac:dyDescent="0.3">
      <c r="A340" t="b">
        <v>0</v>
      </c>
      <c r="B340" t="s">
        <v>427</v>
      </c>
      <c r="C340">
        <v>181440000.00000003</v>
      </c>
      <c r="D340">
        <v>163724400</v>
      </c>
      <c r="E340">
        <v>1686048000</v>
      </c>
      <c r="F340">
        <v>756000000</v>
      </c>
      <c r="G340">
        <v>2787212400</v>
      </c>
      <c r="H340">
        <v>18.900000000000002</v>
      </c>
      <c r="I340">
        <v>31150</v>
      </c>
      <c r="J340">
        <v>1472.6477500000001</v>
      </c>
    </row>
    <row r="341" spans="1:10" x14ac:dyDescent="0.3">
      <c r="A341" t="b">
        <v>0</v>
      </c>
      <c r="B341" t="s">
        <v>121</v>
      </c>
      <c r="C341">
        <v>100800000.00000001</v>
      </c>
      <c r="D341">
        <v>172922400</v>
      </c>
      <c r="E341">
        <v>1852368000.0000002</v>
      </c>
      <c r="F341">
        <v>661500000</v>
      </c>
      <c r="G341">
        <v>2787590400</v>
      </c>
      <c r="H341">
        <v>10.500000000000002</v>
      </c>
      <c r="I341">
        <v>32900</v>
      </c>
      <c r="J341">
        <v>1452.1465000000001</v>
      </c>
    </row>
    <row r="342" spans="1:10" x14ac:dyDescent="0.3">
      <c r="A342" t="b">
        <v>0</v>
      </c>
      <c r="B342" t="s">
        <v>64</v>
      </c>
      <c r="C342">
        <v>117600000</v>
      </c>
      <c r="D342">
        <v>180280800</v>
      </c>
      <c r="E342">
        <v>1769712000</v>
      </c>
      <c r="F342">
        <v>724500000</v>
      </c>
      <c r="G342">
        <v>2792092800</v>
      </c>
      <c r="H342">
        <v>12.25</v>
      </c>
      <c r="I342">
        <v>34300</v>
      </c>
      <c r="J342">
        <v>1478.3054999999999</v>
      </c>
    </row>
    <row r="343" spans="1:10" x14ac:dyDescent="0.3">
      <c r="A343" t="b">
        <v>0</v>
      </c>
      <c r="B343" t="s">
        <v>417</v>
      </c>
      <c r="C343">
        <v>181440000.00000003</v>
      </c>
      <c r="D343">
        <v>169243200</v>
      </c>
      <c r="E343">
        <v>1799952000</v>
      </c>
      <c r="F343">
        <v>642600000</v>
      </c>
      <c r="G343">
        <v>2793235200</v>
      </c>
      <c r="H343">
        <v>18.900000000000002</v>
      </c>
      <c r="I343">
        <v>32200</v>
      </c>
      <c r="J343">
        <v>1429.057</v>
      </c>
    </row>
    <row r="344" spans="1:10" x14ac:dyDescent="0.3">
      <c r="A344" t="b">
        <v>0</v>
      </c>
      <c r="B344" t="s">
        <v>266</v>
      </c>
      <c r="C344">
        <v>94080000</v>
      </c>
      <c r="D344">
        <v>253864800</v>
      </c>
      <c r="E344">
        <v>1754928000</v>
      </c>
      <c r="F344">
        <v>693000000</v>
      </c>
      <c r="G344">
        <v>2795872800</v>
      </c>
      <c r="H344">
        <v>9.8000000000000007</v>
      </c>
      <c r="I344">
        <v>48300</v>
      </c>
      <c r="J344">
        <v>1486.9855</v>
      </c>
    </row>
    <row r="345" spans="1:10" x14ac:dyDescent="0.3">
      <c r="A345" t="b">
        <v>0</v>
      </c>
      <c r="B345" t="s">
        <v>484</v>
      </c>
      <c r="C345">
        <v>396480000.00000006</v>
      </c>
      <c r="D345">
        <v>176601600</v>
      </c>
      <c r="E345">
        <v>1684704000</v>
      </c>
      <c r="F345">
        <v>541800000</v>
      </c>
      <c r="G345">
        <v>2799585600</v>
      </c>
      <c r="H345">
        <v>41.300000000000004</v>
      </c>
      <c r="I345">
        <v>33600</v>
      </c>
      <c r="J345">
        <v>1346.4359999999999</v>
      </c>
    </row>
    <row r="346" spans="1:10" x14ac:dyDescent="0.3">
      <c r="A346" t="b">
        <v>0</v>
      </c>
      <c r="B346" t="s">
        <v>92</v>
      </c>
      <c r="C346">
        <v>97440000.000000015</v>
      </c>
      <c r="D346">
        <v>165564000</v>
      </c>
      <c r="E346">
        <v>1902768000</v>
      </c>
      <c r="F346">
        <v>636300000</v>
      </c>
      <c r="G346">
        <v>2802072000</v>
      </c>
      <c r="H346">
        <v>10.150000000000002</v>
      </c>
      <c r="I346">
        <v>31500</v>
      </c>
      <c r="J346">
        <v>1446.8475000000001</v>
      </c>
    </row>
    <row r="347" spans="1:10" x14ac:dyDescent="0.3">
      <c r="A347" t="b">
        <v>0</v>
      </c>
      <c r="B347" t="s">
        <v>191</v>
      </c>
      <c r="C347">
        <v>231168000.00000003</v>
      </c>
      <c r="D347">
        <v>209714400</v>
      </c>
      <c r="E347">
        <v>2104704000.0000002</v>
      </c>
      <c r="F347">
        <v>258299999.99999994</v>
      </c>
      <c r="G347">
        <v>2803886400</v>
      </c>
      <c r="H347">
        <v>24.080000000000002</v>
      </c>
      <c r="I347">
        <v>39900</v>
      </c>
      <c r="J347">
        <v>1271.4414999999999</v>
      </c>
    </row>
    <row r="348" spans="1:10" x14ac:dyDescent="0.3">
      <c r="A348" t="b">
        <v>0</v>
      </c>
      <c r="B348" t="s">
        <v>474</v>
      </c>
      <c r="C348">
        <v>396480000.00000006</v>
      </c>
      <c r="D348">
        <v>182120400</v>
      </c>
      <c r="E348">
        <v>1798608000</v>
      </c>
      <c r="F348">
        <v>428400000</v>
      </c>
      <c r="G348">
        <v>2805608400</v>
      </c>
      <c r="H348">
        <v>41.300000000000004</v>
      </c>
      <c r="I348">
        <v>34650</v>
      </c>
      <c r="J348">
        <v>1302.8452500000001</v>
      </c>
    </row>
    <row r="349" spans="1:10" x14ac:dyDescent="0.3">
      <c r="A349" t="b">
        <v>0</v>
      </c>
      <c r="B349" t="s">
        <v>411</v>
      </c>
      <c r="C349">
        <v>161280000</v>
      </c>
      <c r="D349">
        <v>174762000</v>
      </c>
      <c r="E349">
        <v>1717968000</v>
      </c>
      <c r="F349">
        <v>756000000</v>
      </c>
      <c r="G349">
        <v>2810010000</v>
      </c>
      <c r="H349">
        <v>16.8</v>
      </c>
      <c r="I349">
        <v>33250</v>
      </c>
      <c r="J349">
        <v>1488.64625</v>
      </c>
    </row>
    <row r="350" spans="1:10" x14ac:dyDescent="0.3">
      <c r="A350" t="b">
        <v>0</v>
      </c>
      <c r="B350" t="s">
        <v>7</v>
      </c>
      <c r="C350">
        <v>2688000000</v>
      </c>
      <c r="D350">
        <v>735840</v>
      </c>
      <c r="E350">
        <v>95759999.999999985</v>
      </c>
      <c r="F350">
        <v>42840000</v>
      </c>
      <c r="G350">
        <v>2827335840</v>
      </c>
      <c r="H350">
        <v>280</v>
      </c>
      <c r="I350">
        <v>140</v>
      </c>
      <c r="J350">
        <v>636.05989999999997</v>
      </c>
    </row>
    <row r="351" spans="1:10" x14ac:dyDescent="0.3">
      <c r="A351" t="b">
        <v>0</v>
      </c>
      <c r="B351" t="s">
        <v>296</v>
      </c>
      <c r="C351">
        <v>107520000.00000001</v>
      </c>
      <c r="D351">
        <v>201436200</v>
      </c>
      <c r="E351">
        <v>1657992000</v>
      </c>
      <c r="F351">
        <v>864359999.99999988</v>
      </c>
      <c r="G351">
        <v>2831308200</v>
      </c>
      <c r="H351">
        <v>11.200000000000001</v>
      </c>
      <c r="I351">
        <v>38325</v>
      </c>
      <c r="J351">
        <v>1559.427625</v>
      </c>
    </row>
    <row r="352" spans="1:10" x14ac:dyDescent="0.3">
      <c r="A352" t="b">
        <v>0</v>
      </c>
      <c r="B352" t="s">
        <v>166</v>
      </c>
      <c r="C352">
        <v>154559999.99999997</v>
      </c>
      <c r="D352">
        <v>143488800</v>
      </c>
      <c r="E352">
        <v>1845648000</v>
      </c>
      <c r="F352">
        <v>714420000</v>
      </c>
      <c r="G352">
        <v>2858116800</v>
      </c>
      <c r="H352">
        <v>16.099999999999998</v>
      </c>
      <c r="I352">
        <v>27300</v>
      </c>
      <c r="J352">
        <v>1486.2505000000001</v>
      </c>
    </row>
    <row r="353" spans="1:10" x14ac:dyDescent="0.3">
      <c r="A353" t="b">
        <v>0</v>
      </c>
      <c r="B353" t="s">
        <v>97</v>
      </c>
      <c r="C353">
        <v>97440000.000000015</v>
      </c>
      <c r="D353">
        <v>171082800</v>
      </c>
      <c r="E353">
        <v>2067408000</v>
      </c>
      <c r="F353">
        <v>522900000.00000012</v>
      </c>
      <c r="G353">
        <v>2858830800</v>
      </c>
      <c r="H353">
        <v>10.150000000000002</v>
      </c>
      <c r="I353">
        <v>32550</v>
      </c>
      <c r="J353">
        <v>1424.3967500000001</v>
      </c>
    </row>
    <row r="354" spans="1:10" x14ac:dyDescent="0.3">
      <c r="A354" t="b">
        <v>0</v>
      </c>
      <c r="B354" t="s">
        <v>136</v>
      </c>
      <c r="C354">
        <v>100800000.00000001</v>
      </c>
      <c r="D354">
        <v>172922400</v>
      </c>
      <c r="E354">
        <v>1928304000</v>
      </c>
      <c r="F354">
        <v>661500000</v>
      </c>
      <c r="G354">
        <v>2863526400</v>
      </c>
      <c r="H354">
        <v>10.500000000000002</v>
      </c>
      <c r="I354">
        <v>32900</v>
      </c>
      <c r="J354">
        <v>1483.7864999999999</v>
      </c>
    </row>
    <row r="355" spans="1:10" x14ac:dyDescent="0.3">
      <c r="A355" t="b">
        <v>0</v>
      </c>
      <c r="B355" t="s">
        <v>156</v>
      </c>
      <c r="C355">
        <v>154559999.99999997</v>
      </c>
      <c r="D355">
        <v>149007600</v>
      </c>
      <c r="E355">
        <v>1959552000</v>
      </c>
      <c r="F355">
        <v>601020000</v>
      </c>
      <c r="G355">
        <v>2864139600</v>
      </c>
      <c r="H355">
        <v>16.099999999999998</v>
      </c>
      <c r="I355">
        <v>28350</v>
      </c>
      <c r="J355">
        <v>1442.65975</v>
      </c>
    </row>
    <row r="356" spans="1:10" x14ac:dyDescent="0.3">
      <c r="A356" t="b">
        <v>0</v>
      </c>
      <c r="B356" t="s">
        <v>79</v>
      </c>
      <c r="C356">
        <v>117600000</v>
      </c>
      <c r="D356">
        <v>180280800</v>
      </c>
      <c r="E356">
        <v>1845648000</v>
      </c>
      <c r="F356">
        <v>724500000</v>
      </c>
      <c r="G356">
        <v>2868028800</v>
      </c>
      <c r="H356">
        <v>12.25</v>
      </c>
      <c r="I356">
        <v>34300</v>
      </c>
      <c r="J356">
        <v>1509.9455</v>
      </c>
    </row>
    <row r="357" spans="1:10" x14ac:dyDescent="0.3">
      <c r="A357" t="b">
        <v>0</v>
      </c>
      <c r="B357" t="s">
        <v>126</v>
      </c>
      <c r="C357">
        <v>100800000.00000001</v>
      </c>
      <c r="D357">
        <v>178441200</v>
      </c>
      <c r="E357">
        <v>2042208000</v>
      </c>
      <c r="F357">
        <v>548100000</v>
      </c>
      <c r="G357">
        <v>2869549200</v>
      </c>
      <c r="H357">
        <v>10.500000000000002</v>
      </c>
      <c r="I357">
        <v>33950</v>
      </c>
      <c r="J357">
        <v>1440.1957500000001</v>
      </c>
    </row>
    <row r="358" spans="1:10" x14ac:dyDescent="0.3">
      <c r="A358" t="b">
        <v>0</v>
      </c>
      <c r="B358" t="s">
        <v>281</v>
      </c>
      <c r="C358">
        <v>94080000</v>
      </c>
      <c r="D358">
        <v>253864800</v>
      </c>
      <c r="E358">
        <v>1830864000</v>
      </c>
      <c r="F358">
        <v>693000000</v>
      </c>
      <c r="G358">
        <v>2871808800</v>
      </c>
      <c r="H358">
        <v>9.8000000000000007</v>
      </c>
      <c r="I358">
        <v>48300</v>
      </c>
      <c r="J358">
        <v>1518.6255000000001</v>
      </c>
    </row>
    <row r="359" spans="1:10" x14ac:dyDescent="0.3">
      <c r="A359" t="b">
        <v>0</v>
      </c>
      <c r="B359" t="s">
        <v>69</v>
      </c>
      <c r="C359">
        <v>117600000</v>
      </c>
      <c r="D359">
        <v>185799600</v>
      </c>
      <c r="E359">
        <v>1959552000</v>
      </c>
      <c r="F359">
        <v>611100000</v>
      </c>
      <c r="G359">
        <v>2874051600</v>
      </c>
      <c r="H359">
        <v>12.25</v>
      </c>
      <c r="I359">
        <v>35350</v>
      </c>
      <c r="J359">
        <v>1466.35475</v>
      </c>
    </row>
    <row r="360" spans="1:10" x14ac:dyDescent="0.3">
      <c r="A360" t="b">
        <v>0</v>
      </c>
      <c r="B360" t="s">
        <v>271</v>
      </c>
      <c r="C360">
        <v>94080000</v>
      </c>
      <c r="D360">
        <v>259383600</v>
      </c>
      <c r="E360">
        <v>1944768000</v>
      </c>
      <c r="F360">
        <v>579600000</v>
      </c>
      <c r="G360">
        <v>2877831600</v>
      </c>
      <c r="H360">
        <v>9.8000000000000007</v>
      </c>
      <c r="I360">
        <v>49350</v>
      </c>
      <c r="J360">
        <v>1475.03475</v>
      </c>
    </row>
    <row r="361" spans="1:10" x14ac:dyDescent="0.3">
      <c r="A361" t="b">
        <v>0</v>
      </c>
      <c r="B361" t="s">
        <v>107</v>
      </c>
      <c r="C361">
        <v>97440000.000000015</v>
      </c>
      <c r="D361">
        <v>165564000</v>
      </c>
      <c r="E361">
        <v>1978704000</v>
      </c>
      <c r="F361">
        <v>636300000</v>
      </c>
      <c r="G361">
        <v>2878008000</v>
      </c>
      <c r="H361">
        <v>10.150000000000002</v>
      </c>
      <c r="I361">
        <v>31500</v>
      </c>
      <c r="J361">
        <v>1478.4875</v>
      </c>
    </row>
    <row r="362" spans="1:10" x14ac:dyDescent="0.3">
      <c r="A362" t="b">
        <v>0</v>
      </c>
      <c r="B362" t="s">
        <v>35</v>
      </c>
      <c r="C362">
        <v>215040000.00000003</v>
      </c>
      <c r="D362">
        <v>173842200</v>
      </c>
      <c r="E362">
        <v>1769712000</v>
      </c>
      <c r="F362">
        <v>719459999.99999988</v>
      </c>
      <c r="G362">
        <v>2878054200</v>
      </c>
      <c r="H362">
        <v>22.400000000000002</v>
      </c>
      <c r="I362">
        <v>33075</v>
      </c>
      <c r="J362">
        <v>1490.3813749999999</v>
      </c>
    </row>
    <row r="363" spans="1:10" x14ac:dyDescent="0.3">
      <c r="A363" t="b">
        <v>0</v>
      </c>
      <c r="B363" t="s">
        <v>209</v>
      </c>
      <c r="C363">
        <v>490560000</v>
      </c>
      <c r="D363">
        <v>100074240</v>
      </c>
      <c r="E363">
        <v>1626912000</v>
      </c>
      <c r="F363">
        <v>661500000</v>
      </c>
      <c r="G363">
        <v>2879046240</v>
      </c>
      <c r="H363">
        <v>51.1</v>
      </c>
      <c r="I363">
        <v>19040</v>
      </c>
      <c r="J363">
        <v>1393.8764000000001</v>
      </c>
    </row>
    <row r="364" spans="1:10" x14ac:dyDescent="0.3">
      <c r="A364" t="b">
        <v>0</v>
      </c>
      <c r="B364" t="s">
        <v>392</v>
      </c>
      <c r="C364">
        <v>200928000</v>
      </c>
      <c r="D364">
        <v>122149440</v>
      </c>
      <c r="E364">
        <v>2202816000</v>
      </c>
      <c r="F364">
        <v>354060000</v>
      </c>
      <c r="G364">
        <v>2879953440</v>
      </c>
      <c r="H364">
        <v>20.93</v>
      </c>
      <c r="I364">
        <v>23240</v>
      </c>
      <c r="J364">
        <v>1331.0934</v>
      </c>
    </row>
    <row r="365" spans="1:10" x14ac:dyDescent="0.3">
      <c r="A365" t="b">
        <v>0</v>
      </c>
      <c r="B365" t="s">
        <v>150</v>
      </c>
      <c r="C365">
        <v>134400000</v>
      </c>
      <c r="D365">
        <v>154526400</v>
      </c>
      <c r="E365">
        <v>1877568000.0000002</v>
      </c>
      <c r="F365">
        <v>714420000</v>
      </c>
      <c r="G365">
        <v>2880914400</v>
      </c>
      <c r="H365">
        <v>14</v>
      </c>
      <c r="I365">
        <v>29400</v>
      </c>
      <c r="J365">
        <v>1502.249</v>
      </c>
    </row>
    <row r="366" spans="1:10" x14ac:dyDescent="0.3">
      <c r="A366" t="b">
        <v>0</v>
      </c>
      <c r="B366" t="s">
        <v>426</v>
      </c>
      <c r="C366">
        <v>161280000</v>
      </c>
      <c r="D366">
        <v>174762000</v>
      </c>
      <c r="E366">
        <v>1793904000</v>
      </c>
      <c r="F366">
        <v>756000000</v>
      </c>
      <c r="G366">
        <v>2885946000</v>
      </c>
      <c r="H366">
        <v>16.8</v>
      </c>
      <c r="I366">
        <v>33250</v>
      </c>
      <c r="J366">
        <v>1520.2862500000001</v>
      </c>
    </row>
    <row r="367" spans="1:10" x14ac:dyDescent="0.3">
      <c r="A367" t="b">
        <v>0</v>
      </c>
      <c r="B367" t="s">
        <v>63</v>
      </c>
      <c r="C367">
        <v>97440000.000000015</v>
      </c>
      <c r="D367">
        <v>191318400</v>
      </c>
      <c r="E367">
        <v>1877568000.0000002</v>
      </c>
      <c r="F367">
        <v>724500000</v>
      </c>
      <c r="G367">
        <v>2890826400</v>
      </c>
      <c r="H367">
        <v>10.150000000000002</v>
      </c>
      <c r="I367">
        <v>36400</v>
      </c>
      <c r="J367">
        <v>1525.944</v>
      </c>
    </row>
    <row r="368" spans="1:10" x14ac:dyDescent="0.3">
      <c r="A368" t="b">
        <v>0</v>
      </c>
      <c r="B368" t="s">
        <v>416</v>
      </c>
      <c r="C368">
        <v>161280000</v>
      </c>
      <c r="D368">
        <v>180280800</v>
      </c>
      <c r="E368">
        <v>1907808000</v>
      </c>
      <c r="F368">
        <v>642600000</v>
      </c>
      <c r="G368">
        <v>2891968800</v>
      </c>
      <c r="H368">
        <v>16.8</v>
      </c>
      <c r="I368">
        <v>34300</v>
      </c>
      <c r="J368">
        <v>1476.6955</v>
      </c>
    </row>
    <row r="369" spans="1:10" x14ac:dyDescent="0.3">
      <c r="A369" t="b">
        <v>0</v>
      </c>
      <c r="B369" t="s">
        <v>335</v>
      </c>
      <c r="C369">
        <v>174048000</v>
      </c>
      <c r="D369">
        <v>176601600</v>
      </c>
      <c r="E369">
        <v>2200799999.9999995</v>
      </c>
      <c r="F369">
        <v>351539999.99999994</v>
      </c>
      <c r="G369">
        <v>2902989599.9999995</v>
      </c>
      <c r="H369">
        <v>18.13</v>
      </c>
      <c r="I369">
        <v>33600</v>
      </c>
      <c r="J369">
        <v>1356.586</v>
      </c>
    </row>
    <row r="370" spans="1:10" x14ac:dyDescent="0.3">
      <c r="A370" t="b">
        <v>0</v>
      </c>
      <c r="B370" t="s">
        <v>311</v>
      </c>
      <c r="C370">
        <v>107520000.00000001</v>
      </c>
      <c r="D370">
        <v>201436200</v>
      </c>
      <c r="E370">
        <v>1733928000</v>
      </c>
      <c r="F370">
        <v>864359999.99999988</v>
      </c>
      <c r="G370">
        <v>2907244200</v>
      </c>
      <c r="H370">
        <v>11.200000000000001</v>
      </c>
      <c r="I370">
        <v>38325</v>
      </c>
      <c r="J370">
        <v>1591.0676249999999</v>
      </c>
    </row>
    <row r="371" spans="1:10" x14ac:dyDescent="0.3">
      <c r="A371" t="b">
        <v>0</v>
      </c>
      <c r="B371" t="s">
        <v>301</v>
      </c>
      <c r="C371">
        <v>107520000.00000001</v>
      </c>
      <c r="D371">
        <v>206955000</v>
      </c>
      <c r="E371">
        <v>1847832000</v>
      </c>
      <c r="F371">
        <v>750959999.99999988</v>
      </c>
      <c r="G371">
        <v>2913267000</v>
      </c>
      <c r="H371">
        <v>11.200000000000001</v>
      </c>
      <c r="I371">
        <v>39375</v>
      </c>
      <c r="J371">
        <v>1547.4768750000001</v>
      </c>
    </row>
    <row r="372" spans="1:10" x14ac:dyDescent="0.3">
      <c r="A372" t="b">
        <v>0</v>
      </c>
      <c r="B372" t="s">
        <v>295</v>
      </c>
      <c r="C372">
        <v>87360000</v>
      </c>
      <c r="D372">
        <v>212473800</v>
      </c>
      <c r="E372">
        <v>1765848000</v>
      </c>
      <c r="F372">
        <v>864359999.99999988</v>
      </c>
      <c r="G372">
        <v>2930041800</v>
      </c>
      <c r="H372">
        <v>9.1</v>
      </c>
      <c r="I372">
        <v>40425</v>
      </c>
      <c r="J372">
        <v>1607.0661250000001</v>
      </c>
    </row>
    <row r="373" spans="1:10" x14ac:dyDescent="0.3">
      <c r="A373" t="b">
        <v>0</v>
      </c>
      <c r="B373" t="s">
        <v>188</v>
      </c>
      <c r="C373">
        <v>163968000.00000003</v>
      </c>
      <c r="D373">
        <v>217072800</v>
      </c>
      <c r="E373">
        <v>2222304000</v>
      </c>
      <c r="F373">
        <v>327599999.99999988</v>
      </c>
      <c r="G373">
        <v>2930944800</v>
      </c>
      <c r="H373">
        <v>17.080000000000002</v>
      </c>
      <c r="I373">
        <v>41300</v>
      </c>
      <c r="J373">
        <v>1368.7905000000001</v>
      </c>
    </row>
    <row r="374" spans="1:10" x14ac:dyDescent="0.3">
      <c r="A374" t="b">
        <v>0</v>
      </c>
      <c r="B374" t="s">
        <v>364</v>
      </c>
      <c r="C374">
        <v>160608000</v>
      </c>
      <c r="D374">
        <v>159861240</v>
      </c>
      <c r="E374">
        <v>2160480000</v>
      </c>
      <c r="F374">
        <v>467460000</v>
      </c>
      <c r="G374">
        <v>2948409240</v>
      </c>
      <c r="H374">
        <v>16.73</v>
      </c>
      <c r="I374">
        <v>30415</v>
      </c>
      <c r="J374">
        <v>1423.1232749999999</v>
      </c>
    </row>
    <row r="375" spans="1:10" x14ac:dyDescent="0.3">
      <c r="A375" t="b">
        <v>0</v>
      </c>
      <c r="B375" t="s">
        <v>50</v>
      </c>
      <c r="C375">
        <v>215040000.00000003</v>
      </c>
      <c r="D375">
        <v>173842200</v>
      </c>
      <c r="E375">
        <v>1845648000</v>
      </c>
      <c r="F375">
        <v>719459999.99999988</v>
      </c>
      <c r="G375">
        <v>2953990200</v>
      </c>
      <c r="H375">
        <v>22.400000000000002</v>
      </c>
      <c r="I375">
        <v>33075</v>
      </c>
      <c r="J375">
        <v>1522.021375</v>
      </c>
    </row>
    <row r="376" spans="1:10" x14ac:dyDescent="0.3">
      <c r="A376" t="b">
        <v>0</v>
      </c>
      <c r="B376" t="s">
        <v>224</v>
      </c>
      <c r="C376">
        <v>490560000</v>
      </c>
      <c r="D376">
        <v>100074240</v>
      </c>
      <c r="E376">
        <v>1702848000</v>
      </c>
      <c r="F376">
        <v>661500000</v>
      </c>
      <c r="G376">
        <v>2954982240</v>
      </c>
      <c r="H376">
        <v>51.1</v>
      </c>
      <c r="I376">
        <v>19040</v>
      </c>
      <c r="J376">
        <v>1425.5164</v>
      </c>
    </row>
    <row r="377" spans="1:10" x14ac:dyDescent="0.3">
      <c r="A377" t="b">
        <v>0</v>
      </c>
      <c r="B377" t="s">
        <v>165</v>
      </c>
      <c r="C377">
        <v>134400000</v>
      </c>
      <c r="D377">
        <v>154526400</v>
      </c>
      <c r="E377">
        <v>1953504000</v>
      </c>
      <c r="F377">
        <v>714420000</v>
      </c>
      <c r="G377">
        <v>2956850400</v>
      </c>
      <c r="H377">
        <v>14</v>
      </c>
      <c r="I377">
        <v>29400</v>
      </c>
      <c r="J377">
        <v>1533.8889999999999</v>
      </c>
    </row>
    <row r="378" spans="1:10" x14ac:dyDescent="0.3">
      <c r="A378" t="b">
        <v>0</v>
      </c>
      <c r="B378" t="s">
        <v>543</v>
      </c>
      <c r="C378">
        <v>331968000.00000006</v>
      </c>
      <c r="D378">
        <v>111847680</v>
      </c>
      <c r="E378">
        <v>2131080000</v>
      </c>
      <c r="F378">
        <v>384300000</v>
      </c>
      <c r="G378">
        <v>2959195680</v>
      </c>
      <c r="H378">
        <v>34.580000000000005</v>
      </c>
      <c r="I378">
        <v>21280</v>
      </c>
      <c r="J378">
        <v>1347.2647999999999</v>
      </c>
    </row>
    <row r="379" spans="1:10" x14ac:dyDescent="0.3">
      <c r="A379" t="b">
        <v>0</v>
      </c>
      <c r="B379" t="s">
        <v>40</v>
      </c>
      <c r="C379">
        <v>215040000.00000003</v>
      </c>
      <c r="D379">
        <v>179361000</v>
      </c>
      <c r="E379">
        <v>1959552000</v>
      </c>
      <c r="F379">
        <v>606060000</v>
      </c>
      <c r="G379">
        <v>2960013000</v>
      </c>
      <c r="H379">
        <v>22.400000000000002</v>
      </c>
      <c r="I379">
        <v>34125</v>
      </c>
      <c r="J379">
        <v>1478.430625</v>
      </c>
    </row>
    <row r="380" spans="1:10" x14ac:dyDescent="0.3">
      <c r="A380" t="b">
        <v>0</v>
      </c>
      <c r="B380" t="s">
        <v>214</v>
      </c>
      <c r="C380">
        <v>490560000</v>
      </c>
      <c r="D380">
        <v>105593040</v>
      </c>
      <c r="E380">
        <v>1816752000</v>
      </c>
      <c r="F380">
        <v>548100000</v>
      </c>
      <c r="G380">
        <v>2961005040</v>
      </c>
      <c r="H380">
        <v>51.1</v>
      </c>
      <c r="I380">
        <v>20090</v>
      </c>
      <c r="J380">
        <v>1381.9256499999999</v>
      </c>
    </row>
    <row r="381" spans="1:10" x14ac:dyDescent="0.3">
      <c r="A381" t="b">
        <v>0</v>
      </c>
      <c r="B381" t="s">
        <v>155</v>
      </c>
      <c r="C381">
        <v>134400000</v>
      </c>
      <c r="D381">
        <v>160045200</v>
      </c>
      <c r="E381">
        <v>2067408000</v>
      </c>
      <c r="F381">
        <v>601020000</v>
      </c>
      <c r="G381">
        <v>2962873200</v>
      </c>
      <c r="H381">
        <v>14</v>
      </c>
      <c r="I381">
        <v>30450</v>
      </c>
      <c r="J381">
        <v>1490.2982500000001</v>
      </c>
    </row>
    <row r="382" spans="1:10" x14ac:dyDescent="0.3">
      <c r="A382" t="b">
        <v>0</v>
      </c>
      <c r="B382" t="s">
        <v>514</v>
      </c>
      <c r="C382">
        <v>345408000.00000006</v>
      </c>
      <c r="D382">
        <v>116998560.00000001</v>
      </c>
      <c r="E382">
        <v>2111759999.9999998</v>
      </c>
      <c r="F382">
        <v>391860000</v>
      </c>
      <c r="G382">
        <v>2966026560</v>
      </c>
      <c r="H382">
        <v>35.980000000000004</v>
      </c>
      <c r="I382">
        <v>22260</v>
      </c>
      <c r="J382">
        <v>1351.5341000000001</v>
      </c>
    </row>
    <row r="383" spans="1:10" x14ac:dyDescent="0.3">
      <c r="A383" t="b">
        <v>0</v>
      </c>
      <c r="B383" t="s">
        <v>78</v>
      </c>
      <c r="C383">
        <v>97440000.000000015</v>
      </c>
      <c r="D383">
        <v>191318400</v>
      </c>
      <c r="E383">
        <v>1953504000</v>
      </c>
      <c r="F383">
        <v>724500000</v>
      </c>
      <c r="G383">
        <v>2966762400</v>
      </c>
      <c r="H383">
        <v>10.150000000000002</v>
      </c>
      <c r="I383">
        <v>36400</v>
      </c>
      <c r="J383">
        <v>1557.5840000000001</v>
      </c>
    </row>
    <row r="384" spans="1:10" x14ac:dyDescent="0.3">
      <c r="A384" t="b">
        <v>0</v>
      </c>
      <c r="B384" t="s">
        <v>68</v>
      </c>
      <c r="C384">
        <v>97440000.000000015</v>
      </c>
      <c r="D384">
        <v>196837200</v>
      </c>
      <c r="E384">
        <v>2067408000</v>
      </c>
      <c r="F384">
        <v>611100000</v>
      </c>
      <c r="G384">
        <v>2972785200</v>
      </c>
      <c r="H384">
        <v>10.150000000000002</v>
      </c>
      <c r="I384">
        <v>37450</v>
      </c>
      <c r="J384">
        <v>1513.99325</v>
      </c>
    </row>
    <row r="385" spans="1:10" x14ac:dyDescent="0.3">
      <c r="A385" t="b">
        <v>0</v>
      </c>
      <c r="B385" t="s">
        <v>34</v>
      </c>
      <c r="C385">
        <v>194880000.00000003</v>
      </c>
      <c r="D385">
        <v>184879800</v>
      </c>
      <c r="E385">
        <v>1877568000.0000002</v>
      </c>
      <c r="F385">
        <v>719459999.99999988</v>
      </c>
      <c r="G385">
        <v>2976787800</v>
      </c>
      <c r="H385">
        <v>20.300000000000004</v>
      </c>
      <c r="I385">
        <v>35175</v>
      </c>
      <c r="J385">
        <v>1538.019875</v>
      </c>
    </row>
    <row r="386" spans="1:10" x14ac:dyDescent="0.3">
      <c r="A386" t="b">
        <v>0</v>
      </c>
      <c r="B386" t="s">
        <v>208</v>
      </c>
      <c r="C386">
        <v>470400000.00000006</v>
      </c>
      <c r="D386">
        <v>111111840</v>
      </c>
      <c r="E386">
        <v>1734768000</v>
      </c>
      <c r="F386">
        <v>661500000</v>
      </c>
      <c r="G386">
        <v>2977779840</v>
      </c>
      <c r="H386">
        <v>49.000000000000007</v>
      </c>
      <c r="I386">
        <v>21140</v>
      </c>
      <c r="J386">
        <v>1441.5148999999999</v>
      </c>
    </row>
    <row r="387" spans="1:10" x14ac:dyDescent="0.3">
      <c r="A387" t="b">
        <v>0</v>
      </c>
      <c r="B387" t="s">
        <v>334</v>
      </c>
      <c r="C387">
        <v>153887999.99999997</v>
      </c>
      <c r="D387">
        <v>187639200</v>
      </c>
      <c r="E387">
        <v>2308656000.0000005</v>
      </c>
      <c r="F387">
        <v>351539999.99999994</v>
      </c>
      <c r="G387">
        <v>3001723200.0000005</v>
      </c>
      <c r="H387">
        <v>16.029999999999998</v>
      </c>
      <c r="I387">
        <v>35700</v>
      </c>
      <c r="J387">
        <v>1404.2245000000003</v>
      </c>
    </row>
    <row r="388" spans="1:10" x14ac:dyDescent="0.3">
      <c r="A388" t="b">
        <v>0</v>
      </c>
      <c r="B388" t="s">
        <v>310</v>
      </c>
      <c r="C388">
        <v>87360000</v>
      </c>
      <c r="D388">
        <v>212473800</v>
      </c>
      <c r="E388">
        <v>1841783999.9999998</v>
      </c>
      <c r="F388">
        <v>864359999.99999988</v>
      </c>
      <c r="G388">
        <v>3005977799.9999995</v>
      </c>
      <c r="H388">
        <v>9.1</v>
      </c>
      <c r="I388">
        <v>40425</v>
      </c>
      <c r="J388">
        <v>1638.7061249999999</v>
      </c>
    </row>
    <row r="389" spans="1:10" x14ac:dyDescent="0.3">
      <c r="A389" t="b">
        <v>0</v>
      </c>
      <c r="B389" t="s">
        <v>300</v>
      </c>
      <c r="C389">
        <v>87360000</v>
      </c>
      <c r="D389">
        <v>217992600</v>
      </c>
      <c r="E389">
        <v>1955687999.9999998</v>
      </c>
      <c r="F389">
        <v>750959999.99999988</v>
      </c>
      <c r="G389">
        <v>3012000600</v>
      </c>
      <c r="H389">
        <v>9.1</v>
      </c>
      <c r="I389">
        <v>41475</v>
      </c>
      <c r="J389">
        <v>1595.1153750000001</v>
      </c>
    </row>
    <row r="390" spans="1:10" x14ac:dyDescent="0.3">
      <c r="A390" t="b">
        <v>0</v>
      </c>
      <c r="B390" t="s">
        <v>363</v>
      </c>
      <c r="C390">
        <v>140448000</v>
      </c>
      <c r="D390">
        <v>170898840</v>
      </c>
      <c r="E390">
        <v>2268335999.9999995</v>
      </c>
      <c r="F390">
        <v>467460000</v>
      </c>
      <c r="G390">
        <v>3047142839.9999995</v>
      </c>
      <c r="H390">
        <v>14.63</v>
      </c>
      <c r="I390">
        <v>32515</v>
      </c>
      <c r="J390">
        <v>1470.7617749999997</v>
      </c>
    </row>
    <row r="391" spans="1:10" x14ac:dyDescent="0.3">
      <c r="A391" t="b">
        <v>0</v>
      </c>
      <c r="B391" t="s">
        <v>49</v>
      </c>
      <c r="C391">
        <v>194880000.00000003</v>
      </c>
      <c r="D391">
        <v>184879800</v>
      </c>
      <c r="E391">
        <v>1953504000</v>
      </c>
      <c r="F391">
        <v>719459999.99999988</v>
      </c>
      <c r="G391">
        <v>3052723800</v>
      </c>
      <c r="H391">
        <v>20.300000000000004</v>
      </c>
      <c r="I391">
        <v>35175</v>
      </c>
      <c r="J391">
        <v>1569.6598750000001</v>
      </c>
    </row>
    <row r="392" spans="1:10" x14ac:dyDescent="0.3">
      <c r="A392" t="b">
        <v>0</v>
      </c>
      <c r="B392" t="s">
        <v>223</v>
      </c>
      <c r="C392">
        <v>470400000.00000006</v>
      </c>
      <c r="D392">
        <v>111111840</v>
      </c>
      <c r="E392">
        <v>1810704000</v>
      </c>
      <c r="F392">
        <v>661500000</v>
      </c>
      <c r="G392">
        <v>3053715840</v>
      </c>
      <c r="H392">
        <v>49.000000000000007</v>
      </c>
      <c r="I392">
        <v>21140</v>
      </c>
      <c r="J392">
        <v>1473.1549</v>
      </c>
    </row>
    <row r="393" spans="1:10" x14ac:dyDescent="0.3">
      <c r="A393" t="b">
        <v>0</v>
      </c>
      <c r="B393" t="s">
        <v>542</v>
      </c>
      <c r="C393">
        <v>311808000.00000006</v>
      </c>
      <c r="D393">
        <v>122885280</v>
      </c>
      <c r="E393">
        <v>2238935999.999999</v>
      </c>
      <c r="F393">
        <v>384300000</v>
      </c>
      <c r="G393">
        <v>3057929279.999999</v>
      </c>
      <c r="H393">
        <v>32.480000000000004</v>
      </c>
      <c r="I393">
        <v>23380</v>
      </c>
      <c r="J393">
        <v>1394.9032999999997</v>
      </c>
    </row>
    <row r="394" spans="1:10" x14ac:dyDescent="0.3">
      <c r="A394" t="b">
        <v>0</v>
      </c>
      <c r="B394" t="s">
        <v>39</v>
      </c>
      <c r="C394">
        <v>194880000.00000003</v>
      </c>
      <c r="D394">
        <v>190398600</v>
      </c>
      <c r="E394">
        <v>2067408000</v>
      </c>
      <c r="F394">
        <v>606060000</v>
      </c>
      <c r="G394">
        <v>3058746600</v>
      </c>
      <c r="H394">
        <v>20.300000000000004</v>
      </c>
      <c r="I394">
        <v>36225</v>
      </c>
      <c r="J394">
        <v>1526.069125</v>
      </c>
    </row>
    <row r="395" spans="1:10" x14ac:dyDescent="0.3">
      <c r="A395" t="b">
        <v>0</v>
      </c>
      <c r="B395" t="s">
        <v>451</v>
      </c>
      <c r="C395">
        <v>140448000</v>
      </c>
      <c r="D395">
        <v>154894320</v>
      </c>
      <c r="E395">
        <v>2425920000</v>
      </c>
      <c r="F395">
        <v>337680000</v>
      </c>
      <c r="G395">
        <v>3058942320</v>
      </c>
      <c r="H395">
        <v>14.63</v>
      </c>
      <c r="I395">
        <v>29470</v>
      </c>
      <c r="J395">
        <v>1418.2689499999999</v>
      </c>
    </row>
    <row r="396" spans="1:10" x14ac:dyDescent="0.3">
      <c r="A396" t="b">
        <v>0</v>
      </c>
      <c r="B396" t="s">
        <v>213</v>
      </c>
      <c r="C396">
        <v>470400000.00000006</v>
      </c>
      <c r="D396">
        <v>116630640</v>
      </c>
      <c r="E396">
        <v>1924608000</v>
      </c>
      <c r="F396">
        <v>548100000</v>
      </c>
      <c r="G396">
        <v>3059738640</v>
      </c>
      <c r="H396">
        <v>49.000000000000007</v>
      </c>
      <c r="I396">
        <v>22190</v>
      </c>
      <c r="J396">
        <v>1429.5641499999999</v>
      </c>
    </row>
    <row r="397" spans="1:10" x14ac:dyDescent="0.3">
      <c r="A397" t="b">
        <v>0</v>
      </c>
      <c r="B397" t="s">
        <v>513</v>
      </c>
      <c r="C397">
        <v>325248000</v>
      </c>
      <c r="D397">
        <v>128036160.00000001</v>
      </c>
      <c r="E397">
        <v>2219616000</v>
      </c>
      <c r="F397">
        <v>391860000</v>
      </c>
      <c r="G397">
        <v>3064760160</v>
      </c>
      <c r="H397">
        <v>33.880000000000003</v>
      </c>
      <c r="I397">
        <v>24360</v>
      </c>
      <c r="J397">
        <v>1399.1726000000001</v>
      </c>
    </row>
    <row r="398" spans="1:10" x14ac:dyDescent="0.3">
      <c r="A398" t="b">
        <v>0</v>
      </c>
      <c r="B398" t="s">
        <v>450</v>
      </c>
      <c r="C398">
        <v>120288000</v>
      </c>
      <c r="D398">
        <v>165931920</v>
      </c>
      <c r="E398">
        <v>2533776000</v>
      </c>
      <c r="F398">
        <v>337680000</v>
      </c>
      <c r="G398">
        <v>3157675920</v>
      </c>
      <c r="H398">
        <v>12.53</v>
      </c>
      <c r="I398">
        <v>31570</v>
      </c>
      <c r="J398">
        <v>1465.9074499999999</v>
      </c>
    </row>
    <row r="399" spans="1:10" x14ac:dyDescent="0.3">
      <c r="A399" t="b">
        <v>0</v>
      </c>
      <c r="B399" t="s">
        <v>480</v>
      </c>
      <c r="C399">
        <v>456287999.99999994</v>
      </c>
      <c r="D399">
        <v>176601600</v>
      </c>
      <c r="E399">
        <v>2108400000</v>
      </c>
      <c r="F399">
        <v>428400000</v>
      </c>
      <c r="G399">
        <v>3169689600</v>
      </c>
      <c r="H399">
        <v>47.529999999999994</v>
      </c>
      <c r="I399">
        <v>33600</v>
      </c>
      <c r="J399">
        <v>1440.9359999999999</v>
      </c>
    </row>
    <row r="400" spans="1:10" x14ac:dyDescent="0.3">
      <c r="A400" t="b">
        <v>0</v>
      </c>
      <c r="B400" t="s">
        <v>234</v>
      </c>
      <c r="C400">
        <v>2822400000</v>
      </c>
      <c r="D400">
        <v>44886240</v>
      </c>
      <c r="E400">
        <v>179760000</v>
      </c>
      <c r="F400">
        <v>124740000</v>
      </c>
      <c r="G400">
        <v>3171786240</v>
      </c>
      <c r="H400">
        <v>294</v>
      </c>
      <c r="I400">
        <v>8540</v>
      </c>
      <c r="J400">
        <v>794.90390000000002</v>
      </c>
    </row>
    <row r="401" spans="1:10" x14ac:dyDescent="0.3">
      <c r="A401" t="b">
        <v>0</v>
      </c>
      <c r="B401" t="s">
        <v>132</v>
      </c>
      <c r="C401">
        <v>160608000</v>
      </c>
      <c r="D401">
        <v>172922400</v>
      </c>
      <c r="E401">
        <v>2352000000</v>
      </c>
      <c r="F401">
        <v>548100000</v>
      </c>
      <c r="G401">
        <v>3233630400</v>
      </c>
      <c r="H401">
        <v>16.73</v>
      </c>
      <c r="I401">
        <v>32900</v>
      </c>
      <c r="J401">
        <v>1578.2864999999999</v>
      </c>
    </row>
    <row r="402" spans="1:10" x14ac:dyDescent="0.3">
      <c r="A402" t="b">
        <v>0</v>
      </c>
      <c r="B402" t="s">
        <v>277</v>
      </c>
      <c r="C402">
        <v>153888000</v>
      </c>
      <c r="D402">
        <v>253864800</v>
      </c>
      <c r="E402">
        <v>2254560000</v>
      </c>
      <c r="F402">
        <v>579600000</v>
      </c>
      <c r="G402">
        <v>3241912800</v>
      </c>
      <c r="H402">
        <v>16.03</v>
      </c>
      <c r="I402">
        <v>48300</v>
      </c>
      <c r="J402">
        <v>1613.1255000000001</v>
      </c>
    </row>
    <row r="403" spans="1:10" x14ac:dyDescent="0.3">
      <c r="A403" t="b">
        <v>0</v>
      </c>
      <c r="B403" t="s">
        <v>180</v>
      </c>
      <c r="C403">
        <v>110879999.99999999</v>
      </c>
      <c r="D403">
        <v>209714400</v>
      </c>
      <c r="E403">
        <v>2382912000.0000005</v>
      </c>
      <c r="F403">
        <v>541800000</v>
      </c>
      <c r="G403">
        <v>3245306400.0000005</v>
      </c>
      <c r="H403">
        <v>11.549999999999999</v>
      </c>
      <c r="I403">
        <v>39900</v>
      </c>
      <c r="J403">
        <v>1598.5515000000003</v>
      </c>
    </row>
    <row r="404" spans="1:10" x14ac:dyDescent="0.3">
      <c r="A404" t="b">
        <v>0</v>
      </c>
      <c r="B404" t="s">
        <v>103</v>
      </c>
      <c r="C404">
        <v>157248000</v>
      </c>
      <c r="D404">
        <v>165564000</v>
      </c>
      <c r="E404">
        <v>2402400000</v>
      </c>
      <c r="F404">
        <v>522900000.00000012</v>
      </c>
      <c r="G404">
        <v>3248112000</v>
      </c>
      <c r="H404">
        <v>16.38</v>
      </c>
      <c r="I404">
        <v>31500</v>
      </c>
      <c r="J404">
        <v>1572.9875</v>
      </c>
    </row>
    <row r="405" spans="1:10" x14ac:dyDescent="0.3">
      <c r="A405" t="b">
        <v>0</v>
      </c>
      <c r="B405" t="s">
        <v>422</v>
      </c>
      <c r="C405">
        <v>221088000</v>
      </c>
      <c r="D405">
        <v>174762000</v>
      </c>
      <c r="E405">
        <v>2217600000</v>
      </c>
      <c r="F405">
        <v>642600000</v>
      </c>
      <c r="G405">
        <v>3256050000</v>
      </c>
      <c r="H405">
        <v>23.03</v>
      </c>
      <c r="I405">
        <v>33250</v>
      </c>
      <c r="J405">
        <v>1614.7862500000001</v>
      </c>
    </row>
    <row r="406" spans="1:10" x14ac:dyDescent="0.3">
      <c r="A406" t="b">
        <v>0</v>
      </c>
      <c r="B406" t="s">
        <v>479</v>
      </c>
      <c r="C406">
        <v>436128000</v>
      </c>
      <c r="D406">
        <v>187639200</v>
      </c>
      <c r="E406">
        <v>2216256000.0000005</v>
      </c>
      <c r="F406">
        <v>428400000</v>
      </c>
      <c r="G406">
        <v>3268423200.0000005</v>
      </c>
      <c r="H406">
        <v>45.43</v>
      </c>
      <c r="I406">
        <v>35700</v>
      </c>
      <c r="J406">
        <v>1488.5745000000002</v>
      </c>
    </row>
    <row r="407" spans="1:10" x14ac:dyDescent="0.3">
      <c r="A407" t="b">
        <v>0</v>
      </c>
      <c r="B407" t="s">
        <v>231</v>
      </c>
      <c r="C407">
        <v>2755200000</v>
      </c>
      <c r="D407">
        <v>52244640</v>
      </c>
      <c r="E407">
        <v>297360000</v>
      </c>
      <c r="F407">
        <v>194040000</v>
      </c>
      <c r="G407">
        <v>3298844640</v>
      </c>
      <c r="H407">
        <v>287</v>
      </c>
      <c r="I407">
        <v>9940</v>
      </c>
      <c r="J407">
        <v>892.25289999999995</v>
      </c>
    </row>
    <row r="408" spans="1:10" x14ac:dyDescent="0.3">
      <c r="A408" t="b">
        <v>0</v>
      </c>
      <c r="B408" t="s">
        <v>195</v>
      </c>
      <c r="C408">
        <v>110879999.99999999</v>
      </c>
      <c r="D408">
        <v>209714400</v>
      </c>
      <c r="E408">
        <v>2458848000</v>
      </c>
      <c r="F408">
        <v>541800000</v>
      </c>
      <c r="G408">
        <v>3321242400</v>
      </c>
      <c r="H408">
        <v>11.549999999999999</v>
      </c>
      <c r="I408">
        <v>39900</v>
      </c>
      <c r="J408">
        <v>1630.1914999999999</v>
      </c>
    </row>
    <row r="409" spans="1:10" x14ac:dyDescent="0.3">
      <c r="A409" t="b">
        <v>0</v>
      </c>
      <c r="B409" t="s">
        <v>161</v>
      </c>
      <c r="C409">
        <v>194208000.00000003</v>
      </c>
      <c r="D409">
        <v>154526400</v>
      </c>
      <c r="E409">
        <v>2377200000</v>
      </c>
      <c r="F409">
        <v>601020000</v>
      </c>
      <c r="G409">
        <v>3326954400</v>
      </c>
      <c r="H409">
        <v>20.230000000000004</v>
      </c>
      <c r="I409">
        <v>29400</v>
      </c>
      <c r="J409">
        <v>1628.3889999999999</v>
      </c>
    </row>
    <row r="410" spans="1:10" x14ac:dyDescent="0.3">
      <c r="A410" t="b">
        <v>0</v>
      </c>
      <c r="B410" t="s">
        <v>185</v>
      </c>
      <c r="C410">
        <v>110879999.99999999</v>
      </c>
      <c r="D410">
        <v>215233200</v>
      </c>
      <c r="E410">
        <v>2572752000</v>
      </c>
      <c r="F410">
        <v>428400000</v>
      </c>
      <c r="G410">
        <v>3327265200</v>
      </c>
      <c r="H410">
        <v>11.549999999999999</v>
      </c>
      <c r="I410">
        <v>40950</v>
      </c>
      <c r="J410">
        <v>1586.6007500000001</v>
      </c>
    </row>
    <row r="411" spans="1:10" x14ac:dyDescent="0.3">
      <c r="A411" t="b">
        <v>0</v>
      </c>
      <c r="B411" t="s">
        <v>131</v>
      </c>
      <c r="C411">
        <v>140448000</v>
      </c>
      <c r="D411">
        <v>183960000</v>
      </c>
      <c r="E411">
        <v>2459856000</v>
      </c>
      <c r="F411">
        <v>548100000</v>
      </c>
      <c r="G411">
        <v>3332364000</v>
      </c>
      <c r="H411">
        <v>14.63</v>
      </c>
      <c r="I411">
        <v>35000</v>
      </c>
      <c r="J411">
        <v>1625.9250000000002</v>
      </c>
    </row>
    <row r="412" spans="1:10" x14ac:dyDescent="0.3">
      <c r="A412" t="b">
        <v>0</v>
      </c>
      <c r="B412" t="s">
        <v>74</v>
      </c>
      <c r="C412">
        <v>157248000</v>
      </c>
      <c r="D412">
        <v>191318400</v>
      </c>
      <c r="E412">
        <v>2377200000</v>
      </c>
      <c r="F412">
        <v>611100000</v>
      </c>
      <c r="G412">
        <v>3336866400</v>
      </c>
      <c r="H412">
        <v>16.38</v>
      </c>
      <c r="I412">
        <v>36400</v>
      </c>
      <c r="J412">
        <v>1652.0840000000001</v>
      </c>
    </row>
    <row r="413" spans="1:10" x14ac:dyDescent="0.3">
      <c r="A413" t="b">
        <v>0</v>
      </c>
      <c r="B413" t="s">
        <v>276</v>
      </c>
      <c r="C413">
        <v>133728000.00000003</v>
      </c>
      <c r="D413">
        <v>264902400</v>
      </c>
      <c r="E413">
        <v>2362415999.9999995</v>
      </c>
      <c r="F413">
        <v>579600000</v>
      </c>
      <c r="G413">
        <v>3340646399.9999995</v>
      </c>
      <c r="H413">
        <v>13.930000000000001</v>
      </c>
      <c r="I413">
        <v>50400</v>
      </c>
      <c r="J413">
        <v>1660.7639999999999</v>
      </c>
    </row>
    <row r="414" spans="1:10" x14ac:dyDescent="0.3">
      <c r="A414" t="b">
        <v>0</v>
      </c>
      <c r="B414" t="s">
        <v>179</v>
      </c>
      <c r="C414">
        <v>90720000.000000015</v>
      </c>
      <c r="D414">
        <v>220752000</v>
      </c>
      <c r="E414">
        <v>2490767999.9999995</v>
      </c>
      <c r="F414">
        <v>541800000</v>
      </c>
      <c r="G414">
        <v>3344039999.9999995</v>
      </c>
      <c r="H414">
        <v>9.4500000000000011</v>
      </c>
      <c r="I414">
        <v>42000</v>
      </c>
      <c r="J414">
        <v>1646.1899999999998</v>
      </c>
    </row>
    <row r="415" spans="1:10" x14ac:dyDescent="0.3">
      <c r="A415" t="b">
        <v>0</v>
      </c>
      <c r="B415" t="s">
        <v>102</v>
      </c>
      <c r="C415">
        <v>137088000</v>
      </c>
      <c r="D415">
        <v>176601600</v>
      </c>
      <c r="E415">
        <v>2510256000.0000005</v>
      </c>
      <c r="F415">
        <v>522900000.00000012</v>
      </c>
      <c r="G415">
        <v>3346845600.0000005</v>
      </c>
      <c r="H415">
        <v>14.280000000000001</v>
      </c>
      <c r="I415">
        <v>33600</v>
      </c>
      <c r="J415">
        <v>1620.6260000000002</v>
      </c>
    </row>
    <row r="416" spans="1:10" x14ac:dyDescent="0.3">
      <c r="A416" t="b">
        <v>0</v>
      </c>
      <c r="B416" t="s">
        <v>421</v>
      </c>
      <c r="C416">
        <v>200928000</v>
      </c>
      <c r="D416">
        <v>185799600</v>
      </c>
      <c r="E416">
        <v>2325456000</v>
      </c>
      <c r="F416">
        <v>642600000</v>
      </c>
      <c r="G416">
        <v>3354783600</v>
      </c>
      <c r="H416">
        <v>20.93</v>
      </c>
      <c r="I416">
        <v>35350</v>
      </c>
      <c r="J416">
        <v>1662.4247500000001</v>
      </c>
    </row>
    <row r="417" spans="1:10" x14ac:dyDescent="0.3">
      <c r="A417" t="b">
        <v>0</v>
      </c>
      <c r="B417" t="s">
        <v>306</v>
      </c>
      <c r="C417">
        <v>147168000.00000003</v>
      </c>
      <c r="D417">
        <v>212473800</v>
      </c>
      <c r="E417">
        <v>2265480000</v>
      </c>
      <c r="F417">
        <v>750959999.99999988</v>
      </c>
      <c r="G417">
        <v>3376081800</v>
      </c>
      <c r="H417">
        <v>15.330000000000002</v>
      </c>
      <c r="I417">
        <v>40425</v>
      </c>
      <c r="J417">
        <v>1733.2061249999999</v>
      </c>
    </row>
    <row r="418" spans="1:10" x14ac:dyDescent="0.3">
      <c r="A418" t="b">
        <v>0</v>
      </c>
      <c r="B418" t="s">
        <v>194</v>
      </c>
      <c r="C418">
        <v>90720000.000000015</v>
      </c>
      <c r="D418">
        <v>220752000</v>
      </c>
      <c r="E418">
        <v>2566704000</v>
      </c>
      <c r="F418">
        <v>541800000</v>
      </c>
      <c r="G418">
        <v>3419976000</v>
      </c>
      <c r="H418">
        <v>9.4500000000000011</v>
      </c>
      <c r="I418">
        <v>42000</v>
      </c>
      <c r="J418">
        <v>1677.83</v>
      </c>
    </row>
    <row r="419" spans="1:10" x14ac:dyDescent="0.3">
      <c r="A419" t="b">
        <v>0</v>
      </c>
      <c r="B419" t="s">
        <v>45</v>
      </c>
      <c r="C419">
        <v>254688000.00000006</v>
      </c>
      <c r="D419">
        <v>184879800</v>
      </c>
      <c r="E419">
        <v>2377200000</v>
      </c>
      <c r="F419">
        <v>606060000</v>
      </c>
      <c r="G419">
        <v>3422827800</v>
      </c>
      <c r="H419">
        <v>26.530000000000005</v>
      </c>
      <c r="I419">
        <v>35175</v>
      </c>
      <c r="J419">
        <v>1664.1598750000001</v>
      </c>
    </row>
    <row r="420" spans="1:10" x14ac:dyDescent="0.3">
      <c r="A420" t="b">
        <v>0</v>
      </c>
      <c r="B420" t="s">
        <v>219</v>
      </c>
      <c r="C420">
        <v>530208000</v>
      </c>
      <c r="D420">
        <v>111111840</v>
      </c>
      <c r="E420">
        <v>2234400000</v>
      </c>
      <c r="F420">
        <v>548100000</v>
      </c>
      <c r="G420">
        <v>3423819840</v>
      </c>
      <c r="H420">
        <v>55.23</v>
      </c>
      <c r="I420">
        <v>21140</v>
      </c>
      <c r="J420">
        <v>1567.6549</v>
      </c>
    </row>
    <row r="421" spans="1:10" x14ac:dyDescent="0.3">
      <c r="A421" t="b">
        <v>0</v>
      </c>
      <c r="B421" t="s">
        <v>160</v>
      </c>
      <c r="C421">
        <v>174048000</v>
      </c>
      <c r="D421">
        <v>165564000</v>
      </c>
      <c r="E421">
        <v>2485056000</v>
      </c>
      <c r="F421">
        <v>601020000</v>
      </c>
      <c r="G421">
        <v>3425688000</v>
      </c>
      <c r="H421">
        <v>18.13</v>
      </c>
      <c r="I421">
        <v>31500</v>
      </c>
      <c r="J421">
        <v>1676.0275000000001</v>
      </c>
    </row>
    <row r="422" spans="1:10" x14ac:dyDescent="0.3">
      <c r="A422" t="b">
        <v>0</v>
      </c>
      <c r="B422" t="s">
        <v>184</v>
      </c>
      <c r="C422">
        <v>90720000.000000015</v>
      </c>
      <c r="D422">
        <v>226270800</v>
      </c>
      <c r="E422">
        <v>2680608000</v>
      </c>
      <c r="F422">
        <v>428400000</v>
      </c>
      <c r="G422">
        <v>3425998800</v>
      </c>
      <c r="H422">
        <v>9.4500000000000011</v>
      </c>
      <c r="I422">
        <v>43050</v>
      </c>
      <c r="J422">
        <v>1634.2392500000001</v>
      </c>
    </row>
    <row r="423" spans="1:10" x14ac:dyDescent="0.3">
      <c r="A423" t="b">
        <v>0</v>
      </c>
      <c r="B423" t="s">
        <v>73</v>
      </c>
      <c r="C423">
        <v>137088000</v>
      </c>
      <c r="D423">
        <v>202356000</v>
      </c>
      <c r="E423">
        <v>2485056000</v>
      </c>
      <c r="F423">
        <v>611100000</v>
      </c>
      <c r="G423">
        <v>3435600000</v>
      </c>
      <c r="H423">
        <v>14.280000000000001</v>
      </c>
      <c r="I423">
        <v>38500</v>
      </c>
      <c r="J423">
        <v>1699.7225000000001</v>
      </c>
    </row>
    <row r="424" spans="1:10" x14ac:dyDescent="0.3">
      <c r="A424" t="b">
        <v>0</v>
      </c>
      <c r="B424" t="s">
        <v>305</v>
      </c>
      <c r="C424">
        <v>127008000</v>
      </c>
      <c r="D424">
        <v>223511400</v>
      </c>
      <c r="E424">
        <v>2373335999.9999995</v>
      </c>
      <c r="F424">
        <v>750959999.99999988</v>
      </c>
      <c r="G424">
        <v>3474815399.9999995</v>
      </c>
      <c r="H424">
        <v>13.23</v>
      </c>
      <c r="I424">
        <v>42525</v>
      </c>
      <c r="J424">
        <v>1780.844625</v>
      </c>
    </row>
    <row r="425" spans="1:10" x14ac:dyDescent="0.3">
      <c r="A425" t="b">
        <v>0</v>
      </c>
      <c r="B425" t="s">
        <v>44</v>
      </c>
      <c r="C425">
        <v>234528000.00000003</v>
      </c>
      <c r="D425">
        <v>195917400</v>
      </c>
      <c r="E425">
        <v>2485056000</v>
      </c>
      <c r="F425">
        <v>606060000</v>
      </c>
      <c r="G425">
        <v>3521561400</v>
      </c>
      <c r="H425">
        <v>24.430000000000003</v>
      </c>
      <c r="I425">
        <v>37275</v>
      </c>
      <c r="J425">
        <v>1711.7983750000003</v>
      </c>
    </row>
    <row r="426" spans="1:10" x14ac:dyDescent="0.3">
      <c r="A426" t="b">
        <v>0</v>
      </c>
      <c r="B426" t="s">
        <v>218</v>
      </c>
      <c r="C426">
        <v>510048000</v>
      </c>
      <c r="D426">
        <v>122149440</v>
      </c>
      <c r="E426">
        <v>2342256000.0000005</v>
      </c>
      <c r="F426">
        <v>548100000</v>
      </c>
      <c r="G426">
        <v>3522553440.0000005</v>
      </c>
      <c r="H426">
        <v>53.13</v>
      </c>
      <c r="I426">
        <v>23240</v>
      </c>
      <c r="J426">
        <v>1615.2934000000002</v>
      </c>
    </row>
    <row r="427" spans="1:10" x14ac:dyDescent="0.3">
      <c r="A427" t="b">
        <v>0</v>
      </c>
      <c r="B427" t="s">
        <v>226</v>
      </c>
      <c r="C427">
        <v>2714880000</v>
      </c>
      <c r="D427">
        <v>44886240</v>
      </c>
      <c r="E427">
        <v>551376000</v>
      </c>
      <c r="F427">
        <v>212940000</v>
      </c>
      <c r="G427">
        <v>3524082240</v>
      </c>
      <c r="H427">
        <v>282.8</v>
      </c>
      <c r="I427">
        <v>8540</v>
      </c>
      <c r="J427">
        <v>1000.8439</v>
      </c>
    </row>
    <row r="428" spans="1:10" x14ac:dyDescent="0.3">
      <c r="A428" t="b">
        <v>0</v>
      </c>
      <c r="B428" t="s">
        <v>229</v>
      </c>
      <c r="C428">
        <v>2714880000</v>
      </c>
      <c r="D428">
        <v>44886240</v>
      </c>
      <c r="E428">
        <v>627312000</v>
      </c>
      <c r="F428">
        <v>212940000</v>
      </c>
      <c r="G428">
        <v>3600018240</v>
      </c>
      <c r="H428">
        <v>282.8</v>
      </c>
      <c r="I428">
        <v>8540</v>
      </c>
      <c r="J428">
        <v>1032.4838999999999</v>
      </c>
    </row>
    <row r="429" spans="1:10" x14ac:dyDescent="0.3">
      <c r="A429" t="b">
        <v>0</v>
      </c>
      <c r="B429" t="s">
        <v>227</v>
      </c>
      <c r="C429">
        <v>2714880000</v>
      </c>
      <c r="D429">
        <v>50405040</v>
      </c>
      <c r="E429">
        <v>741216000.00000012</v>
      </c>
      <c r="F429">
        <v>99540000</v>
      </c>
      <c r="G429">
        <v>3606041040</v>
      </c>
      <c r="H429">
        <v>282.8</v>
      </c>
      <c r="I429">
        <v>9590</v>
      </c>
      <c r="J429">
        <v>988.89314999999999</v>
      </c>
    </row>
    <row r="430" spans="1:10" x14ac:dyDescent="0.3">
      <c r="A430" t="b">
        <v>0</v>
      </c>
      <c r="B430" t="s">
        <v>190</v>
      </c>
      <c r="C430">
        <v>150528000.00000003</v>
      </c>
      <c r="D430">
        <v>220752000</v>
      </c>
      <c r="E430">
        <v>2990400000</v>
      </c>
      <c r="F430">
        <v>428400000</v>
      </c>
      <c r="G430">
        <v>3790080000</v>
      </c>
      <c r="H430">
        <v>15.680000000000001</v>
      </c>
      <c r="I430">
        <v>42000</v>
      </c>
      <c r="J430">
        <v>1772.33</v>
      </c>
    </row>
    <row r="431" spans="1:10" x14ac:dyDescent="0.3">
      <c r="A431" t="b">
        <v>0</v>
      </c>
      <c r="B431" t="s">
        <v>239</v>
      </c>
      <c r="C431">
        <v>2849280000</v>
      </c>
      <c r="D431">
        <v>89036640</v>
      </c>
      <c r="E431">
        <v>635376000</v>
      </c>
      <c r="F431">
        <v>294840000</v>
      </c>
      <c r="G431">
        <v>3868532640</v>
      </c>
      <c r="H431">
        <v>296.8</v>
      </c>
      <c r="I431">
        <v>16940</v>
      </c>
      <c r="J431">
        <v>1159.6878999999999</v>
      </c>
    </row>
    <row r="432" spans="1:10" x14ac:dyDescent="0.3">
      <c r="A432" t="b">
        <v>0</v>
      </c>
      <c r="B432" t="s">
        <v>189</v>
      </c>
      <c r="C432">
        <v>130368000</v>
      </c>
      <c r="D432">
        <v>231789600</v>
      </c>
      <c r="E432">
        <v>3098256000.0000005</v>
      </c>
      <c r="F432">
        <v>428400000</v>
      </c>
      <c r="G432">
        <v>3888813600.0000005</v>
      </c>
      <c r="H432">
        <v>13.58</v>
      </c>
      <c r="I432">
        <v>44100</v>
      </c>
      <c r="J432">
        <v>1819.9684999999999</v>
      </c>
    </row>
    <row r="433" spans="1:10" x14ac:dyDescent="0.3">
      <c r="A433" t="b">
        <v>0</v>
      </c>
      <c r="B433" t="s">
        <v>244</v>
      </c>
      <c r="C433">
        <v>2849280000</v>
      </c>
      <c r="D433">
        <v>94555440.000000015</v>
      </c>
      <c r="E433">
        <v>825216000.00000012</v>
      </c>
      <c r="F433">
        <v>181439999.99999997</v>
      </c>
      <c r="G433">
        <v>3950491440</v>
      </c>
      <c r="H433">
        <v>296.8</v>
      </c>
      <c r="I433">
        <v>17990</v>
      </c>
      <c r="J433">
        <v>1147.7371499999999</v>
      </c>
    </row>
    <row r="434" spans="1:10" x14ac:dyDescent="0.3">
      <c r="A434" t="b">
        <v>0</v>
      </c>
      <c r="B434" t="s">
        <v>236</v>
      </c>
      <c r="C434">
        <v>2782079999.9999995</v>
      </c>
      <c r="D434">
        <v>96395040</v>
      </c>
      <c r="E434">
        <v>752976000</v>
      </c>
      <c r="F434">
        <v>364140000</v>
      </c>
      <c r="G434">
        <v>3995591039.9999995</v>
      </c>
      <c r="H434">
        <v>289.79999999999995</v>
      </c>
      <c r="I434">
        <v>18340</v>
      </c>
      <c r="J434">
        <v>1257.0369000000001</v>
      </c>
    </row>
    <row r="435" spans="1:10" x14ac:dyDescent="0.3">
      <c r="A435" t="b">
        <v>0</v>
      </c>
      <c r="B435" t="s">
        <v>228</v>
      </c>
      <c r="C435">
        <v>2754528000</v>
      </c>
      <c r="D435">
        <v>55923840</v>
      </c>
      <c r="E435">
        <v>1158864000</v>
      </c>
      <c r="F435">
        <v>99540000</v>
      </c>
      <c r="G435">
        <v>4068855840</v>
      </c>
      <c r="H435">
        <v>286.93</v>
      </c>
      <c r="I435">
        <v>10640</v>
      </c>
      <c r="J435">
        <v>1174.6224</v>
      </c>
    </row>
    <row r="436" spans="1:10" x14ac:dyDescent="0.3">
      <c r="A436" t="b">
        <v>0</v>
      </c>
      <c r="B436" t="s">
        <v>241</v>
      </c>
      <c r="C436">
        <v>2782079999.9999995</v>
      </c>
      <c r="D436">
        <v>101913840</v>
      </c>
      <c r="E436">
        <v>942816000.00000012</v>
      </c>
      <c r="F436">
        <v>250739999.99999997</v>
      </c>
      <c r="G436">
        <v>4077549839.9999995</v>
      </c>
      <c r="H436">
        <v>289.79999999999995</v>
      </c>
      <c r="I436">
        <v>19390</v>
      </c>
      <c r="J436">
        <v>1245.0861500000001</v>
      </c>
    </row>
    <row r="437" spans="1:10" x14ac:dyDescent="0.3">
      <c r="A437" t="b">
        <v>0</v>
      </c>
      <c r="B437" t="s">
        <v>233</v>
      </c>
      <c r="C437">
        <v>2741760000</v>
      </c>
      <c r="D437">
        <v>55923840</v>
      </c>
      <c r="E437">
        <v>1065456000.0000001</v>
      </c>
      <c r="F437">
        <v>294839999.99999994</v>
      </c>
      <c r="G437">
        <v>4157979840</v>
      </c>
      <c r="H437">
        <v>285.60000000000002</v>
      </c>
      <c r="I437">
        <v>10640</v>
      </c>
      <c r="J437">
        <v>1295.7924</v>
      </c>
    </row>
    <row r="438" spans="1:10" x14ac:dyDescent="0.3">
      <c r="A438" t="b">
        <v>0</v>
      </c>
      <c r="B438" t="s">
        <v>232</v>
      </c>
      <c r="C438">
        <v>2721600000</v>
      </c>
      <c r="D438">
        <v>66961440</v>
      </c>
      <c r="E438">
        <v>1173312000</v>
      </c>
      <c r="F438">
        <v>294839999.99999994</v>
      </c>
      <c r="G438">
        <v>4256713440</v>
      </c>
      <c r="H438">
        <v>283.5</v>
      </c>
      <c r="I438">
        <v>12740</v>
      </c>
      <c r="J438">
        <v>1343.4309000000001</v>
      </c>
    </row>
    <row r="439" spans="1:10" x14ac:dyDescent="0.3">
      <c r="A439" t="b">
        <v>0</v>
      </c>
      <c r="B439" t="s">
        <v>249</v>
      </c>
      <c r="C439">
        <v>2888928000</v>
      </c>
      <c r="D439">
        <v>100074240</v>
      </c>
      <c r="E439">
        <v>1242864000</v>
      </c>
      <c r="F439">
        <v>181439999.99999997</v>
      </c>
      <c r="G439">
        <v>4413306240</v>
      </c>
      <c r="H439">
        <v>300.93</v>
      </c>
      <c r="I439">
        <v>19040</v>
      </c>
      <c r="J439">
        <v>1333.4664</v>
      </c>
    </row>
    <row r="440" spans="1:10" x14ac:dyDescent="0.3">
      <c r="A440" t="b">
        <v>0</v>
      </c>
      <c r="B440" t="s">
        <v>254</v>
      </c>
      <c r="C440">
        <v>2888928000</v>
      </c>
      <c r="D440">
        <v>100074240</v>
      </c>
      <c r="E440">
        <v>1242864000</v>
      </c>
      <c r="F440">
        <v>181439999.99999997</v>
      </c>
      <c r="G440">
        <v>4413306240</v>
      </c>
      <c r="H440">
        <v>300.93</v>
      </c>
      <c r="I440">
        <v>19040</v>
      </c>
      <c r="J440">
        <v>1333.4664</v>
      </c>
    </row>
    <row r="441" spans="1:10" x14ac:dyDescent="0.3">
      <c r="A441" t="b">
        <v>0</v>
      </c>
      <c r="B441" t="s">
        <v>246</v>
      </c>
      <c r="C441">
        <v>2821728000</v>
      </c>
      <c r="D441">
        <v>107432640</v>
      </c>
      <c r="E441">
        <v>1360464000</v>
      </c>
      <c r="F441">
        <v>250739999.99999997</v>
      </c>
      <c r="G441">
        <v>4540364640</v>
      </c>
      <c r="H441">
        <v>293.93</v>
      </c>
      <c r="I441">
        <v>20440</v>
      </c>
      <c r="J441">
        <v>1430.8154</v>
      </c>
    </row>
    <row r="442" spans="1:10" x14ac:dyDescent="0.3">
      <c r="A442" t="b">
        <v>0</v>
      </c>
      <c r="B442" t="s">
        <v>251</v>
      </c>
      <c r="C442">
        <v>2821728000</v>
      </c>
      <c r="D442">
        <v>107432640</v>
      </c>
      <c r="E442">
        <v>1360464000</v>
      </c>
      <c r="F442">
        <v>250739999.99999997</v>
      </c>
      <c r="G442">
        <v>4540364640</v>
      </c>
      <c r="H442">
        <v>293.93</v>
      </c>
      <c r="I442">
        <v>20440</v>
      </c>
      <c r="J442">
        <v>1430.8154</v>
      </c>
    </row>
    <row r="443" spans="1:10" x14ac:dyDescent="0.3">
      <c r="A443" t="b">
        <v>0</v>
      </c>
      <c r="B443" t="s">
        <v>238</v>
      </c>
      <c r="C443">
        <v>2768640000.0000005</v>
      </c>
      <c r="D443">
        <v>100074240</v>
      </c>
      <c r="E443">
        <v>1521071999.9999998</v>
      </c>
      <c r="F443">
        <v>464940000.00000006</v>
      </c>
      <c r="G443">
        <v>4854726240</v>
      </c>
      <c r="H443">
        <v>288.40000000000003</v>
      </c>
      <c r="I443">
        <v>19040</v>
      </c>
      <c r="J443">
        <v>1660.5763999999999</v>
      </c>
    </row>
    <row r="444" spans="1:10" x14ac:dyDescent="0.3">
      <c r="A444" t="b">
        <v>0</v>
      </c>
      <c r="B444" t="s">
        <v>243</v>
      </c>
      <c r="C444">
        <v>2768640000.0000005</v>
      </c>
      <c r="D444">
        <v>105593040</v>
      </c>
      <c r="E444">
        <v>1710912000</v>
      </c>
      <c r="F444">
        <v>351539999.99999994</v>
      </c>
      <c r="G444">
        <v>4936685040</v>
      </c>
      <c r="H444">
        <v>288.40000000000003</v>
      </c>
      <c r="I444">
        <v>20090</v>
      </c>
      <c r="J444">
        <v>1648.62565</v>
      </c>
    </row>
    <row r="445" spans="1:10" x14ac:dyDescent="0.3">
      <c r="A445" t="b">
        <v>0</v>
      </c>
      <c r="B445" t="s">
        <v>237</v>
      </c>
      <c r="C445">
        <v>2748480000</v>
      </c>
      <c r="D445">
        <v>111111840</v>
      </c>
      <c r="E445">
        <v>1628928000</v>
      </c>
      <c r="F445">
        <v>464940000.00000006</v>
      </c>
      <c r="G445">
        <v>4953459840</v>
      </c>
      <c r="H445">
        <v>286.3</v>
      </c>
      <c r="I445">
        <v>21140</v>
      </c>
      <c r="J445">
        <v>1708.2148999999999</v>
      </c>
    </row>
    <row r="446" spans="1:10" x14ac:dyDescent="0.3">
      <c r="A446" t="b">
        <v>0</v>
      </c>
      <c r="B446" t="s">
        <v>242</v>
      </c>
      <c r="C446">
        <v>2748480000</v>
      </c>
      <c r="D446">
        <v>116630640</v>
      </c>
      <c r="E446">
        <v>1818768000</v>
      </c>
      <c r="F446">
        <v>351539999.99999994</v>
      </c>
      <c r="G446">
        <v>5035418640</v>
      </c>
      <c r="H446">
        <v>286.3</v>
      </c>
      <c r="I446">
        <v>22190</v>
      </c>
      <c r="J446">
        <v>1696.26415</v>
      </c>
    </row>
    <row r="447" spans="1:10" x14ac:dyDescent="0.3">
      <c r="A447" t="b">
        <v>0</v>
      </c>
      <c r="B447" t="s">
        <v>248</v>
      </c>
      <c r="C447">
        <v>2808288000.0000005</v>
      </c>
      <c r="D447">
        <v>111111840</v>
      </c>
      <c r="E447">
        <v>2128560000</v>
      </c>
      <c r="F447">
        <v>351539999.99999994</v>
      </c>
      <c r="G447">
        <v>5399499840</v>
      </c>
      <c r="H447">
        <v>292.53000000000003</v>
      </c>
      <c r="I447">
        <v>21140</v>
      </c>
      <c r="J447">
        <v>1834.3549</v>
      </c>
    </row>
    <row r="448" spans="1:10" x14ac:dyDescent="0.3">
      <c r="A448" t="b">
        <v>0</v>
      </c>
      <c r="B448" t="s">
        <v>253</v>
      </c>
      <c r="C448">
        <v>2808288000.0000005</v>
      </c>
      <c r="D448">
        <v>111111840</v>
      </c>
      <c r="E448">
        <v>2128560000</v>
      </c>
      <c r="F448">
        <v>351539999.99999994</v>
      </c>
      <c r="G448">
        <v>5399499840</v>
      </c>
      <c r="H448">
        <v>292.53000000000003</v>
      </c>
      <c r="I448">
        <v>21140</v>
      </c>
      <c r="J448">
        <v>1834.3549</v>
      </c>
    </row>
    <row r="449" spans="1:10" x14ac:dyDescent="0.3">
      <c r="A449" t="b">
        <v>0</v>
      </c>
      <c r="B449" t="s">
        <v>247</v>
      </c>
      <c r="C449">
        <v>2788128000</v>
      </c>
      <c r="D449">
        <v>122149440</v>
      </c>
      <c r="E449">
        <v>2236415999.9999995</v>
      </c>
      <c r="F449">
        <v>351539999.99999994</v>
      </c>
      <c r="G449">
        <v>5498233440</v>
      </c>
      <c r="H449">
        <v>290.43</v>
      </c>
      <c r="I449">
        <v>23240</v>
      </c>
      <c r="J449">
        <v>1881.9934000000001</v>
      </c>
    </row>
    <row r="450" spans="1:10" x14ac:dyDescent="0.3">
      <c r="A450" t="b">
        <v>0</v>
      </c>
      <c r="B450" t="s">
        <v>252</v>
      </c>
      <c r="C450">
        <v>2788128000</v>
      </c>
      <c r="D450">
        <v>122149440</v>
      </c>
      <c r="E450">
        <v>2236415999.9999995</v>
      </c>
      <c r="F450">
        <v>351539999.99999994</v>
      </c>
      <c r="G450">
        <v>5498233440</v>
      </c>
      <c r="H450">
        <v>290.43</v>
      </c>
      <c r="I450">
        <v>23240</v>
      </c>
      <c r="J450">
        <v>1881.9934000000001</v>
      </c>
    </row>
    <row r="451" spans="1:10" x14ac:dyDescent="0.3">
      <c r="A451" t="b">
        <v>0</v>
      </c>
      <c r="B451" t="s">
        <v>375</v>
      </c>
      <c r="C451">
        <v>13540800000</v>
      </c>
      <c r="D451">
        <v>2126209680</v>
      </c>
      <c r="E451">
        <v>57753360000</v>
      </c>
      <c r="F451">
        <v>85221360000</v>
      </c>
      <c r="G451">
        <v>158641729680</v>
      </c>
      <c r="H451">
        <v>1410.5</v>
      </c>
      <c r="I451">
        <v>404530</v>
      </c>
      <c r="J451">
        <v>99231.581050000008</v>
      </c>
    </row>
    <row r="452" spans="1:10" x14ac:dyDescent="0.3">
      <c r="A452" t="b">
        <v>0</v>
      </c>
      <c r="B452" t="s">
        <v>317</v>
      </c>
      <c r="C452">
        <v>13493760000</v>
      </c>
      <c r="D452">
        <v>2191699440</v>
      </c>
      <c r="E452">
        <v>57859200000</v>
      </c>
      <c r="F452">
        <v>85218840000</v>
      </c>
      <c r="G452">
        <v>158763499440</v>
      </c>
      <c r="H452">
        <v>1405.6</v>
      </c>
      <c r="I452">
        <v>416990</v>
      </c>
      <c r="J452">
        <v>99304.712150000007</v>
      </c>
    </row>
    <row r="453" spans="1:10" x14ac:dyDescent="0.3">
      <c r="A453" t="b">
        <v>0</v>
      </c>
      <c r="B453" t="s">
        <v>346</v>
      </c>
      <c r="C453">
        <v>13480319999.999998</v>
      </c>
      <c r="D453">
        <v>2174959080</v>
      </c>
      <c r="E453">
        <v>57818880000</v>
      </c>
      <c r="F453">
        <v>85334760000</v>
      </c>
      <c r="G453">
        <v>158808919080</v>
      </c>
      <c r="H453">
        <v>1404.1999999999998</v>
      </c>
      <c r="I453">
        <v>413805</v>
      </c>
      <c r="J453">
        <v>99371.249425000002</v>
      </c>
    </row>
    <row r="454" spans="1:10" x14ac:dyDescent="0.3">
      <c r="A454" t="b">
        <v>0</v>
      </c>
      <c r="B454" t="s">
        <v>525</v>
      </c>
      <c r="C454">
        <v>13651680000.000002</v>
      </c>
      <c r="D454">
        <v>2126945520</v>
      </c>
      <c r="E454">
        <v>57789479999.999992</v>
      </c>
      <c r="F454">
        <v>85251599999.999985</v>
      </c>
      <c r="G454">
        <v>158819705520</v>
      </c>
      <c r="H454">
        <v>1422.0500000000002</v>
      </c>
      <c r="I454">
        <v>404670</v>
      </c>
      <c r="J454">
        <v>99295.390950000001</v>
      </c>
    </row>
    <row r="455" spans="1:10" x14ac:dyDescent="0.3">
      <c r="A455" t="b">
        <v>0</v>
      </c>
      <c r="B455" t="s">
        <v>496</v>
      </c>
      <c r="C455">
        <v>13665120000</v>
      </c>
      <c r="D455">
        <v>2132096400</v>
      </c>
      <c r="E455">
        <v>57770160000</v>
      </c>
      <c r="F455">
        <v>85259160000</v>
      </c>
      <c r="G455">
        <v>158826536400</v>
      </c>
      <c r="H455">
        <v>1423.45</v>
      </c>
      <c r="I455">
        <v>405650</v>
      </c>
      <c r="J455">
        <v>99299.660250000001</v>
      </c>
    </row>
    <row r="456" spans="1:10" x14ac:dyDescent="0.3">
      <c r="A456" t="b">
        <v>0</v>
      </c>
      <c r="B456" t="s">
        <v>433</v>
      </c>
      <c r="C456">
        <v>13460160000.000002</v>
      </c>
      <c r="D456">
        <v>2169992160.0000005</v>
      </c>
      <c r="E456">
        <v>58084320000</v>
      </c>
      <c r="F456">
        <v>85204980000</v>
      </c>
      <c r="G456">
        <v>158919452160</v>
      </c>
      <c r="H456">
        <v>1402.1000000000001</v>
      </c>
      <c r="I456">
        <v>412860</v>
      </c>
      <c r="J456">
        <v>99366.395099999994</v>
      </c>
    </row>
    <row r="457" spans="1:10" x14ac:dyDescent="0.3">
      <c r="A457" t="b">
        <v>0</v>
      </c>
      <c r="B457" t="s">
        <v>462</v>
      </c>
      <c r="C457">
        <v>13776000000</v>
      </c>
      <c r="D457">
        <v>2191699440</v>
      </c>
      <c r="E457">
        <v>57766799999.999992</v>
      </c>
      <c r="F457">
        <v>85295700000</v>
      </c>
      <c r="G457">
        <v>159030199440</v>
      </c>
      <c r="H457">
        <v>1435</v>
      </c>
      <c r="I457">
        <v>416990</v>
      </c>
      <c r="J457">
        <v>99389.062149999998</v>
      </c>
    </row>
    <row r="458" spans="1:10" x14ac:dyDescent="0.3">
      <c r="A458" t="b">
        <v>0</v>
      </c>
      <c r="B458" t="s">
        <v>114</v>
      </c>
      <c r="C458">
        <v>13480319999.999998</v>
      </c>
      <c r="D458">
        <v>2188020240</v>
      </c>
      <c r="E458">
        <v>58010400000</v>
      </c>
      <c r="F458">
        <v>85415400000</v>
      </c>
      <c r="G458">
        <v>159094140240</v>
      </c>
      <c r="H458">
        <v>1404.1999999999998</v>
      </c>
      <c r="I458">
        <v>416290</v>
      </c>
      <c r="J458">
        <v>99526.412649999998</v>
      </c>
    </row>
    <row r="459" spans="1:10" x14ac:dyDescent="0.3">
      <c r="A459" t="b">
        <v>0</v>
      </c>
      <c r="B459" t="s">
        <v>259</v>
      </c>
      <c r="C459">
        <v>13473600000</v>
      </c>
      <c r="D459">
        <v>2268962640</v>
      </c>
      <c r="E459">
        <v>57912960000</v>
      </c>
      <c r="F459">
        <v>85446900000</v>
      </c>
      <c r="G459">
        <v>159102422640</v>
      </c>
      <c r="H459">
        <v>1403.5</v>
      </c>
      <c r="I459">
        <v>431690</v>
      </c>
      <c r="J459">
        <v>99561.251650000006</v>
      </c>
    </row>
    <row r="460" spans="1:10" x14ac:dyDescent="0.3">
      <c r="A460" t="b">
        <v>0</v>
      </c>
      <c r="B460" t="s">
        <v>85</v>
      </c>
      <c r="C460">
        <v>13476960000</v>
      </c>
      <c r="D460">
        <v>2180661840</v>
      </c>
      <c r="E460">
        <v>58060799999.999992</v>
      </c>
      <c r="F460">
        <v>85390200000</v>
      </c>
      <c r="G460">
        <v>159108621840</v>
      </c>
      <c r="H460">
        <v>1403.85</v>
      </c>
      <c r="I460">
        <v>414890</v>
      </c>
      <c r="J460">
        <v>99521.113649999999</v>
      </c>
    </row>
    <row r="461" spans="1:10" x14ac:dyDescent="0.3">
      <c r="A461" t="b">
        <v>0</v>
      </c>
      <c r="B461" t="s">
        <v>404</v>
      </c>
      <c r="C461">
        <v>13540800000</v>
      </c>
      <c r="D461">
        <v>2189859840</v>
      </c>
      <c r="E461">
        <v>57876000000</v>
      </c>
      <c r="F461">
        <v>85509900000</v>
      </c>
      <c r="G461">
        <v>159116559840</v>
      </c>
      <c r="H461">
        <v>1410.5</v>
      </c>
      <c r="I461">
        <v>416640</v>
      </c>
      <c r="J461">
        <v>99562.912400000001</v>
      </c>
    </row>
    <row r="462" spans="1:10" x14ac:dyDescent="0.3">
      <c r="A462" t="b">
        <v>0</v>
      </c>
      <c r="B462" t="s">
        <v>143</v>
      </c>
      <c r="C462">
        <v>13513920000</v>
      </c>
      <c r="D462">
        <v>2169624240</v>
      </c>
      <c r="E462">
        <v>58035600000</v>
      </c>
      <c r="F462">
        <v>85468320000</v>
      </c>
      <c r="G462">
        <v>159187464240</v>
      </c>
      <c r="H462">
        <v>1407.7</v>
      </c>
      <c r="I462">
        <v>412790</v>
      </c>
      <c r="J462">
        <v>99576.515150000007</v>
      </c>
    </row>
    <row r="463" spans="1:10" x14ac:dyDescent="0.3">
      <c r="A463" t="b">
        <v>0</v>
      </c>
      <c r="B463" t="s">
        <v>56</v>
      </c>
      <c r="C463">
        <v>13476960000</v>
      </c>
      <c r="D463">
        <v>2206416240</v>
      </c>
      <c r="E463">
        <v>58035600000</v>
      </c>
      <c r="F463">
        <v>85478400000</v>
      </c>
      <c r="G463">
        <v>159197376240</v>
      </c>
      <c r="H463">
        <v>1403.85</v>
      </c>
      <c r="I463">
        <v>419790</v>
      </c>
      <c r="J463">
        <v>99600.210149999999</v>
      </c>
    </row>
    <row r="464" spans="1:10" x14ac:dyDescent="0.3">
      <c r="A464" t="b">
        <v>0</v>
      </c>
      <c r="B464" t="s">
        <v>288</v>
      </c>
      <c r="C464">
        <v>13466880000</v>
      </c>
      <c r="D464">
        <v>2227571640</v>
      </c>
      <c r="E464">
        <v>57923880000</v>
      </c>
      <c r="F464">
        <v>85618260000</v>
      </c>
      <c r="G464">
        <v>159236591640</v>
      </c>
      <c r="H464">
        <v>1402.8</v>
      </c>
      <c r="I464">
        <v>423815</v>
      </c>
      <c r="J464">
        <v>99681.332274999993</v>
      </c>
    </row>
    <row r="465" spans="1:10" x14ac:dyDescent="0.3">
      <c r="A465" t="b">
        <v>0</v>
      </c>
      <c r="B465" t="s">
        <v>27</v>
      </c>
      <c r="C465">
        <v>13574400000</v>
      </c>
      <c r="D465">
        <v>2199977640</v>
      </c>
      <c r="E465">
        <v>58035600000</v>
      </c>
      <c r="F465">
        <v>85473360000</v>
      </c>
      <c r="G465">
        <v>159283337640</v>
      </c>
      <c r="H465">
        <v>1414</v>
      </c>
      <c r="I465">
        <v>418565</v>
      </c>
      <c r="J465">
        <v>99612.286025000009</v>
      </c>
    </row>
    <row r="466" spans="1:10" x14ac:dyDescent="0.3">
      <c r="A466" t="b">
        <v>0</v>
      </c>
      <c r="B466" t="s">
        <v>201</v>
      </c>
      <c r="C466">
        <v>13849920000</v>
      </c>
      <c r="D466">
        <v>2126209680</v>
      </c>
      <c r="E466">
        <v>57892799999.999992</v>
      </c>
      <c r="F466">
        <v>85415400000</v>
      </c>
      <c r="G466">
        <v>159284329680</v>
      </c>
      <c r="H466">
        <v>1442.7</v>
      </c>
      <c r="I466">
        <v>404530</v>
      </c>
      <c r="J466">
        <v>99515.781050000005</v>
      </c>
    </row>
    <row r="467" spans="1:10" x14ac:dyDescent="0.3">
      <c r="A467" t="b">
        <v>0</v>
      </c>
      <c r="B467" t="s">
        <v>380</v>
      </c>
      <c r="C467">
        <v>13567680000.000002</v>
      </c>
      <c r="D467">
        <v>2170360080</v>
      </c>
      <c r="E467">
        <v>58208976000</v>
      </c>
      <c r="F467">
        <v>85391460000</v>
      </c>
      <c r="G467">
        <v>159338476080</v>
      </c>
      <c r="H467">
        <v>1413.3000000000002</v>
      </c>
      <c r="I467">
        <v>412930</v>
      </c>
      <c r="J467">
        <v>99596.365050000008</v>
      </c>
    </row>
    <row r="468" spans="1:10" x14ac:dyDescent="0.3">
      <c r="A468" t="b">
        <v>0</v>
      </c>
      <c r="B468" t="s">
        <v>395</v>
      </c>
      <c r="C468">
        <v>13567680000.000002</v>
      </c>
      <c r="D468">
        <v>2170360080</v>
      </c>
      <c r="E468">
        <v>58284912000.000008</v>
      </c>
      <c r="F468">
        <v>85391460000</v>
      </c>
      <c r="G468">
        <v>159414412080</v>
      </c>
      <c r="H468">
        <v>1413.3000000000002</v>
      </c>
      <c r="I468">
        <v>412930</v>
      </c>
      <c r="J468">
        <v>99628.005050000007</v>
      </c>
    </row>
    <row r="469" spans="1:10" x14ac:dyDescent="0.3">
      <c r="A469" t="b">
        <v>0</v>
      </c>
      <c r="B469" t="s">
        <v>385</v>
      </c>
      <c r="C469">
        <v>13567680000.000002</v>
      </c>
      <c r="D469">
        <v>2175878880</v>
      </c>
      <c r="E469">
        <v>58398816000</v>
      </c>
      <c r="F469">
        <v>85278060000</v>
      </c>
      <c r="G469">
        <v>159420434880</v>
      </c>
      <c r="H469">
        <v>1413.3000000000002</v>
      </c>
      <c r="I469">
        <v>413980</v>
      </c>
      <c r="J469">
        <v>99584.414300000004</v>
      </c>
    </row>
    <row r="470" spans="1:10" x14ac:dyDescent="0.3">
      <c r="A470" t="b">
        <v>0</v>
      </c>
      <c r="B470" t="s">
        <v>322</v>
      </c>
      <c r="C470">
        <v>13520640000</v>
      </c>
      <c r="D470">
        <v>2235849840</v>
      </c>
      <c r="E470">
        <v>58314816000</v>
      </c>
      <c r="F470">
        <v>85388940000</v>
      </c>
      <c r="G470">
        <v>159460245840</v>
      </c>
      <c r="H470">
        <v>1408.4</v>
      </c>
      <c r="I470">
        <v>425390</v>
      </c>
      <c r="J470">
        <v>99669.496150000006</v>
      </c>
    </row>
    <row r="471" spans="1:10" x14ac:dyDescent="0.3">
      <c r="A471" t="b">
        <v>0</v>
      </c>
      <c r="B471" t="s">
        <v>351</v>
      </c>
      <c r="C471">
        <v>13507200000</v>
      </c>
      <c r="D471">
        <v>2219109480</v>
      </c>
      <c r="E471">
        <v>58274496000</v>
      </c>
      <c r="F471">
        <v>85504860000</v>
      </c>
      <c r="G471">
        <v>159505665480</v>
      </c>
      <c r="H471">
        <v>1407</v>
      </c>
      <c r="I471">
        <v>422205</v>
      </c>
      <c r="J471">
        <v>99736.033425000016</v>
      </c>
    </row>
    <row r="472" spans="1:10" x14ac:dyDescent="0.3">
      <c r="A472" t="b">
        <v>0</v>
      </c>
      <c r="B472" t="s">
        <v>530</v>
      </c>
      <c r="C472">
        <v>13678560000.000002</v>
      </c>
      <c r="D472">
        <v>2171095920</v>
      </c>
      <c r="E472">
        <v>58245096000</v>
      </c>
      <c r="F472">
        <v>85421700000</v>
      </c>
      <c r="G472">
        <v>159516451920</v>
      </c>
      <c r="H472">
        <v>1424.8500000000001</v>
      </c>
      <c r="I472">
        <v>413070</v>
      </c>
      <c r="J472">
        <v>99660.174950000001</v>
      </c>
    </row>
    <row r="473" spans="1:10" x14ac:dyDescent="0.3">
      <c r="A473" t="b">
        <v>0</v>
      </c>
      <c r="B473" t="s">
        <v>501</v>
      </c>
      <c r="C473">
        <v>13692000000</v>
      </c>
      <c r="D473">
        <v>2176246800</v>
      </c>
      <c r="E473">
        <v>58225776000.000008</v>
      </c>
      <c r="F473">
        <v>85429260000</v>
      </c>
      <c r="G473">
        <v>159523282800</v>
      </c>
      <c r="H473">
        <v>1426.25</v>
      </c>
      <c r="I473">
        <v>414050</v>
      </c>
      <c r="J473">
        <v>99664.44425</v>
      </c>
    </row>
    <row r="474" spans="1:10" x14ac:dyDescent="0.3">
      <c r="A474" t="b">
        <v>0</v>
      </c>
      <c r="B474" t="s">
        <v>337</v>
      </c>
      <c r="C474">
        <v>13520640000</v>
      </c>
      <c r="D474">
        <v>2235849840</v>
      </c>
      <c r="E474">
        <v>58390751999.999992</v>
      </c>
      <c r="F474">
        <v>85388940000</v>
      </c>
      <c r="G474">
        <v>159536181840</v>
      </c>
      <c r="H474">
        <v>1408.4</v>
      </c>
      <c r="I474">
        <v>425390</v>
      </c>
      <c r="J474">
        <v>99701.136150000006</v>
      </c>
    </row>
    <row r="475" spans="1:10" x14ac:dyDescent="0.3">
      <c r="A475" t="b">
        <v>0</v>
      </c>
      <c r="B475" t="s">
        <v>327</v>
      </c>
      <c r="C475">
        <v>13520640000</v>
      </c>
      <c r="D475">
        <v>2241368640</v>
      </c>
      <c r="E475">
        <v>58504655999.999992</v>
      </c>
      <c r="F475">
        <v>85275539999.999985</v>
      </c>
      <c r="G475">
        <v>159542204640</v>
      </c>
      <c r="H475">
        <v>1408.4</v>
      </c>
      <c r="I475">
        <v>426440</v>
      </c>
      <c r="J475">
        <v>99657.545399999988</v>
      </c>
    </row>
    <row r="476" spans="1:10" x14ac:dyDescent="0.3">
      <c r="A476" t="b">
        <v>0</v>
      </c>
      <c r="B476" t="s">
        <v>366</v>
      </c>
      <c r="C476">
        <v>13507200000</v>
      </c>
      <c r="D476">
        <v>2219109480</v>
      </c>
      <c r="E476">
        <v>58350431999.999992</v>
      </c>
      <c r="F476">
        <v>85504860000</v>
      </c>
      <c r="G476">
        <v>159581601480</v>
      </c>
      <c r="H476">
        <v>1407</v>
      </c>
      <c r="I476">
        <v>422205</v>
      </c>
      <c r="J476">
        <v>99767.673425000015</v>
      </c>
    </row>
    <row r="477" spans="1:10" x14ac:dyDescent="0.3">
      <c r="A477" t="b">
        <v>0</v>
      </c>
      <c r="B477" t="s">
        <v>356</v>
      </c>
      <c r="C477">
        <v>13507200000</v>
      </c>
      <c r="D477">
        <v>2224628280</v>
      </c>
      <c r="E477">
        <v>58464335999.999992</v>
      </c>
      <c r="F477">
        <v>85391460000</v>
      </c>
      <c r="G477">
        <v>159587624280</v>
      </c>
      <c r="H477">
        <v>1407</v>
      </c>
      <c r="I477">
        <v>423255</v>
      </c>
      <c r="J477">
        <v>99724.082675000012</v>
      </c>
    </row>
    <row r="478" spans="1:10" x14ac:dyDescent="0.3">
      <c r="A478" t="b">
        <v>0</v>
      </c>
      <c r="B478" t="s">
        <v>545</v>
      </c>
      <c r="C478">
        <v>13678560000.000002</v>
      </c>
      <c r="D478">
        <v>2171095920</v>
      </c>
      <c r="E478">
        <v>58321031999.999992</v>
      </c>
      <c r="F478">
        <v>85421700000</v>
      </c>
      <c r="G478">
        <v>159592387920</v>
      </c>
      <c r="H478">
        <v>1424.8500000000001</v>
      </c>
      <c r="I478">
        <v>413070</v>
      </c>
      <c r="J478">
        <v>99691.81495</v>
      </c>
    </row>
    <row r="479" spans="1:10" x14ac:dyDescent="0.3">
      <c r="A479" t="b">
        <v>0</v>
      </c>
      <c r="B479" t="s">
        <v>535</v>
      </c>
      <c r="C479">
        <v>13678560000.000002</v>
      </c>
      <c r="D479">
        <v>2176614720</v>
      </c>
      <c r="E479">
        <v>58434935999.999992</v>
      </c>
      <c r="F479">
        <v>85308300000</v>
      </c>
      <c r="G479">
        <v>159598410720</v>
      </c>
      <c r="H479">
        <v>1424.8500000000001</v>
      </c>
      <c r="I479">
        <v>414120</v>
      </c>
      <c r="J479">
        <v>99648.224199999997</v>
      </c>
    </row>
    <row r="480" spans="1:10" x14ac:dyDescent="0.3">
      <c r="A480" t="b">
        <v>0</v>
      </c>
      <c r="B480" t="s">
        <v>516</v>
      </c>
      <c r="C480">
        <v>13692000000</v>
      </c>
      <c r="D480">
        <v>2176246800</v>
      </c>
      <c r="E480">
        <v>58301712000</v>
      </c>
      <c r="F480">
        <v>85429260000</v>
      </c>
      <c r="G480">
        <v>159599218800</v>
      </c>
      <c r="H480">
        <v>1426.25</v>
      </c>
      <c r="I480">
        <v>414050</v>
      </c>
      <c r="J480">
        <v>99696.08425</v>
      </c>
    </row>
    <row r="481" spans="1:10" x14ac:dyDescent="0.3">
      <c r="A481" t="b">
        <v>0</v>
      </c>
      <c r="B481" t="s">
        <v>506</v>
      </c>
      <c r="C481">
        <v>13692000000</v>
      </c>
      <c r="D481">
        <v>2181765600</v>
      </c>
      <c r="E481">
        <v>58415615999.999992</v>
      </c>
      <c r="F481">
        <v>85315860000</v>
      </c>
      <c r="G481">
        <v>159605241600</v>
      </c>
      <c r="H481">
        <v>1426.25</v>
      </c>
      <c r="I481">
        <v>415100</v>
      </c>
      <c r="J481">
        <v>99652.493500000011</v>
      </c>
    </row>
    <row r="482" spans="1:10" x14ac:dyDescent="0.3">
      <c r="A482" t="b">
        <v>0</v>
      </c>
      <c r="B482" t="s">
        <v>438</v>
      </c>
      <c r="C482">
        <v>13487040000</v>
      </c>
      <c r="D482">
        <v>2214142560.0000005</v>
      </c>
      <c r="E482">
        <v>58539935999.999992</v>
      </c>
      <c r="F482">
        <v>85375080000</v>
      </c>
      <c r="G482">
        <v>159616198560</v>
      </c>
      <c r="H482">
        <v>1404.9</v>
      </c>
      <c r="I482">
        <v>421260</v>
      </c>
      <c r="J482">
        <v>99731.179100000008</v>
      </c>
    </row>
    <row r="483" spans="1:10" x14ac:dyDescent="0.3">
      <c r="A483" t="b">
        <v>0</v>
      </c>
      <c r="B483" t="s">
        <v>172</v>
      </c>
      <c r="C483">
        <v>13470240000</v>
      </c>
      <c r="D483">
        <v>2235849840</v>
      </c>
      <c r="E483">
        <v>58648799999.999992</v>
      </c>
      <c r="F483">
        <v>85295700000</v>
      </c>
      <c r="G483">
        <v>159650589840</v>
      </c>
      <c r="H483">
        <v>1403.15</v>
      </c>
      <c r="I483">
        <v>425390</v>
      </c>
      <c r="J483">
        <v>99720.456149999998</v>
      </c>
    </row>
    <row r="484" spans="1:10" x14ac:dyDescent="0.3">
      <c r="A484" t="b">
        <v>0</v>
      </c>
      <c r="B484" t="s">
        <v>453</v>
      </c>
      <c r="C484">
        <v>13487040000</v>
      </c>
      <c r="D484">
        <v>2214142560.0000005</v>
      </c>
      <c r="E484">
        <v>58615871999.999992</v>
      </c>
      <c r="F484">
        <v>85375080000</v>
      </c>
      <c r="G484">
        <v>159692134560</v>
      </c>
      <c r="H484">
        <v>1404.9</v>
      </c>
      <c r="I484">
        <v>421260</v>
      </c>
      <c r="J484">
        <v>99762.819100000008</v>
      </c>
    </row>
    <row r="485" spans="1:10" x14ac:dyDescent="0.3">
      <c r="A485" t="b">
        <v>0</v>
      </c>
      <c r="B485" t="s">
        <v>443</v>
      </c>
      <c r="C485">
        <v>13487040000</v>
      </c>
      <c r="D485">
        <v>2219661360.0000005</v>
      </c>
      <c r="E485">
        <v>58729776000.000008</v>
      </c>
      <c r="F485">
        <v>85261679999.999985</v>
      </c>
      <c r="G485">
        <v>159698157360</v>
      </c>
      <c r="H485">
        <v>1404.9</v>
      </c>
      <c r="I485">
        <v>422310</v>
      </c>
      <c r="J485">
        <v>99719.228350000005</v>
      </c>
    </row>
    <row r="486" spans="1:10" x14ac:dyDescent="0.3">
      <c r="A486" t="b">
        <v>0</v>
      </c>
      <c r="B486" t="s">
        <v>467</v>
      </c>
      <c r="C486">
        <v>13802880000</v>
      </c>
      <c r="D486">
        <v>2235849840</v>
      </c>
      <c r="E486">
        <v>58222416000</v>
      </c>
      <c r="F486">
        <v>85465800000</v>
      </c>
      <c r="G486">
        <v>159726945840</v>
      </c>
      <c r="H486">
        <v>1437.8</v>
      </c>
      <c r="I486">
        <v>425390</v>
      </c>
      <c r="J486">
        <v>99753.846149999998</v>
      </c>
    </row>
    <row r="487" spans="1:10" x14ac:dyDescent="0.3">
      <c r="A487" t="b">
        <v>0</v>
      </c>
      <c r="B487" t="s">
        <v>119</v>
      </c>
      <c r="C487">
        <v>13507200000</v>
      </c>
      <c r="D487">
        <v>2232170640</v>
      </c>
      <c r="E487">
        <v>58466015999.999992</v>
      </c>
      <c r="F487">
        <v>85585500000</v>
      </c>
      <c r="G487">
        <v>159790886640</v>
      </c>
      <c r="H487">
        <v>1407</v>
      </c>
      <c r="I487">
        <v>424690</v>
      </c>
      <c r="J487">
        <v>99891.196649999998</v>
      </c>
    </row>
    <row r="488" spans="1:10" x14ac:dyDescent="0.3">
      <c r="A488" t="b">
        <v>0</v>
      </c>
      <c r="B488" t="s">
        <v>264</v>
      </c>
      <c r="C488">
        <v>13500480000</v>
      </c>
      <c r="D488">
        <v>2313113040</v>
      </c>
      <c r="E488">
        <v>58368576000</v>
      </c>
      <c r="F488">
        <v>85617000000</v>
      </c>
      <c r="G488">
        <v>159799169040</v>
      </c>
      <c r="H488">
        <v>1406.3</v>
      </c>
      <c r="I488">
        <v>440090</v>
      </c>
      <c r="J488">
        <v>99926.035650000005</v>
      </c>
    </row>
    <row r="489" spans="1:10" x14ac:dyDescent="0.3">
      <c r="A489" t="b">
        <v>0</v>
      </c>
      <c r="B489" t="s">
        <v>482</v>
      </c>
      <c r="C489">
        <v>13802880000</v>
      </c>
      <c r="D489">
        <v>2235849840</v>
      </c>
      <c r="E489">
        <v>58298351999.999992</v>
      </c>
      <c r="F489">
        <v>85465800000</v>
      </c>
      <c r="G489">
        <v>159802881840</v>
      </c>
      <c r="H489">
        <v>1437.8</v>
      </c>
      <c r="I489">
        <v>425390</v>
      </c>
      <c r="J489">
        <v>99785.486149999997</v>
      </c>
    </row>
    <row r="490" spans="1:10" x14ac:dyDescent="0.3">
      <c r="A490" t="b">
        <v>0</v>
      </c>
      <c r="B490" t="s">
        <v>90</v>
      </c>
      <c r="C490">
        <v>13503839999.999998</v>
      </c>
      <c r="D490">
        <v>2224812240</v>
      </c>
      <c r="E490">
        <v>58516416000</v>
      </c>
      <c r="F490">
        <v>85560300000</v>
      </c>
      <c r="G490">
        <v>159805368240</v>
      </c>
      <c r="H490">
        <v>1406.6499999999999</v>
      </c>
      <c r="I490">
        <v>423290</v>
      </c>
      <c r="J490">
        <v>99885.897649999999</v>
      </c>
    </row>
    <row r="491" spans="1:10" x14ac:dyDescent="0.3">
      <c r="A491" t="b">
        <v>0</v>
      </c>
      <c r="B491" t="s">
        <v>472</v>
      </c>
      <c r="C491">
        <v>13802880000</v>
      </c>
      <c r="D491">
        <v>2241368640</v>
      </c>
      <c r="E491">
        <v>58412255999.999992</v>
      </c>
      <c r="F491">
        <v>85352400000</v>
      </c>
      <c r="G491">
        <v>159808904640</v>
      </c>
      <c r="H491">
        <v>1437.8</v>
      </c>
      <c r="I491">
        <v>426440</v>
      </c>
      <c r="J491">
        <v>99741.895399999994</v>
      </c>
    </row>
    <row r="492" spans="1:10" x14ac:dyDescent="0.3">
      <c r="A492" t="b">
        <v>0</v>
      </c>
      <c r="B492" t="s">
        <v>409</v>
      </c>
      <c r="C492">
        <v>13567680000.000002</v>
      </c>
      <c r="D492">
        <v>2234010240</v>
      </c>
      <c r="E492">
        <v>58331615999.999992</v>
      </c>
      <c r="F492">
        <v>85680000000</v>
      </c>
      <c r="G492">
        <v>159813306240</v>
      </c>
      <c r="H492">
        <v>1413.3000000000002</v>
      </c>
      <c r="I492">
        <v>425040</v>
      </c>
      <c r="J492">
        <v>99927.696400000001</v>
      </c>
    </row>
    <row r="493" spans="1:10" x14ac:dyDescent="0.3">
      <c r="A493" t="b">
        <v>0</v>
      </c>
      <c r="B493" t="s">
        <v>95</v>
      </c>
      <c r="C493">
        <v>13503839999.999998</v>
      </c>
      <c r="D493">
        <v>2230331040</v>
      </c>
      <c r="E493">
        <v>58681056000</v>
      </c>
      <c r="F493">
        <v>85446900000</v>
      </c>
      <c r="G493">
        <v>159862127040</v>
      </c>
      <c r="H493">
        <v>1406.6499999999999</v>
      </c>
      <c r="I493">
        <v>424340</v>
      </c>
      <c r="J493">
        <v>99863.446899999995</v>
      </c>
    </row>
    <row r="494" spans="1:10" x14ac:dyDescent="0.3">
      <c r="A494" t="b">
        <v>0</v>
      </c>
      <c r="B494" t="s">
        <v>134</v>
      </c>
      <c r="C494">
        <v>13507200000</v>
      </c>
      <c r="D494">
        <v>2232170640</v>
      </c>
      <c r="E494">
        <v>58541952000</v>
      </c>
      <c r="F494">
        <v>85585500000</v>
      </c>
      <c r="G494">
        <v>159866822640</v>
      </c>
      <c r="H494">
        <v>1407</v>
      </c>
      <c r="I494">
        <v>424690</v>
      </c>
      <c r="J494">
        <v>99922.836649999997</v>
      </c>
    </row>
    <row r="495" spans="1:10" x14ac:dyDescent="0.3">
      <c r="A495" t="b">
        <v>0</v>
      </c>
      <c r="B495" t="s">
        <v>124</v>
      </c>
      <c r="C495">
        <v>13507200000</v>
      </c>
      <c r="D495">
        <v>2237689440</v>
      </c>
      <c r="E495">
        <v>58655856000</v>
      </c>
      <c r="F495">
        <v>85472099999.999985</v>
      </c>
      <c r="G495">
        <v>159872845440</v>
      </c>
      <c r="H495">
        <v>1407</v>
      </c>
      <c r="I495">
        <v>425740</v>
      </c>
      <c r="J495">
        <v>99879.245899999994</v>
      </c>
    </row>
    <row r="496" spans="1:10" x14ac:dyDescent="0.3">
      <c r="A496" t="b">
        <v>0</v>
      </c>
      <c r="B496" t="s">
        <v>279</v>
      </c>
      <c r="C496">
        <v>13500480000</v>
      </c>
      <c r="D496">
        <v>2313113040</v>
      </c>
      <c r="E496">
        <v>58444512000</v>
      </c>
      <c r="F496">
        <v>85617000000</v>
      </c>
      <c r="G496">
        <v>159875105040</v>
      </c>
      <c r="H496">
        <v>1406.3</v>
      </c>
      <c r="I496">
        <v>440090</v>
      </c>
      <c r="J496">
        <v>99957.675650000005</v>
      </c>
    </row>
    <row r="497" spans="1:10" x14ac:dyDescent="0.3">
      <c r="A497" t="b">
        <v>0</v>
      </c>
      <c r="B497" t="s">
        <v>269</v>
      </c>
      <c r="C497">
        <v>13500480000</v>
      </c>
      <c r="D497">
        <v>2318631840</v>
      </c>
      <c r="E497">
        <v>58558416000</v>
      </c>
      <c r="F497">
        <v>85503599999.999985</v>
      </c>
      <c r="G497">
        <v>159881127840</v>
      </c>
      <c r="H497">
        <v>1406.3</v>
      </c>
      <c r="I497">
        <v>441140</v>
      </c>
      <c r="J497">
        <v>99914.084900000002</v>
      </c>
    </row>
    <row r="498" spans="1:10" x14ac:dyDescent="0.3">
      <c r="A498" t="b">
        <v>0</v>
      </c>
      <c r="B498" t="s">
        <v>105</v>
      </c>
      <c r="C498">
        <v>13503839999.999998</v>
      </c>
      <c r="D498">
        <v>2224812240</v>
      </c>
      <c r="E498">
        <v>58592351999.999992</v>
      </c>
      <c r="F498">
        <v>85560300000</v>
      </c>
      <c r="G498">
        <v>159881304240</v>
      </c>
      <c r="H498">
        <v>1406.6499999999999</v>
      </c>
      <c r="I498">
        <v>423290</v>
      </c>
      <c r="J498">
        <v>99917.537649999998</v>
      </c>
    </row>
    <row r="499" spans="1:10" x14ac:dyDescent="0.3">
      <c r="A499" t="b">
        <v>0</v>
      </c>
      <c r="B499" t="s">
        <v>390</v>
      </c>
      <c r="C499">
        <v>13607327999.999998</v>
      </c>
      <c r="D499">
        <v>2181397680</v>
      </c>
      <c r="E499">
        <v>58816464000</v>
      </c>
      <c r="F499">
        <v>85278060000</v>
      </c>
      <c r="G499">
        <v>159883249680</v>
      </c>
      <c r="H499">
        <v>1417.4299999999998</v>
      </c>
      <c r="I499">
        <v>415030</v>
      </c>
      <c r="J499">
        <v>99770.143549999993</v>
      </c>
    </row>
    <row r="500" spans="1:10" x14ac:dyDescent="0.3">
      <c r="A500" t="b">
        <v>0</v>
      </c>
      <c r="B500" t="s">
        <v>148</v>
      </c>
      <c r="C500">
        <v>13540800000</v>
      </c>
      <c r="D500">
        <v>2213774640</v>
      </c>
      <c r="E500">
        <v>58491215999.999992</v>
      </c>
      <c r="F500">
        <v>85638420000</v>
      </c>
      <c r="G500">
        <v>159884210640</v>
      </c>
      <c r="H500">
        <v>1410.5</v>
      </c>
      <c r="I500">
        <v>421190</v>
      </c>
      <c r="J500">
        <v>99941.299149999992</v>
      </c>
    </row>
    <row r="501" spans="1:10" x14ac:dyDescent="0.3">
      <c r="A501" t="b">
        <v>0</v>
      </c>
      <c r="B501" t="s">
        <v>424</v>
      </c>
      <c r="C501">
        <v>13567680000.000002</v>
      </c>
      <c r="D501">
        <v>2234010240</v>
      </c>
      <c r="E501">
        <v>58407551999.999992</v>
      </c>
      <c r="F501">
        <v>85680000000</v>
      </c>
      <c r="G501">
        <v>159889242240</v>
      </c>
      <c r="H501">
        <v>1413.3000000000002</v>
      </c>
      <c r="I501">
        <v>425040</v>
      </c>
      <c r="J501">
        <v>99959.3364</v>
      </c>
    </row>
    <row r="502" spans="1:10" x14ac:dyDescent="0.3">
      <c r="A502" t="b">
        <v>0</v>
      </c>
      <c r="B502" t="s">
        <v>61</v>
      </c>
      <c r="C502">
        <v>13503839999.999998</v>
      </c>
      <c r="D502">
        <v>2250566640</v>
      </c>
      <c r="E502">
        <v>58491215999.999992</v>
      </c>
      <c r="F502">
        <v>85648500000</v>
      </c>
      <c r="G502">
        <v>159894122640</v>
      </c>
      <c r="H502">
        <v>1406.6499999999999</v>
      </c>
      <c r="I502">
        <v>428190</v>
      </c>
      <c r="J502">
        <v>99964.994149999999</v>
      </c>
    </row>
    <row r="503" spans="1:10" x14ac:dyDescent="0.3">
      <c r="A503" t="b">
        <v>0</v>
      </c>
      <c r="B503" t="s">
        <v>414</v>
      </c>
      <c r="C503">
        <v>13567680000.000002</v>
      </c>
      <c r="D503">
        <v>2239529040</v>
      </c>
      <c r="E503">
        <v>58521456000</v>
      </c>
      <c r="F503">
        <v>85566599999.999985</v>
      </c>
      <c r="G503">
        <v>159895265040</v>
      </c>
      <c r="H503">
        <v>1413.3000000000002</v>
      </c>
      <c r="I503">
        <v>426090</v>
      </c>
      <c r="J503">
        <v>99915.745649999997</v>
      </c>
    </row>
    <row r="504" spans="1:10" x14ac:dyDescent="0.3">
      <c r="A504" t="b">
        <v>0</v>
      </c>
      <c r="B504" t="s">
        <v>293</v>
      </c>
      <c r="C504">
        <v>13493760000</v>
      </c>
      <c r="D504">
        <v>2271722040</v>
      </c>
      <c r="E504">
        <v>58379496000</v>
      </c>
      <c r="F504">
        <v>85788360000</v>
      </c>
      <c r="G504">
        <v>159933338040</v>
      </c>
      <c r="H504">
        <v>1405.6</v>
      </c>
      <c r="I504">
        <v>432215</v>
      </c>
      <c r="J504">
        <v>100046.11627500001</v>
      </c>
    </row>
    <row r="505" spans="1:10" x14ac:dyDescent="0.3">
      <c r="A505" t="b">
        <v>0</v>
      </c>
      <c r="B505" t="s">
        <v>163</v>
      </c>
      <c r="C505">
        <v>13540800000</v>
      </c>
      <c r="D505">
        <v>2213774640</v>
      </c>
      <c r="E505">
        <v>58567151999.999992</v>
      </c>
      <c r="F505">
        <v>85638420000</v>
      </c>
      <c r="G505">
        <v>159960146640</v>
      </c>
      <c r="H505">
        <v>1410.5</v>
      </c>
      <c r="I505">
        <v>421190</v>
      </c>
      <c r="J505">
        <v>99972.939149999991</v>
      </c>
    </row>
    <row r="506" spans="1:10" x14ac:dyDescent="0.3">
      <c r="A506" t="b">
        <v>0</v>
      </c>
      <c r="B506" t="s">
        <v>153</v>
      </c>
      <c r="C506">
        <v>13540800000</v>
      </c>
      <c r="D506">
        <v>2219293440</v>
      </c>
      <c r="E506">
        <v>58681056000</v>
      </c>
      <c r="F506">
        <v>85525020000</v>
      </c>
      <c r="G506">
        <v>159966169440</v>
      </c>
      <c r="H506">
        <v>1410.5</v>
      </c>
      <c r="I506">
        <v>422240</v>
      </c>
      <c r="J506">
        <v>99929.348400000003</v>
      </c>
    </row>
    <row r="507" spans="1:10" x14ac:dyDescent="0.3">
      <c r="A507" t="b">
        <v>0</v>
      </c>
      <c r="B507" t="s">
        <v>76</v>
      </c>
      <c r="C507">
        <v>13503839999.999998</v>
      </c>
      <c r="D507">
        <v>2250566640</v>
      </c>
      <c r="E507">
        <v>58567151999.999992</v>
      </c>
      <c r="F507">
        <v>85648500000</v>
      </c>
      <c r="G507">
        <v>159970058640</v>
      </c>
      <c r="H507">
        <v>1406.6499999999999</v>
      </c>
      <c r="I507">
        <v>428190</v>
      </c>
      <c r="J507">
        <v>99996.634149999998</v>
      </c>
    </row>
    <row r="508" spans="1:10" x14ac:dyDescent="0.3">
      <c r="A508" t="b">
        <v>0</v>
      </c>
      <c r="B508" t="s">
        <v>66</v>
      </c>
      <c r="C508">
        <v>13503839999.999998</v>
      </c>
      <c r="D508">
        <v>2256085440</v>
      </c>
      <c r="E508">
        <v>58681056000</v>
      </c>
      <c r="F508">
        <v>85535099999.999985</v>
      </c>
      <c r="G508">
        <v>159976081440</v>
      </c>
      <c r="H508">
        <v>1406.6499999999999</v>
      </c>
      <c r="I508">
        <v>429240</v>
      </c>
      <c r="J508">
        <v>99953.043399999995</v>
      </c>
    </row>
    <row r="509" spans="1:10" x14ac:dyDescent="0.3">
      <c r="A509" t="b">
        <v>0</v>
      </c>
      <c r="B509" t="s">
        <v>32</v>
      </c>
      <c r="C509">
        <v>13601280000</v>
      </c>
      <c r="D509">
        <v>2244128040</v>
      </c>
      <c r="E509">
        <v>58491215999.999992</v>
      </c>
      <c r="F509">
        <v>85643460000</v>
      </c>
      <c r="G509">
        <v>159980084040</v>
      </c>
      <c r="H509">
        <v>1416.8</v>
      </c>
      <c r="I509">
        <v>426965</v>
      </c>
      <c r="J509">
        <v>99977.070025000008</v>
      </c>
    </row>
    <row r="510" spans="1:10" x14ac:dyDescent="0.3">
      <c r="A510" t="b">
        <v>0</v>
      </c>
      <c r="B510" t="s">
        <v>206</v>
      </c>
      <c r="C510">
        <v>13876800000</v>
      </c>
      <c r="D510">
        <v>2170360080</v>
      </c>
      <c r="E510">
        <v>58348416000</v>
      </c>
      <c r="F510">
        <v>85585500000</v>
      </c>
      <c r="G510">
        <v>159981076080</v>
      </c>
      <c r="H510">
        <v>1445.5</v>
      </c>
      <c r="I510">
        <v>412930</v>
      </c>
      <c r="J510">
        <v>99880.565050000005</v>
      </c>
    </row>
    <row r="511" spans="1:10" x14ac:dyDescent="0.3">
      <c r="A511" t="b">
        <v>0</v>
      </c>
      <c r="B511" t="s">
        <v>332</v>
      </c>
      <c r="C511">
        <v>13560288000</v>
      </c>
      <c r="D511">
        <v>2246887440</v>
      </c>
      <c r="E511">
        <v>58922304000</v>
      </c>
      <c r="F511">
        <v>85275539999.999985</v>
      </c>
      <c r="G511">
        <v>160005019440</v>
      </c>
      <c r="H511">
        <v>1412.53</v>
      </c>
      <c r="I511">
        <v>427490</v>
      </c>
      <c r="J511">
        <v>99843.274649999992</v>
      </c>
    </row>
    <row r="512" spans="1:10" x14ac:dyDescent="0.3">
      <c r="A512" t="b">
        <v>0</v>
      </c>
      <c r="B512" t="s">
        <v>308</v>
      </c>
      <c r="C512">
        <v>13493760000</v>
      </c>
      <c r="D512">
        <v>2271722040</v>
      </c>
      <c r="E512">
        <v>58455431999.999992</v>
      </c>
      <c r="F512">
        <v>85788360000</v>
      </c>
      <c r="G512">
        <v>160009274040</v>
      </c>
      <c r="H512">
        <v>1405.6</v>
      </c>
      <c r="I512">
        <v>432215</v>
      </c>
      <c r="J512">
        <v>100077.75627500001</v>
      </c>
    </row>
    <row r="513" spans="1:10" x14ac:dyDescent="0.3">
      <c r="A513" t="b">
        <v>0</v>
      </c>
      <c r="B513" t="s">
        <v>298</v>
      </c>
      <c r="C513">
        <v>13493760000</v>
      </c>
      <c r="D513">
        <v>2277240840</v>
      </c>
      <c r="E513">
        <v>58569335999.999992</v>
      </c>
      <c r="F513">
        <v>85674960000</v>
      </c>
      <c r="G513">
        <v>160015296840</v>
      </c>
      <c r="H513">
        <v>1405.6</v>
      </c>
      <c r="I513">
        <v>433265</v>
      </c>
      <c r="J513">
        <v>100034.16552500002</v>
      </c>
    </row>
    <row r="514" spans="1:10" x14ac:dyDescent="0.3">
      <c r="A514" t="b">
        <v>0</v>
      </c>
      <c r="B514" t="s">
        <v>361</v>
      </c>
      <c r="C514">
        <v>13546847999.999998</v>
      </c>
      <c r="D514">
        <v>2230147080</v>
      </c>
      <c r="E514">
        <v>58881984000</v>
      </c>
      <c r="F514">
        <v>85391460000</v>
      </c>
      <c r="G514">
        <v>160050439080</v>
      </c>
      <c r="H514">
        <v>1411.1299999999999</v>
      </c>
      <c r="I514">
        <v>424305</v>
      </c>
      <c r="J514">
        <v>99909.811925000016</v>
      </c>
    </row>
    <row r="515" spans="1:10" x14ac:dyDescent="0.3">
      <c r="A515" t="b">
        <v>0</v>
      </c>
      <c r="B515" t="s">
        <v>47</v>
      </c>
      <c r="C515">
        <v>13601280000</v>
      </c>
      <c r="D515">
        <v>2244128040</v>
      </c>
      <c r="E515">
        <v>58567151999.999992</v>
      </c>
      <c r="F515">
        <v>85643460000</v>
      </c>
      <c r="G515">
        <v>160056020040</v>
      </c>
      <c r="H515">
        <v>1416.8</v>
      </c>
      <c r="I515">
        <v>426965</v>
      </c>
      <c r="J515">
        <v>100008.71002500001</v>
      </c>
    </row>
    <row r="516" spans="1:10" x14ac:dyDescent="0.3">
      <c r="A516" t="b">
        <v>0</v>
      </c>
      <c r="B516" t="s">
        <v>221</v>
      </c>
      <c r="C516">
        <v>13876800000</v>
      </c>
      <c r="D516">
        <v>2170360080</v>
      </c>
      <c r="E516">
        <v>58424351999.999992</v>
      </c>
      <c r="F516">
        <v>85585500000</v>
      </c>
      <c r="G516">
        <v>160057012080</v>
      </c>
      <c r="H516">
        <v>1445.5</v>
      </c>
      <c r="I516">
        <v>412930</v>
      </c>
      <c r="J516">
        <v>99912.205050000004</v>
      </c>
    </row>
    <row r="517" spans="1:10" x14ac:dyDescent="0.3">
      <c r="A517" t="b">
        <v>0</v>
      </c>
      <c r="B517" t="s">
        <v>540</v>
      </c>
      <c r="C517">
        <v>13718208000</v>
      </c>
      <c r="D517">
        <v>2182133520</v>
      </c>
      <c r="E517">
        <v>58852584000</v>
      </c>
      <c r="F517">
        <v>85308300000</v>
      </c>
      <c r="G517">
        <v>160061225520</v>
      </c>
      <c r="H517">
        <v>1428.98</v>
      </c>
      <c r="I517">
        <v>415170</v>
      </c>
      <c r="J517">
        <v>99833.953450000001</v>
      </c>
    </row>
    <row r="518" spans="1:10" x14ac:dyDescent="0.3">
      <c r="A518" t="b">
        <v>0</v>
      </c>
      <c r="B518" t="s">
        <v>37</v>
      </c>
      <c r="C518">
        <v>13601280000</v>
      </c>
      <c r="D518">
        <v>2249646840</v>
      </c>
      <c r="E518">
        <v>58681056000</v>
      </c>
      <c r="F518">
        <v>85530060000</v>
      </c>
      <c r="G518">
        <v>160062042840</v>
      </c>
      <c r="H518">
        <v>1416.8</v>
      </c>
      <c r="I518">
        <v>428015</v>
      </c>
      <c r="J518">
        <v>99965.119275000005</v>
      </c>
    </row>
    <row r="519" spans="1:10" x14ac:dyDescent="0.3">
      <c r="A519" t="b">
        <v>0</v>
      </c>
      <c r="B519" t="s">
        <v>211</v>
      </c>
      <c r="C519">
        <v>13876800000</v>
      </c>
      <c r="D519">
        <v>2175878880</v>
      </c>
      <c r="E519">
        <v>58538255999.999992</v>
      </c>
      <c r="F519">
        <v>85472099999.999985</v>
      </c>
      <c r="G519">
        <v>160063034880</v>
      </c>
      <c r="H519">
        <v>1445.5</v>
      </c>
      <c r="I519">
        <v>413980</v>
      </c>
      <c r="J519">
        <v>99868.614300000001</v>
      </c>
    </row>
    <row r="520" spans="1:10" x14ac:dyDescent="0.3">
      <c r="A520" t="b">
        <v>0</v>
      </c>
      <c r="B520" t="s">
        <v>511</v>
      </c>
      <c r="C520">
        <v>13731648000.000002</v>
      </c>
      <c r="D520">
        <v>2187284400</v>
      </c>
      <c r="E520">
        <v>58833264000</v>
      </c>
      <c r="F520">
        <v>85315860000</v>
      </c>
      <c r="G520">
        <v>160068056400</v>
      </c>
      <c r="H520">
        <v>1430.38</v>
      </c>
      <c r="I520">
        <v>416150</v>
      </c>
      <c r="J520">
        <v>99838.222750000015</v>
      </c>
    </row>
    <row r="521" spans="1:10" x14ac:dyDescent="0.3">
      <c r="A521" t="b">
        <v>0</v>
      </c>
      <c r="B521" t="s">
        <v>448</v>
      </c>
      <c r="C521">
        <v>13526688000.000002</v>
      </c>
      <c r="D521">
        <v>2225180160.0000005</v>
      </c>
      <c r="E521">
        <v>59147423999.999992</v>
      </c>
      <c r="F521">
        <v>85261679999.999985</v>
      </c>
      <c r="G521">
        <v>160160972160</v>
      </c>
      <c r="H521">
        <v>1409.0300000000002</v>
      </c>
      <c r="I521">
        <v>423360</v>
      </c>
      <c r="J521">
        <v>99904.957599999994</v>
      </c>
    </row>
    <row r="522" spans="1:10" x14ac:dyDescent="0.3">
      <c r="A522" t="b">
        <v>0</v>
      </c>
      <c r="B522" t="s">
        <v>477</v>
      </c>
      <c r="C522">
        <v>13842528000</v>
      </c>
      <c r="D522">
        <v>2246887440</v>
      </c>
      <c r="E522">
        <v>58829904000</v>
      </c>
      <c r="F522">
        <v>85352400000</v>
      </c>
      <c r="G522">
        <v>160271719440</v>
      </c>
      <c r="H522">
        <v>1441.93</v>
      </c>
      <c r="I522">
        <v>427490</v>
      </c>
      <c r="J522">
        <v>99927.624649999998</v>
      </c>
    </row>
    <row r="523" spans="1:10" x14ac:dyDescent="0.3">
      <c r="A523" t="b">
        <v>0</v>
      </c>
      <c r="B523" t="s">
        <v>129</v>
      </c>
      <c r="C523">
        <v>13546847999.999998</v>
      </c>
      <c r="D523">
        <v>2243208240</v>
      </c>
      <c r="E523">
        <v>59073504000</v>
      </c>
      <c r="F523">
        <v>85472099999.999985</v>
      </c>
      <c r="G523">
        <v>160335660240</v>
      </c>
      <c r="H523">
        <v>1411.1299999999999</v>
      </c>
      <c r="I523">
        <v>426790</v>
      </c>
      <c r="J523">
        <v>100064.97515</v>
      </c>
    </row>
    <row r="524" spans="1:10" x14ac:dyDescent="0.3">
      <c r="A524" t="b">
        <v>0</v>
      </c>
      <c r="B524" t="s">
        <v>274</v>
      </c>
      <c r="C524">
        <v>13540128000</v>
      </c>
      <c r="D524">
        <v>2324150640</v>
      </c>
      <c r="E524">
        <v>58976064000</v>
      </c>
      <c r="F524">
        <v>85503599999.999985</v>
      </c>
      <c r="G524">
        <v>160343942640</v>
      </c>
      <c r="H524">
        <v>1410.43</v>
      </c>
      <c r="I524">
        <v>442190</v>
      </c>
      <c r="J524">
        <v>100099.81415000001</v>
      </c>
    </row>
    <row r="525" spans="1:10" x14ac:dyDescent="0.3">
      <c r="A525" t="b">
        <v>0</v>
      </c>
      <c r="B525" t="s">
        <v>177</v>
      </c>
      <c r="C525">
        <v>13497120000</v>
      </c>
      <c r="D525">
        <v>2280000240</v>
      </c>
      <c r="E525">
        <v>59104416000</v>
      </c>
      <c r="F525">
        <v>85465800000</v>
      </c>
      <c r="G525">
        <v>160347336240</v>
      </c>
      <c r="H525">
        <v>1405.95</v>
      </c>
      <c r="I525">
        <v>433790</v>
      </c>
      <c r="J525">
        <v>100085.24015</v>
      </c>
    </row>
    <row r="526" spans="1:10" x14ac:dyDescent="0.3">
      <c r="A526" t="b">
        <v>0</v>
      </c>
      <c r="B526" t="s">
        <v>100</v>
      </c>
      <c r="C526">
        <v>13543488000</v>
      </c>
      <c r="D526">
        <v>2235849840</v>
      </c>
      <c r="E526">
        <v>59123904000</v>
      </c>
      <c r="F526">
        <v>85446900000</v>
      </c>
      <c r="G526">
        <v>160350141840</v>
      </c>
      <c r="H526">
        <v>1410.78</v>
      </c>
      <c r="I526">
        <v>425390</v>
      </c>
      <c r="J526">
        <v>100059.67615</v>
      </c>
    </row>
    <row r="527" spans="1:10" x14ac:dyDescent="0.3">
      <c r="A527" t="b">
        <v>0</v>
      </c>
      <c r="B527" t="s">
        <v>419</v>
      </c>
      <c r="C527">
        <v>13607327999.999998</v>
      </c>
      <c r="D527">
        <v>2245047840</v>
      </c>
      <c r="E527">
        <v>58939104000</v>
      </c>
      <c r="F527">
        <v>85566599999.999985</v>
      </c>
      <c r="G527">
        <v>160358079840</v>
      </c>
      <c r="H527">
        <v>1417.4299999999998</v>
      </c>
      <c r="I527">
        <v>427140</v>
      </c>
      <c r="J527">
        <v>100101.4749</v>
      </c>
    </row>
    <row r="528" spans="1:10" x14ac:dyDescent="0.3">
      <c r="A528" t="b">
        <v>0</v>
      </c>
      <c r="B528" t="s">
        <v>192</v>
      </c>
      <c r="C528">
        <v>13497120000</v>
      </c>
      <c r="D528">
        <v>2280000240</v>
      </c>
      <c r="E528">
        <v>59180351999.999992</v>
      </c>
      <c r="F528">
        <v>85465800000</v>
      </c>
      <c r="G528">
        <v>160423272240</v>
      </c>
      <c r="H528">
        <v>1405.95</v>
      </c>
      <c r="I528">
        <v>433790</v>
      </c>
      <c r="J528">
        <v>100116.88015</v>
      </c>
    </row>
    <row r="529" spans="1:10" x14ac:dyDescent="0.3">
      <c r="A529" t="b">
        <v>0</v>
      </c>
      <c r="B529" t="s">
        <v>158</v>
      </c>
      <c r="C529">
        <v>13580447999.999998</v>
      </c>
      <c r="D529">
        <v>2224812240</v>
      </c>
      <c r="E529">
        <v>59098704000</v>
      </c>
      <c r="F529">
        <v>85525020000</v>
      </c>
      <c r="G529">
        <v>160428984240</v>
      </c>
      <c r="H529">
        <v>1414.6299999999999</v>
      </c>
      <c r="I529">
        <v>423290</v>
      </c>
      <c r="J529">
        <v>100115.07765000001</v>
      </c>
    </row>
    <row r="530" spans="1:10" x14ac:dyDescent="0.3">
      <c r="A530" t="b">
        <v>0</v>
      </c>
      <c r="B530" t="s">
        <v>182</v>
      </c>
      <c r="C530">
        <v>13497120000</v>
      </c>
      <c r="D530">
        <v>2285519040</v>
      </c>
      <c r="E530">
        <v>59294255999.999992</v>
      </c>
      <c r="F530">
        <v>85352400000</v>
      </c>
      <c r="G530">
        <v>160429295040</v>
      </c>
      <c r="H530">
        <v>1405.95</v>
      </c>
      <c r="I530">
        <v>434840</v>
      </c>
      <c r="J530">
        <v>100073.28939999999</v>
      </c>
    </row>
    <row r="531" spans="1:10" x14ac:dyDescent="0.3">
      <c r="A531" t="b">
        <v>0</v>
      </c>
      <c r="B531" t="s">
        <v>71</v>
      </c>
      <c r="C531">
        <v>13543488000</v>
      </c>
      <c r="D531">
        <v>2261604240</v>
      </c>
      <c r="E531">
        <v>59098704000</v>
      </c>
      <c r="F531">
        <v>85535099999.999985</v>
      </c>
      <c r="G531">
        <v>160438896240</v>
      </c>
      <c r="H531">
        <v>1410.78</v>
      </c>
      <c r="I531">
        <v>430290</v>
      </c>
      <c r="J531">
        <v>100138.77265</v>
      </c>
    </row>
    <row r="532" spans="1:10" x14ac:dyDescent="0.3">
      <c r="A532" t="b">
        <v>0</v>
      </c>
      <c r="B532" t="s">
        <v>303</v>
      </c>
      <c r="C532">
        <v>13533408000</v>
      </c>
      <c r="D532">
        <v>2282759640</v>
      </c>
      <c r="E532">
        <v>58986984000</v>
      </c>
      <c r="F532">
        <v>85674960000</v>
      </c>
      <c r="G532">
        <v>160478111640</v>
      </c>
      <c r="H532">
        <v>1409.73</v>
      </c>
      <c r="I532">
        <v>434315</v>
      </c>
      <c r="J532">
        <v>100219.89477500001</v>
      </c>
    </row>
    <row r="533" spans="1:10" x14ac:dyDescent="0.3">
      <c r="A533" t="b">
        <v>0</v>
      </c>
      <c r="B533" t="s">
        <v>42</v>
      </c>
      <c r="C533">
        <v>13640928000</v>
      </c>
      <c r="D533">
        <v>2255165640</v>
      </c>
      <c r="E533">
        <v>59098704000</v>
      </c>
      <c r="F533">
        <v>85530060000</v>
      </c>
      <c r="G533">
        <v>160524857640</v>
      </c>
      <c r="H533">
        <v>1420.93</v>
      </c>
      <c r="I533">
        <v>429065</v>
      </c>
      <c r="J533">
        <v>100150.84852499999</v>
      </c>
    </row>
    <row r="534" spans="1:10" x14ac:dyDescent="0.3">
      <c r="A534" t="b">
        <v>0</v>
      </c>
      <c r="B534" t="s">
        <v>216</v>
      </c>
      <c r="C534">
        <v>13916447999.999998</v>
      </c>
      <c r="D534">
        <v>2181397680</v>
      </c>
      <c r="E534">
        <v>58955904000</v>
      </c>
      <c r="F534">
        <v>85472099999.999985</v>
      </c>
      <c r="G534">
        <v>160525849680</v>
      </c>
      <c r="H534">
        <v>1449.6299999999999</v>
      </c>
      <c r="I534">
        <v>415030</v>
      </c>
      <c r="J534">
        <v>100054.34355000001</v>
      </c>
    </row>
    <row r="535" spans="1:10" x14ac:dyDescent="0.3">
      <c r="A535" t="b">
        <v>0</v>
      </c>
      <c r="B535" t="s">
        <v>187</v>
      </c>
      <c r="C535">
        <v>13536768000</v>
      </c>
      <c r="D535">
        <v>2291037840</v>
      </c>
      <c r="E535">
        <v>59711904000</v>
      </c>
      <c r="F535">
        <v>85352400000</v>
      </c>
      <c r="G535">
        <v>160892109840</v>
      </c>
      <c r="H535">
        <v>1410.08</v>
      </c>
      <c r="I535">
        <v>435890</v>
      </c>
      <c r="J535">
        <v>100259.01865</v>
      </c>
    </row>
    <row r="536" spans="1:10" x14ac:dyDescent="0.3">
      <c r="A536" t="b">
        <v>0</v>
      </c>
      <c r="B536" t="s">
        <v>230</v>
      </c>
      <c r="C536">
        <v>16128000000</v>
      </c>
      <c r="D536">
        <v>2126209680</v>
      </c>
      <c r="E536">
        <v>57786960000</v>
      </c>
      <c r="F536">
        <v>85218840000</v>
      </c>
      <c r="G536">
        <v>161260009680</v>
      </c>
      <c r="H536">
        <v>1680</v>
      </c>
      <c r="I536">
        <v>404530</v>
      </c>
      <c r="J536">
        <v>99782.481050000002</v>
      </c>
    </row>
    <row r="537" spans="1:10" x14ac:dyDescent="0.3">
      <c r="A537" t="b">
        <v>0</v>
      </c>
      <c r="B537" t="s">
        <v>235</v>
      </c>
      <c r="C537">
        <v>16154880000</v>
      </c>
      <c r="D537">
        <v>2170360080</v>
      </c>
      <c r="E537">
        <v>58242576000</v>
      </c>
      <c r="F537">
        <v>85388940000</v>
      </c>
      <c r="G537">
        <v>161956756080</v>
      </c>
      <c r="H537">
        <v>1682.8</v>
      </c>
      <c r="I537">
        <v>412930</v>
      </c>
      <c r="J537">
        <v>100147.26505</v>
      </c>
    </row>
    <row r="538" spans="1:10" x14ac:dyDescent="0.3">
      <c r="A538" t="b">
        <v>0</v>
      </c>
      <c r="B538" t="s">
        <v>240</v>
      </c>
      <c r="C538">
        <v>16154880000</v>
      </c>
      <c r="D538">
        <v>2175878880</v>
      </c>
      <c r="E538">
        <v>58432416000</v>
      </c>
      <c r="F538">
        <v>85275539999.999985</v>
      </c>
      <c r="G538">
        <v>162038714880</v>
      </c>
      <c r="H538">
        <v>1682.8</v>
      </c>
      <c r="I538">
        <v>413980</v>
      </c>
      <c r="J538">
        <v>100135.31429999998</v>
      </c>
    </row>
    <row r="539" spans="1:10" x14ac:dyDescent="0.3">
      <c r="A539" t="b">
        <v>0</v>
      </c>
      <c r="B539" t="s">
        <v>245</v>
      </c>
      <c r="C539">
        <v>16194528000</v>
      </c>
      <c r="D539">
        <v>2181397680</v>
      </c>
      <c r="E539">
        <v>58850064000</v>
      </c>
      <c r="F539">
        <v>85275539999.999985</v>
      </c>
      <c r="G539">
        <v>162501529680</v>
      </c>
      <c r="H539">
        <v>1686.93</v>
      </c>
      <c r="I539">
        <v>415030</v>
      </c>
      <c r="J539">
        <v>100321.04354999999</v>
      </c>
    </row>
    <row r="540" spans="1:10" x14ac:dyDescent="0.3">
      <c r="A540" t="b">
        <v>0</v>
      </c>
      <c r="B540" t="s">
        <v>250</v>
      </c>
      <c r="C540">
        <v>16194528000</v>
      </c>
      <c r="D540">
        <v>2181397680</v>
      </c>
      <c r="E540">
        <v>58850064000</v>
      </c>
      <c r="F540">
        <v>85275539999.999985</v>
      </c>
      <c r="G540">
        <v>162501529680</v>
      </c>
      <c r="H540">
        <v>1686.93</v>
      </c>
      <c r="I540">
        <v>415030</v>
      </c>
      <c r="J540">
        <v>100321.04354999999</v>
      </c>
    </row>
  </sheetData>
  <sortState xmlns:xlrd2="http://schemas.microsoft.com/office/spreadsheetml/2017/richdata2" ref="A1:J540">
    <sortCondition ref="G1:G540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7"/>
  <sheetViews>
    <sheetView topLeftCell="C7" zoomScale="106" zoomScaleNormal="106" workbookViewId="0">
      <selection activeCell="I24" sqref="I24"/>
    </sheetView>
  </sheetViews>
  <sheetFormatPr defaultRowHeight="14.4" x14ac:dyDescent="0.3"/>
  <cols>
    <col min="2" max="2" width="48.109375" customWidth="1"/>
    <col min="3" max="3" width="20.6640625" customWidth="1"/>
    <col min="5" max="5" width="14.6640625" customWidth="1"/>
    <col min="6" max="6" width="12.44140625" customWidth="1"/>
    <col min="7" max="7" width="18" customWidth="1"/>
    <col min="10" max="10" width="11" bestFit="1" customWidth="1"/>
    <col min="13" max="14" width="11" bestFit="1" customWidth="1"/>
  </cols>
  <sheetData>
    <row r="1" spans="1:19" ht="15" thickBot="1" x14ac:dyDescent="0.35">
      <c r="A1" t="s">
        <v>556</v>
      </c>
      <c r="B1" s="15" t="s">
        <v>287</v>
      </c>
      <c r="C1">
        <v>53760000.000000007</v>
      </c>
      <c r="D1">
        <v>146248200</v>
      </c>
      <c r="E1">
        <v>764232000</v>
      </c>
      <c r="F1">
        <v>612359999.99999988</v>
      </c>
      <c r="G1">
        <v>1576600200</v>
      </c>
      <c r="H1">
        <v>5.6000000000000005</v>
      </c>
      <c r="I1">
        <v>27825</v>
      </c>
      <c r="J1">
        <v>931.33512499999995</v>
      </c>
    </row>
    <row r="2" spans="1:19" ht="15" thickBot="1" x14ac:dyDescent="0.35">
      <c r="B2" s="15" t="s">
        <v>171</v>
      </c>
      <c r="C2">
        <v>57119999.999999993</v>
      </c>
      <c r="D2">
        <v>154526400</v>
      </c>
      <c r="E2">
        <v>1489152000</v>
      </c>
      <c r="F2">
        <v>289800000</v>
      </c>
      <c r="G2">
        <v>1990598400</v>
      </c>
      <c r="H2">
        <v>5.9499999999999993</v>
      </c>
      <c r="I2">
        <v>29400</v>
      </c>
      <c r="J2">
        <v>970.45899999999995</v>
      </c>
    </row>
    <row r="3" spans="1:19" ht="15" thickBot="1" x14ac:dyDescent="0.35">
      <c r="A3" t="s">
        <v>556</v>
      </c>
      <c r="B3" s="15" t="s">
        <v>116</v>
      </c>
      <c r="C3">
        <v>73920000</v>
      </c>
      <c r="D3">
        <v>128772000</v>
      </c>
      <c r="E3">
        <v>1396752000</v>
      </c>
      <c r="F3">
        <v>491400000</v>
      </c>
      <c r="G3">
        <v>2090844000</v>
      </c>
      <c r="H3">
        <v>7.7</v>
      </c>
      <c r="I3">
        <v>24500</v>
      </c>
      <c r="J3">
        <v>1087.3625</v>
      </c>
    </row>
    <row r="4" spans="1:19" ht="15" thickBot="1" x14ac:dyDescent="0.35">
      <c r="A4" t="s">
        <v>556</v>
      </c>
      <c r="B4" s="15" t="s">
        <v>87</v>
      </c>
      <c r="C4">
        <v>70560000</v>
      </c>
      <c r="D4">
        <v>121413600</v>
      </c>
      <c r="E4">
        <v>1447152000</v>
      </c>
      <c r="F4">
        <v>466200000</v>
      </c>
      <c r="G4">
        <v>2105325600</v>
      </c>
      <c r="H4">
        <v>7.3500000000000005</v>
      </c>
      <c r="I4">
        <v>23100</v>
      </c>
      <c r="J4">
        <v>1082.0635</v>
      </c>
    </row>
    <row r="5" spans="1:19" ht="15" thickBot="1" x14ac:dyDescent="0.35">
      <c r="A5" t="s">
        <v>556</v>
      </c>
      <c r="B5" s="15" t="s">
        <v>174</v>
      </c>
      <c r="C5">
        <v>63840000</v>
      </c>
      <c r="D5">
        <v>176601600</v>
      </c>
      <c r="E5">
        <v>2035151999.9999998</v>
      </c>
      <c r="F5">
        <v>371700000</v>
      </c>
      <c r="G5">
        <v>2647293600</v>
      </c>
      <c r="H5">
        <v>6.65</v>
      </c>
      <c r="I5">
        <v>33600</v>
      </c>
      <c r="J5">
        <v>1281.4059999999999</v>
      </c>
    </row>
    <row r="6" spans="1:19" ht="15" thickBot="1" x14ac:dyDescent="0.35">
      <c r="E6" t="s">
        <v>605</v>
      </c>
      <c r="F6" t="s">
        <v>606</v>
      </c>
      <c r="G6" t="s">
        <v>607</v>
      </c>
      <c r="J6" t="s">
        <v>608</v>
      </c>
    </row>
    <row r="7" spans="1:19" ht="16.2" thickBot="1" x14ac:dyDescent="0.35">
      <c r="A7">
        <v>1</v>
      </c>
      <c r="B7" s="38" t="s">
        <v>596</v>
      </c>
      <c r="C7" s="20">
        <f>L7*10</f>
        <v>764.23199999999997</v>
      </c>
      <c r="D7" s="20">
        <f t="shared" ref="D7:J11" si="0">M7*10</f>
        <v>612.3599999999999</v>
      </c>
      <c r="E7" s="20">
        <f t="shared" si="0"/>
        <v>3184.3</v>
      </c>
      <c r="F7" s="20">
        <f t="shared" si="0"/>
        <v>5103</v>
      </c>
      <c r="G7" s="20">
        <f t="shared" si="0"/>
        <v>1576.6002000000001</v>
      </c>
      <c r="H7" s="20">
        <f t="shared" si="0"/>
        <v>0</v>
      </c>
      <c r="I7" s="20">
        <f t="shared" si="0"/>
        <v>278.25</v>
      </c>
      <c r="J7" s="20">
        <f t="shared" si="0"/>
        <v>9313.3512499999997</v>
      </c>
      <c r="L7" s="20">
        <v>76.423199999999994</v>
      </c>
      <c r="M7" s="20">
        <v>61.23599999999999</v>
      </c>
      <c r="N7" s="20">
        <v>318.43</v>
      </c>
      <c r="O7" s="20">
        <v>510.29999999999995</v>
      </c>
      <c r="P7" s="20">
        <v>157.66002</v>
      </c>
      <c r="R7">
        <v>27.824999999999999</v>
      </c>
      <c r="S7">
        <v>931.33512499999995</v>
      </c>
    </row>
    <row r="8" spans="1:19" ht="16.2" thickBot="1" x14ac:dyDescent="0.35">
      <c r="A8">
        <v>2</v>
      </c>
      <c r="B8" s="39" t="s">
        <v>597</v>
      </c>
      <c r="C8" s="20">
        <f t="shared" ref="C8:C11" si="1">L8*10</f>
        <v>1489.152</v>
      </c>
      <c r="D8" s="20">
        <f t="shared" si="0"/>
        <v>289.8</v>
      </c>
      <c r="E8" s="20">
        <f t="shared" si="0"/>
        <v>6204.8</v>
      </c>
      <c r="F8" s="20">
        <f t="shared" si="0"/>
        <v>2415</v>
      </c>
      <c r="G8" s="20">
        <f t="shared" si="0"/>
        <v>1990.5984000000001</v>
      </c>
      <c r="H8" s="20">
        <f t="shared" si="0"/>
        <v>0</v>
      </c>
      <c r="I8" s="20">
        <f t="shared" si="0"/>
        <v>294</v>
      </c>
      <c r="J8" s="20">
        <f t="shared" si="0"/>
        <v>9704.59</v>
      </c>
      <c r="L8" s="20">
        <v>148.9152</v>
      </c>
      <c r="M8" s="20">
        <v>28.98</v>
      </c>
      <c r="N8" s="20">
        <v>620.48</v>
      </c>
      <c r="O8" s="20">
        <v>241.5</v>
      </c>
      <c r="P8" s="20">
        <v>199.05984000000001</v>
      </c>
      <c r="R8">
        <v>29.4</v>
      </c>
      <c r="S8">
        <v>970.45899999999995</v>
      </c>
    </row>
    <row r="9" spans="1:19" ht="16.2" thickBot="1" x14ac:dyDescent="0.35">
      <c r="A9">
        <v>3</v>
      </c>
      <c r="B9" s="39" t="s">
        <v>600</v>
      </c>
      <c r="C9" s="20">
        <f t="shared" si="1"/>
        <v>1396.752</v>
      </c>
      <c r="D9" s="20">
        <f t="shared" si="0"/>
        <v>491.4</v>
      </c>
      <c r="E9" s="20">
        <f t="shared" si="0"/>
        <v>5819.8</v>
      </c>
      <c r="F9" s="20">
        <f t="shared" si="0"/>
        <v>4095</v>
      </c>
      <c r="G9" s="20">
        <f t="shared" si="0"/>
        <v>2090.8440000000001</v>
      </c>
      <c r="H9" s="20">
        <f t="shared" si="0"/>
        <v>0</v>
      </c>
      <c r="I9" s="20">
        <f t="shared" si="0"/>
        <v>245</v>
      </c>
      <c r="J9" s="20">
        <f t="shared" si="0"/>
        <v>10873.625</v>
      </c>
      <c r="L9" s="20">
        <v>139.67519999999999</v>
      </c>
      <c r="M9" s="20">
        <v>49.14</v>
      </c>
      <c r="N9" s="20">
        <v>581.98</v>
      </c>
      <c r="O9" s="20">
        <v>409.5</v>
      </c>
      <c r="P9" s="20">
        <v>209.08439999999999</v>
      </c>
      <c r="R9">
        <v>24.5</v>
      </c>
      <c r="S9">
        <v>1087.3625</v>
      </c>
    </row>
    <row r="10" spans="1:19" ht="16.2" thickBot="1" x14ac:dyDescent="0.35">
      <c r="A10">
        <v>4</v>
      </c>
      <c r="B10" s="39" t="s">
        <v>599</v>
      </c>
      <c r="C10" s="20">
        <f t="shared" si="1"/>
        <v>1447.152</v>
      </c>
      <c r="D10" s="20">
        <f t="shared" si="0"/>
        <v>466.2</v>
      </c>
      <c r="E10" s="20">
        <f t="shared" si="0"/>
        <v>6029.8</v>
      </c>
      <c r="F10" s="20">
        <f t="shared" si="0"/>
        <v>3885</v>
      </c>
      <c r="G10" s="20">
        <f t="shared" si="0"/>
        <v>2105.3256000000001</v>
      </c>
      <c r="H10" s="20">
        <f t="shared" si="0"/>
        <v>0</v>
      </c>
      <c r="I10" s="20">
        <f t="shared" si="0"/>
        <v>231</v>
      </c>
      <c r="J10" s="20">
        <f t="shared" si="0"/>
        <v>10820.635</v>
      </c>
      <c r="L10" s="20">
        <v>144.71520000000001</v>
      </c>
      <c r="M10" s="20">
        <v>46.62</v>
      </c>
      <c r="N10" s="20">
        <v>602.98</v>
      </c>
      <c r="O10" s="20">
        <v>388.5</v>
      </c>
      <c r="P10" s="20">
        <v>210.53255999999999</v>
      </c>
      <c r="R10">
        <v>23.1</v>
      </c>
      <c r="S10">
        <v>1082.0635</v>
      </c>
    </row>
    <row r="11" spans="1:19" ht="16.2" thickBot="1" x14ac:dyDescent="0.35">
      <c r="A11">
        <v>5</v>
      </c>
      <c r="B11" s="39" t="s">
        <v>609</v>
      </c>
      <c r="C11" s="20">
        <f t="shared" si="1"/>
        <v>2035.1519999999996</v>
      </c>
      <c r="D11" s="20">
        <f t="shared" si="0"/>
        <v>371.70000000000005</v>
      </c>
      <c r="E11" s="20">
        <f t="shared" si="0"/>
        <v>8479.7999999999993</v>
      </c>
      <c r="F11" s="20">
        <f t="shared" si="0"/>
        <v>3097.5</v>
      </c>
      <c r="G11" s="20">
        <f t="shared" si="0"/>
        <v>2647.2936</v>
      </c>
      <c r="H11" s="20">
        <f t="shared" si="0"/>
        <v>0</v>
      </c>
      <c r="I11" s="20">
        <f t="shared" si="0"/>
        <v>336</v>
      </c>
      <c r="J11" s="20">
        <f t="shared" si="0"/>
        <v>12814.06</v>
      </c>
      <c r="L11">
        <v>203.51519999999996</v>
      </c>
      <c r="M11">
        <v>37.17</v>
      </c>
      <c r="N11" s="20">
        <v>847.9799999999999</v>
      </c>
      <c r="O11" s="20">
        <v>309.75</v>
      </c>
      <c r="P11">
        <v>264.72935999999999</v>
      </c>
      <c r="R11">
        <v>33.6</v>
      </c>
      <c r="S11">
        <v>1281.4059999999999</v>
      </c>
    </row>
    <row r="13" spans="1:19" x14ac:dyDescent="0.3">
      <c r="A13" t="s">
        <v>556</v>
      </c>
      <c r="B13" t="s">
        <v>87</v>
      </c>
      <c r="C13">
        <v>70560000</v>
      </c>
      <c r="D13">
        <v>121413600</v>
      </c>
      <c r="E13">
        <v>1447152000</v>
      </c>
      <c r="F13">
        <v>466200000</v>
      </c>
      <c r="G13">
        <v>2105325600</v>
      </c>
      <c r="H13">
        <v>7.3500000000000005</v>
      </c>
      <c r="I13">
        <v>23100</v>
      </c>
      <c r="J13">
        <v>1082.0635</v>
      </c>
    </row>
    <row r="14" spans="1:19" x14ac:dyDescent="0.3">
      <c r="A14" t="s">
        <v>556</v>
      </c>
      <c r="B14" t="s">
        <v>116</v>
      </c>
      <c r="C14">
        <v>73920000</v>
      </c>
      <c r="D14">
        <v>128772000</v>
      </c>
      <c r="E14">
        <v>1396752000</v>
      </c>
      <c r="F14">
        <v>491400000</v>
      </c>
      <c r="G14">
        <v>2090844000</v>
      </c>
      <c r="H14">
        <v>7.7</v>
      </c>
      <c r="I14">
        <v>24500</v>
      </c>
      <c r="J14">
        <v>1087.3625</v>
      </c>
    </row>
    <row r="15" spans="1:19" x14ac:dyDescent="0.3">
      <c r="A15" t="s">
        <v>556</v>
      </c>
      <c r="B15" t="s">
        <v>171</v>
      </c>
      <c r="C15">
        <v>57119999.999999993</v>
      </c>
      <c r="D15">
        <v>154526400</v>
      </c>
      <c r="E15">
        <v>1489152000</v>
      </c>
      <c r="F15">
        <v>289800000</v>
      </c>
      <c r="G15">
        <v>1990598400</v>
      </c>
      <c r="H15">
        <v>5.9499999999999993</v>
      </c>
      <c r="I15">
        <v>29400</v>
      </c>
      <c r="J15">
        <v>970.45899999999995</v>
      </c>
    </row>
    <row r="16" spans="1:19" x14ac:dyDescent="0.3">
      <c r="A16" t="s">
        <v>556</v>
      </c>
      <c r="B16" t="s">
        <v>174</v>
      </c>
      <c r="C16">
        <v>63840000</v>
      </c>
      <c r="D16">
        <v>176601600</v>
      </c>
      <c r="E16">
        <v>2035151999.9999998</v>
      </c>
      <c r="F16">
        <v>371700000</v>
      </c>
      <c r="G16">
        <v>2647293600</v>
      </c>
      <c r="H16">
        <v>6.65</v>
      </c>
      <c r="I16">
        <v>33600</v>
      </c>
      <c r="J16">
        <v>1281.4059999999999</v>
      </c>
    </row>
    <row r="17" spans="1:10" x14ac:dyDescent="0.3">
      <c r="A17" t="s">
        <v>556</v>
      </c>
      <c r="B17" t="s">
        <v>287</v>
      </c>
      <c r="C17">
        <v>53760000.000000007</v>
      </c>
      <c r="D17">
        <v>146248200</v>
      </c>
      <c r="E17">
        <v>764232000</v>
      </c>
      <c r="F17">
        <v>612359999.99999988</v>
      </c>
      <c r="G17">
        <v>1576600200</v>
      </c>
      <c r="H17">
        <v>5.6000000000000005</v>
      </c>
      <c r="I17">
        <v>27825</v>
      </c>
      <c r="J17">
        <v>931.33512499999995</v>
      </c>
    </row>
  </sheetData>
  <sortState xmlns:xlrd2="http://schemas.microsoft.com/office/spreadsheetml/2017/richdata2" ref="A1:J5">
    <sortCondition ref="G1:G5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3"/>
  <sheetViews>
    <sheetView zoomScale="85" zoomScaleNormal="85" workbookViewId="0">
      <selection activeCell="B29" sqref="B29:C33"/>
    </sheetView>
  </sheetViews>
  <sheetFormatPr defaultRowHeight="14.4" x14ac:dyDescent="0.3"/>
  <cols>
    <col min="2" max="2" width="43.109375" customWidth="1"/>
    <col min="3" max="3" width="33" customWidth="1"/>
    <col min="4" max="4" width="18.77734375" customWidth="1"/>
    <col min="5" max="5" width="14.6640625" customWidth="1"/>
    <col min="6" max="6" width="10.77734375" bestFit="1" customWidth="1"/>
    <col min="7" max="7" width="16.5546875" customWidth="1"/>
  </cols>
  <sheetData>
    <row r="1" spans="1:10" x14ac:dyDescent="0.3">
      <c r="A1" t="s">
        <v>556</v>
      </c>
      <c r="B1" t="s">
        <v>87</v>
      </c>
      <c r="C1">
        <v>7526400</v>
      </c>
      <c r="D1">
        <v>111223530</v>
      </c>
      <c r="E1">
        <v>220518400</v>
      </c>
      <c r="F1">
        <v>114330000</v>
      </c>
      <c r="G1">
        <v>453598330</v>
      </c>
      <c r="H1">
        <v>2.1</v>
      </c>
      <c r="I1">
        <v>6600</v>
      </c>
      <c r="J1" s="20">
        <v>307.90100000000001</v>
      </c>
    </row>
    <row r="2" spans="1:10" x14ac:dyDescent="0.3">
      <c r="A2" t="s">
        <v>556</v>
      </c>
      <c r="B2" t="s">
        <v>88</v>
      </c>
      <c r="C2">
        <v>9676800</v>
      </c>
      <c r="D2">
        <v>101112300</v>
      </c>
      <c r="E2">
        <v>204083200</v>
      </c>
      <c r="F2">
        <v>114330000</v>
      </c>
      <c r="G2">
        <v>429202300</v>
      </c>
      <c r="H2">
        <v>2.7</v>
      </c>
      <c r="I2">
        <v>6000</v>
      </c>
      <c r="J2" s="20">
        <v>293.93</v>
      </c>
    </row>
    <row r="3" spans="1:10" x14ac:dyDescent="0.3">
      <c r="A3" t="s">
        <v>556</v>
      </c>
      <c r="B3" t="s">
        <v>117</v>
      </c>
      <c r="C3">
        <v>10035200.000000002</v>
      </c>
      <c r="D3">
        <v>107853120</v>
      </c>
      <c r="E3">
        <v>196403200.00000003</v>
      </c>
      <c r="F3">
        <v>120509999.99999999</v>
      </c>
      <c r="G3">
        <v>434801520</v>
      </c>
      <c r="H3">
        <v>2.8000000000000003</v>
      </c>
      <c r="I3">
        <v>6400</v>
      </c>
      <c r="J3" s="20">
        <v>295.38400000000001</v>
      </c>
    </row>
    <row r="4" spans="1:10" x14ac:dyDescent="0.3">
      <c r="A4" t="s">
        <v>556</v>
      </c>
      <c r="B4" t="s">
        <v>320</v>
      </c>
      <c r="C4">
        <v>11468800</v>
      </c>
      <c r="D4">
        <v>111223530</v>
      </c>
      <c r="E4">
        <v>173363200</v>
      </c>
      <c r="F4">
        <v>72305999.999999985</v>
      </c>
      <c r="G4">
        <v>368361530</v>
      </c>
      <c r="H4">
        <v>3.2</v>
      </c>
      <c r="I4">
        <v>6600</v>
      </c>
      <c r="J4" s="20">
        <v>231.80099999999999</v>
      </c>
    </row>
    <row r="5" spans="1:10" x14ac:dyDescent="0.3">
      <c r="A5" t="s">
        <v>556</v>
      </c>
      <c r="B5" t="s">
        <v>407</v>
      </c>
      <c r="C5">
        <v>16486399.999999998</v>
      </c>
      <c r="D5">
        <v>109538325</v>
      </c>
      <c r="E5">
        <v>175923200</v>
      </c>
      <c r="F5">
        <v>143685000</v>
      </c>
      <c r="G5">
        <v>445632925</v>
      </c>
      <c r="H5">
        <v>4.5999999999999996</v>
      </c>
      <c r="I5">
        <v>6500</v>
      </c>
      <c r="J5" s="20">
        <v>304.73250000000002</v>
      </c>
    </row>
    <row r="6" spans="1:10" x14ac:dyDescent="0.3">
      <c r="A6" t="s">
        <v>556</v>
      </c>
      <c r="B6" t="s">
        <v>435</v>
      </c>
      <c r="C6">
        <v>5734400</v>
      </c>
      <c r="D6">
        <v>101449341.00000001</v>
      </c>
      <c r="E6">
        <v>224102399.99999997</v>
      </c>
      <c r="F6">
        <v>68907000</v>
      </c>
      <c r="G6">
        <v>400193141</v>
      </c>
      <c r="H6">
        <v>1.6</v>
      </c>
      <c r="I6">
        <v>6020</v>
      </c>
      <c r="J6" s="20">
        <v>263.9957</v>
      </c>
    </row>
    <row r="8" spans="1:10" x14ac:dyDescent="0.3">
      <c r="D8">
        <f>E1/10000000</f>
        <v>22.051839999999999</v>
      </c>
      <c r="E8">
        <f>F1/10000000</f>
        <v>11.433</v>
      </c>
      <c r="G8" s="20">
        <f>G1/10000000</f>
        <v>45.359833000000002</v>
      </c>
      <c r="I8">
        <f>I1/1000</f>
        <v>6.6</v>
      </c>
    </row>
    <row r="9" spans="1:10" x14ac:dyDescent="0.3">
      <c r="D9">
        <f t="shared" ref="D9:E13" si="0">E2/10000000</f>
        <v>20.40832</v>
      </c>
      <c r="E9">
        <f t="shared" si="0"/>
        <v>11.433</v>
      </c>
      <c r="G9" s="20">
        <f t="shared" ref="G9:G13" si="1">G2/10000000</f>
        <v>42.920229999999997</v>
      </c>
      <c r="I9">
        <f t="shared" ref="I9:I13" si="2">I2/1000</f>
        <v>6</v>
      </c>
    </row>
    <row r="10" spans="1:10" x14ac:dyDescent="0.3">
      <c r="D10">
        <f t="shared" si="0"/>
        <v>19.640320000000003</v>
      </c>
      <c r="E10">
        <f t="shared" si="0"/>
        <v>12.050999999999998</v>
      </c>
      <c r="G10" s="20">
        <f t="shared" si="1"/>
        <v>43.480151999999997</v>
      </c>
      <c r="I10">
        <f t="shared" si="2"/>
        <v>6.4</v>
      </c>
    </row>
    <row r="11" spans="1:10" x14ac:dyDescent="0.3">
      <c r="D11">
        <f t="shared" si="0"/>
        <v>17.336320000000001</v>
      </c>
      <c r="E11">
        <f t="shared" si="0"/>
        <v>7.2305999999999981</v>
      </c>
      <c r="G11" s="20">
        <f t="shared" si="1"/>
        <v>36.836153000000003</v>
      </c>
      <c r="I11">
        <f t="shared" si="2"/>
        <v>6.6</v>
      </c>
    </row>
    <row r="12" spans="1:10" x14ac:dyDescent="0.3">
      <c r="D12">
        <f t="shared" si="0"/>
        <v>17.592320000000001</v>
      </c>
      <c r="E12">
        <f t="shared" si="0"/>
        <v>14.368499999999999</v>
      </c>
      <c r="G12" s="20">
        <f t="shared" si="1"/>
        <v>44.563292500000003</v>
      </c>
      <c r="I12">
        <f t="shared" si="2"/>
        <v>6.5</v>
      </c>
    </row>
    <row r="13" spans="1:10" x14ac:dyDescent="0.3">
      <c r="D13">
        <f t="shared" si="0"/>
        <v>22.410239999999998</v>
      </c>
      <c r="E13">
        <f t="shared" si="0"/>
        <v>6.8906999999999998</v>
      </c>
      <c r="G13" s="20">
        <f t="shared" si="1"/>
        <v>40.019314100000003</v>
      </c>
      <c r="I13">
        <f t="shared" si="2"/>
        <v>6.02</v>
      </c>
    </row>
    <row r="15" spans="1:10" x14ac:dyDescent="0.3">
      <c r="D15">
        <f>D8/0.256</f>
        <v>86.139999999999986</v>
      </c>
      <c r="E15" s="44">
        <f>E8/0.513</f>
        <v>22.286549707602337</v>
      </c>
    </row>
    <row r="16" spans="1:10" x14ac:dyDescent="0.3">
      <c r="D16">
        <f t="shared" ref="D16:D20" si="3">D9/0.256</f>
        <v>79.72</v>
      </c>
      <c r="E16" s="44">
        <f t="shared" ref="E16:E20" si="4">E9/0.513</f>
        <v>22.286549707602337</v>
      </c>
    </row>
    <row r="17" spans="2:7" x14ac:dyDescent="0.3">
      <c r="D17">
        <f t="shared" si="3"/>
        <v>76.720000000000013</v>
      </c>
      <c r="E17" s="44">
        <f t="shared" si="4"/>
        <v>23.491228070175435</v>
      </c>
    </row>
    <row r="18" spans="2:7" x14ac:dyDescent="0.3">
      <c r="D18">
        <f t="shared" si="3"/>
        <v>67.72</v>
      </c>
      <c r="E18" s="44">
        <f t="shared" si="4"/>
        <v>14.094736842105259</v>
      </c>
    </row>
    <row r="19" spans="2:7" x14ac:dyDescent="0.3">
      <c r="D19">
        <f t="shared" si="3"/>
        <v>68.72</v>
      </c>
      <c r="E19" s="44">
        <f t="shared" si="4"/>
        <v>28.008771929824558</v>
      </c>
    </row>
    <row r="20" spans="2:7" x14ac:dyDescent="0.3">
      <c r="D20">
        <f t="shared" si="3"/>
        <v>87.539999999999992</v>
      </c>
      <c r="E20" s="44">
        <f t="shared" si="4"/>
        <v>13.432163742690058</v>
      </c>
    </row>
    <row r="22" spans="2:7" ht="15" thickBot="1" x14ac:dyDescent="0.35"/>
    <row r="23" spans="2:7" ht="16.2" thickBot="1" x14ac:dyDescent="0.35">
      <c r="B23" s="38">
        <v>86.38</v>
      </c>
      <c r="C23" s="45">
        <v>600.64</v>
      </c>
      <c r="D23" s="45">
        <v>4.8</v>
      </c>
      <c r="E23" s="45">
        <v>4.7</v>
      </c>
      <c r="F23" s="45">
        <v>439.44</v>
      </c>
      <c r="G23" s="45">
        <v>342.6</v>
      </c>
    </row>
    <row r="24" spans="2:7" ht="16.2" thickBot="1" x14ac:dyDescent="0.35">
      <c r="B24" s="39">
        <v>88.94</v>
      </c>
      <c r="C24" s="46">
        <v>610.5</v>
      </c>
      <c r="D24" s="46">
        <v>3.6</v>
      </c>
      <c r="E24" s="46">
        <v>3.5</v>
      </c>
      <c r="F24" s="46">
        <v>447.04</v>
      </c>
      <c r="G24" s="46">
        <v>342.6</v>
      </c>
    </row>
    <row r="25" spans="2:7" ht="16.2" thickBot="1" x14ac:dyDescent="0.35">
      <c r="B25" s="39">
        <v>90.18</v>
      </c>
      <c r="C25" s="46">
        <v>603.66999999999996</v>
      </c>
      <c r="D25" s="46">
        <v>3.6</v>
      </c>
      <c r="E25" s="46">
        <v>3.5</v>
      </c>
      <c r="F25" s="46">
        <v>492.24</v>
      </c>
      <c r="G25" s="46">
        <v>288.60000000000002</v>
      </c>
    </row>
    <row r="26" spans="2:7" ht="16.2" thickBot="1" x14ac:dyDescent="0.35">
      <c r="B26" s="39">
        <v>91.26</v>
      </c>
      <c r="C26" s="46">
        <v>628.58000000000004</v>
      </c>
      <c r="D26" s="46">
        <v>3.6</v>
      </c>
      <c r="E26" s="46">
        <v>3.5</v>
      </c>
      <c r="F26" s="46">
        <v>465.12</v>
      </c>
      <c r="G26" s="46">
        <v>342.6</v>
      </c>
    </row>
    <row r="27" spans="2:7" ht="16.2" thickBot="1" x14ac:dyDescent="0.35">
      <c r="B27" s="39">
        <v>104.76</v>
      </c>
      <c r="C27" s="46">
        <v>708.39</v>
      </c>
      <c r="D27" s="46">
        <v>5.96</v>
      </c>
      <c r="E27" s="46">
        <v>5.86</v>
      </c>
      <c r="F27" s="46">
        <v>591.67999999999995</v>
      </c>
      <c r="G27" s="46">
        <v>288.60000000000002</v>
      </c>
    </row>
    <row r="29" spans="2:7" x14ac:dyDescent="0.3">
      <c r="B29">
        <f>B23/2</f>
        <v>43.19</v>
      </c>
      <c r="C29">
        <f t="shared" ref="C29:G29" si="5">C23/2</f>
        <v>300.32</v>
      </c>
      <c r="D29">
        <f t="shared" si="5"/>
        <v>2.4</v>
      </c>
      <c r="E29">
        <f t="shared" si="5"/>
        <v>2.35</v>
      </c>
      <c r="F29">
        <f t="shared" si="5"/>
        <v>219.72</v>
      </c>
      <c r="G29">
        <f t="shared" si="5"/>
        <v>171.3</v>
      </c>
    </row>
    <row r="30" spans="2:7" x14ac:dyDescent="0.3">
      <c r="B30">
        <f t="shared" ref="B30:G33" si="6">B24/2</f>
        <v>44.47</v>
      </c>
      <c r="C30">
        <f t="shared" si="6"/>
        <v>305.25</v>
      </c>
      <c r="D30">
        <f t="shared" si="6"/>
        <v>1.8</v>
      </c>
      <c r="E30">
        <f t="shared" si="6"/>
        <v>1.75</v>
      </c>
      <c r="F30">
        <f t="shared" si="6"/>
        <v>223.52</v>
      </c>
      <c r="G30">
        <f t="shared" si="6"/>
        <v>171.3</v>
      </c>
    </row>
    <row r="31" spans="2:7" x14ac:dyDescent="0.3">
      <c r="B31">
        <f t="shared" si="6"/>
        <v>45.09</v>
      </c>
      <c r="C31">
        <f t="shared" si="6"/>
        <v>301.83499999999998</v>
      </c>
      <c r="D31">
        <f t="shared" si="6"/>
        <v>1.8</v>
      </c>
      <c r="E31">
        <f t="shared" si="6"/>
        <v>1.75</v>
      </c>
      <c r="F31">
        <f t="shared" si="6"/>
        <v>246.12</v>
      </c>
      <c r="G31">
        <f t="shared" si="6"/>
        <v>144.30000000000001</v>
      </c>
    </row>
    <row r="32" spans="2:7" x14ac:dyDescent="0.3">
      <c r="B32">
        <f t="shared" si="6"/>
        <v>45.63</v>
      </c>
      <c r="C32">
        <f t="shared" si="6"/>
        <v>314.29000000000002</v>
      </c>
      <c r="D32">
        <f t="shared" si="6"/>
        <v>1.8</v>
      </c>
      <c r="E32">
        <f t="shared" si="6"/>
        <v>1.75</v>
      </c>
      <c r="F32">
        <f t="shared" si="6"/>
        <v>232.56</v>
      </c>
      <c r="G32">
        <f t="shared" si="6"/>
        <v>171.3</v>
      </c>
    </row>
    <row r="33" spans="2:7" x14ac:dyDescent="0.3">
      <c r="B33">
        <f t="shared" si="6"/>
        <v>52.38</v>
      </c>
      <c r="C33">
        <f t="shared" si="6"/>
        <v>354.19499999999999</v>
      </c>
      <c r="D33">
        <f t="shared" si="6"/>
        <v>2.98</v>
      </c>
      <c r="E33">
        <f t="shared" si="6"/>
        <v>2.93</v>
      </c>
      <c r="F33">
        <f t="shared" si="6"/>
        <v>295.83999999999997</v>
      </c>
      <c r="G33">
        <f t="shared" si="6"/>
        <v>144.30000000000001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549"/>
  <sheetViews>
    <sheetView topLeftCell="A143" workbookViewId="0">
      <selection activeCell="A173" sqref="A173"/>
    </sheetView>
  </sheetViews>
  <sheetFormatPr defaultRowHeight="14.4" x14ac:dyDescent="0.3"/>
  <cols>
    <col min="2" max="2" width="54" customWidth="1"/>
    <col min="5" max="5" width="17.44140625" customWidth="1"/>
    <col min="6" max="6" width="15.21875" customWidth="1"/>
    <col min="7" max="7" width="14.6640625" customWidth="1"/>
    <col min="10" max="10" width="8.88671875" customWidth="1"/>
  </cols>
  <sheetData>
    <row r="1" spans="1:10" x14ac:dyDescent="0.3">
      <c r="A1" t="b">
        <v>0</v>
      </c>
      <c r="B1" t="s">
        <v>13</v>
      </c>
      <c r="C1">
        <v>10752000</v>
      </c>
      <c r="D1">
        <v>674082.00000000012</v>
      </c>
      <c r="E1">
        <v>9472000</v>
      </c>
      <c r="F1">
        <v>11123999.999999998</v>
      </c>
      <c r="G1">
        <v>32022082</v>
      </c>
      <c r="H1">
        <v>3</v>
      </c>
      <c r="I1">
        <v>40</v>
      </c>
      <c r="J1">
        <v>22.531400000000001</v>
      </c>
    </row>
    <row r="2" spans="1:10" x14ac:dyDescent="0.3">
      <c r="A2" t="b">
        <v>0</v>
      </c>
      <c r="B2" t="s">
        <v>15</v>
      </c>
      <c r="C2">
        <v>22579200</v>
      </c>
      <c r="D2">
        <v>1348164.0000000002</v>
      </c>
      <c r="E2">
        <v>14976000</v>
      </c>
      <c r="F2">
        <v>18540000</v>
      </c>
      <c r="G2">
        <v>57443364</v>
      </c>
      <c r="H2">
        <v>6.3</v>
      </c>
      <c r="I2">
        <v>80</v>
      </c>
      <c r="J2">
        <v>38.782800000000002</v>
      </c>
    </row>
    <row r="3" spans="1:10" x14ac:dyDescent="0.3">
      <c r="A3" t="b">
        <v>0</v>
      </c>
      <c r="B3" t="s">
        <v>8</v>
      </c>
      <c r="C3">
        <v>24012800</v>
      </c>
      <c r="D3">
        <v>6066737.9999999991</v>
      </c>
      <c r="E3">
        <v>12032000</v>
      </c>
      <c r="F3">
        <v>20394000</v>
      </c>
      <c r="G3">
        <v>62505538</v>
      </c>
      <c r="H3">
        <v>6.7</v>
      </c>
      <c r="I3">
        <v>360</v>
      </c>
      <c r="J3">
        <v>39.762599999999999</v>
      </c>
    </row>
    <row r="4" spans="1:10" x14ac:dyDescent="0.3">
      <c r="A4" t="b">
        <v>0</v>
      </c>
      <c r="B4" t="s">
        <v>11</v>
      </c>
      <c r="C4">
        <v>5734400</v>
      </c>
      <c r="D4">
        <v>60667380.000000007</v>
      </c>
      <c r="E4">
        <v>25600000</v>
      </c>
      <c r="F4">
        <v>10506000</v>
      </c>
      <c r="G4">
        <v>102507780</v>
      </c>
      <c r="H4">
        <v>1.6</v>
      </c>
      <c r="I4">
        <v>3600</v>
      </c>
      <c r="J4">
        <v>44.265999999999998</v>
      </c>
    </row>
    <row r="5" spans="1:10" x14ac:dyDescent="0.3">
      <c r="A5" t="b">
        <v>0</v>
      </c>
      <c r="B5" t="s">
        <v>12</v>
      </c>
      <c r="C5">
        <v>4300800</v>
      </c>
      <c r="D5">
        <v>45332014.499999993</v>
      </c>
      <c r="E5">
        <v>19456000</v>
      </c>
      <c r="F5">
        <v>38934000</v>
      </c>
      <c r="G5">
        <v>108022814.5</v>
      </c>
      <c r="H5">
        <v>1.2</v>
      </c>
      <c r="I5">
        <v>2690</v>
      </c>
      <c r="J5">
        <v>63.516649999999998</v>
      </c>
    </row>
    <row r="6" spans="1:10" x14ac:dyDescent="0.3">
      <c r="A6" t="b">
        <v>0</v>
      </c>
      <c r="B6" t="s">
        <v>16</v>
      </c>
      <c r="C6">
        <v>2150400</v>
      </c>
      <c r="D6">
        <v>40781961</v>
      </c>
      <c r="E6">
        <v>59904000</v>
      </c>
      <c r="F6">
        <v>7106999.9999999991</v>
      </c>
      <c r="G6">
        <v>109943361</v>
      </c>
      <c r="H6">
        <v>0.6</v>
      </c>
      <c r="I6">
        <v>2420</v>
      </c>
      <c r="J6">
        <v>62.489699999999999</v>
      </c>
    </row>
    <row r="7" spans="1:10" x14ac:dyDescent="0.3">
      <c r="A7" t="b">
        <v>0</v>
      </c>
      <c r="B7" t="s">
        <v>379</v>
      </c>
      <c r="C7">
        <v>25088000</v>
      </c>
      <c r="D7">
        <v>41119002</v>
      </c>
      <c r="E7">
        <v>22272000.000000004</v>
      </c>
      <c r="F7">
        <v>31209000</v>
      </c>
      <c r="G7">
        <v>119688002</v>
      </c>
      <c r="H7">
        <v>7</v>
      </c>
      <c r="I7">
        <v>2440</v>
      </c>
      <c r="J7">
        <v>65.5154</v>
      </c>
    </row>
    <row r="8" spans="1:10" x14ac:dyDescent="0.3">
      <c r="A8" t="b">
        <v>0</v>
      </c>
      <c r="B8" t="s">
        <v>6</v>
      </c>
      <c r="C8">
        <v>43724800</v>
      </c>
      <c r="D8">
        <v>674082.00000000012</v>
      </c>
      <c r="E8">
        <v>30720000</v>
      </c>
      <c r="F8">
        <v>58709999.999999993</v>
      </c>
      <c r="G8">
        <v>133828882</v>
      </c>
      <c r="H8">
        <v>12.2</v>
      </c>
      <c r="I8">
        <v>40</v>
      </c>
      <c r="J8">
        <v>98.211399999999998</v>
      </c>
    </row>
    <row r="9" spans="1:10" x14ac:dyDescent="0.3">
      <c r="A9" t="b">
        <v>0</v>
      </c>
      <c r="B9" t="s">
        <v>17</v>
      </c>
      <c r="C9">
        <v>35840000</v>
      </c>
      <c r="D9">
        <v>60667380.000000007</v>
      </c>
      <c r="E9">
        <v>11520000</v>
      </c>
      <c r="F9">
        <v>29354999.999999996</v>
      </c>
      <c r="G9">
        <v>137382380</v>
      </c>
      <c r="H9">
        <v>10</v>
      </c>
      <c r="I9">
        <v>3600</v>
      </c>
      <c r="J9">
        <v>63.326000000000001</v>
      </c>
    </row>
    <row r="10" spans="1:10" x14ac:dyDescent="0.3">
      <c r="A10" t="b">
        <v>0</v>
      </c>
      <c r="B10" t="s">
        <v>529</v>
      </c>
      <c r="C10">
        <v>36915200</v>
      </c>
      <c r="D10">
        <v>41793084</v>
      </c>
      <c r="E10">
        <v>27776000</v>
      </c>
      <c r="F10">
        <v>38625000</v>
      </c>
      <c r="G10">
        <v>145109284</v>
      </c>
      <c r="H10">
        <v>10.3</v>
      </c>
      <c r="I10">
        <v>2480</v>
      </c>
      <c r="J10">
        <v>81.766800000000003</v>
      </c>
    </row>
    <row r="11" spans="1:10" x14ac:dyDescent="0.3">
      <c r="A11" t="b">
        <v>0</v>
      </c>
      <c r="B11" t="s">
        <v>500</v>
      </c>
      <c r="C11">
        <v>38348800.000000007</v>
      </c>
      <c r="D11">
        <v>46511658.000000007</v>
      </c>
      <c r="E11">
        <v>24832000</v>
      </c>
      <c r="F11">
        <v>40479000.000000007</v>
      </c>
      <c r="G11">
        <v>150171458.00000003</v>
      </c>
      <c r="H11">
        <v>10.700000000000001</v>
      </c>
      <c r="I11">
        <v>2760</v>
      </c>
      <c r="J11">
        <v>82.746600000000001</v>
      </c>
    </row>
    <row r="12" spans="1:10" x14ac:dyDescent="0.3">
      <c r="A12" t="b">
        <v>0</v>
      </c>
      <c r="B12" t="s">
        <v>376</v>
      </c>
      <c r="C12">
        <v>17920000</v>
      </c>
      <c r="D12">
        <v>47859822.000000007</v>
      </c>
      <c r="E12">
        <v>40192000</v>
      </c>
      <c r="F12">
        <v>48204000</v>
      </c>
      <c r="G12">
        <v>154175822</v>
      </c>
      <c r="H12">
        <v>5</v>
      </c>
      <c r="I12">
        <v>2840</v>
      </c>
      <c r="J12">
        <v>94.529399999999995</v>
      </c>
    </row>
    <row r="13" spans="1:10" x14ac:dyDescent="0.3">
      <c r="A13" t="b">
        <v>0</v>
      </c>
      <c r="B13" t="s">
        <v>2</v>
      </c>
      <c r="C13">
        <v>3942400.0000000005</v>
      </c>
      <c r="D13">
        <v>50556150</v>
      </c>
      <c r="E13">
        <v>56320000</v>
      </c>
      <c r="F13">
        <v>52529999.999999993</v>
      </c>
      <c r="G13">
        <v>163348550</v>
      </c>
      <c r="H13">
        <v>1.1000000000000001</v>
      </c>
      <c r="I13">
        <v>3000</v>
      </c>
      <c r="J13">
        <v>106.395</v>
      </c>
    </row>
    <row r="14" spans="1:10" x14ac:dyDescent="0.3">
      <c r="A14" t="b">
        <v>0</v>
      </c>
      <c r="B14" t="s">
        <v>3</v>
      </c>
      <c r="C14">
        <v>4300800</v>
      </c>
      <c r="D14">
        <v>57296970</v>
      </c>
      <c r="E14">
        <v>48640000</v>
      </c>
      <c r="F14">
        <v>58709999.999999993</v>
      </c>
      <c r="G14">
        <v>168947770</v>
      </c>
      <c r="H14">
        <v>1.2</v>
      </c>
      <c r="I14">
        <v>3400</v>
      </c>
      <c r="J14">
        <v>107.849</v>
      </c>
    </row>
    <row r="15" spans="1:10" x14ac:dyDescent="0.3">
      <c r="A15" t="b">
        <v>0</v>
      </c>
      <c r="B15" t="s">
        <v>4</v>
      </c>
      <c r="C15">
        <v>7884800.0000000009</v>
      </c>
      <c r="D15">
        <v>40444920</v>
      </c>
      <c r="E15">
        <v>52480000.000000007</v>
      </c>
      <c r="F15">
        <v>71688000</v>
      </c>
      <c r="G15">
        <v>172497720</v>
      </c>
      <c r="H15">
        <v>2.2000000000000002</v>
      </c>
      <c r="I15">
        <v>2400</v>
      </c>
      <c r="J15">
        <v>121.56399999999999</v>
      </c>
    </row>
    <row r="16" spans="1:10" x14ac:dyDescent="0.3">
      <c r="A16" t="b">
        <v>0</v>
      </c>
      <c r="B16" t="s">
        <v>526</v>
      </c>
      <c r="C16">
        <v>29747200.000000004</v>
      </c>
      <c r="D16">
        <v>48533903.999999993</v>
      </c>
      <c r="E16">
        <v>45696000</v>
      </c>
      <c r="F16">
        <v>55619999.999999985</v>
      </c>
      <c r="G16">
        <v>179597104</v>
      </c>
      <c r="H16">
        <v>8.3000000000000007</v>
      </c>
      <c r="I16">
        <v>2880</v>
      </c>
      <c r="J16">
        <v>110.7808</v>
      </c>
    </row>
    <row r="17" spans="1:10" x14ac:dyDescent="0.3">
      <c r="A17" t="b">
        <v>0</v>
      </c>
      <c r="B17" t="s">
        <v>14</v>
      </c>
      <c r="C17">
        <v>10752000</v>
      </c>
      <c r="D17">
        <v>58982175</v>
      </c>
      <c r="E17">
        <v>28160000</v>
      </c>
      <c r="F17">
        <v>81884999.999999985</v>
      </c>
      <c r="G17">
        <v>179779175</v>
      </c>
      <c r="H17">
        <v>3</v>
      </c>
      <c r="I17">
        <v>3500</v>
      </c>
      <c r="J17">
        <v>117.19750000000001</v>
      </c>
    </row>
    <row r="18" spans="1:10" x14ac:dyDescent="0.3">
      <c r="A18" t="b">
        <v>0</v>
      </c>
      <c r="B18" t="s">
        <v>497</v>
      </c>
      <c r="C18">
        <v>31180800.000000004</v>
      </c>
      <c r="D18">
        <v>53252477.999999993</v>
      </c>
      <c r="E18">
        <v>42752000</v>
      </c>
      <c r="F18">
        <v>57474000</v>
      </c>
      <c r="G18">
        <v>184659278</v>
      </c>
      <c r="H18">
        <v>8.7000000000000011</v>
      </c>
      <c r="I18">
        <v>3160</v>
      </c>
      <c r="J18">
        <v>111.7606</v>
      </c>
    </row>
    <row r="19" spans="1:10" x14ac:dyDescent="0.3">
      <c r="A19" t="b">
        <v>0</v>
      </c>
      <c r="B19" t="s">
        <v>371</v>
      </c>
      <c r="C19">
        <v>13619200</v>
      </c>
      <c r="D19">
        <v>41119002</v>
      </c>
      <c r="E19">
        <v>78899200</v>
      </c>
      <c r="F19">
        <v>52839000</v>
      </c>
      <c r="G19">
        <v>186476402</v>
      </c>
      <c r="H19">
        <v>3.8</v>
      </c>
      <c r="I19">
        <v>2440</v>
      </c>
      <c r="J19">
        <v>126.2754</v>
      </c>
    </row>
    <row r="20" spans="1:10" x14ac:dyDescent="0.3">
      <c r="A20" t="b">
        <v>0</v>
      </c>
      <c r="B20" t="s">
        <v>321</v>
      </c>
      <c r="C20">
        <v>20070400.000000004</v>
      </c>
      <c r="D20">
        <v>101112300</v>
      </c>
      <c r="E20">
        <v>38400000</v>
      </c>
      <c r="F20">
        <v>30590999.999999996</v>
      </c>
      <c r="G20">
        <v>190173700</v>
      </c>
      <c r="H20">
        <v>5.6000000000000005</v>
      </c>
      <c r="I20">
        <v>6000</v>
      </c>
      <c r="J20">
        <v>87.25</v>
      </c>
    </row>
    <row r="21" spans="1:10" x14ac:dyDescent="0.3">
      <c r="A21" t="b">
        <v>0</v>
      </c>
      <c r="B21" t="s">
        <v>372</v>
      </c>
      <c r="C21">
        <v>13619200</v>
      </c>
      <c r="D21">
        <v>46174616.999999993</v>
      </c>
      <c r="E21">
        <v>107827200.00000001</v>
      </c>
      <c r="F21">
        <v>25029000</v>
      </c>
      <c r="G21">
        <v>192650017</v>
      </c>
      <c r="H21">
        <v>3.8</v>
      </c>
      <c r="I21">
        <v>2740</v>
      </c>
      <c r="J21">
        <v>122.86090000000003</v>
      </c>
    </row>
    <row r="22" spans="1:10" x14ac:dyDescent="0.3">
      <c r="A22" t="b">
        <v>0</v>
      </c>
      <c r="B22" t="s">
        <v>350</v>
      </c>
      <c r="C22">
        <v>18636800</v>
      </c>
      <c r="D22">
        <v>85776934.5</v>
      </c>
      <c r="E22">
        <v>32256000</v>
      </c>
      <c r="F22">
        <v>59019000</v>
      </c>
      <c r="G22">
        <v>195688734.5</v>
      </c>
      <c r="H22">
        <v>5.2</v>
      </c>
      <c r="I22">
        <v>5090</v>
      </c>
      <c r="J22">
        <v>106.50064999999999</v>
      </c>
    </row>
    <row r="23" spans="1:10" x14ac:dyDescent="0.3">
      <c r="A23" t="b">
        <v>0</v>
      </c>
      <c r="B23" t="s">
        <v>437</v>
      </c>
      <c r="C23">
        <v>16486400.000000002</v>
      </c>
      <c r="D23">
        <v>81226881.000000015</v>
      </c>
      <c r="E23">
        <v>72704000.000000015</v>
      </c>
      <c r="F23">
        <v>27192000</v>
      </c>
      <c r="G23">
        <v>197609281.00000003</v>
      </c>
      <c r="H23">
        <v>4.6000000000000005</v>
      </c>
      <c r="I23">
        <v>4820</v>
      </c>
      <c r="J23">
        <v>105.47369999999999</v>
      </c>
    </row>
    <row r="24" spans="1:10" x14ac:dyDescent="0.3">
      <c r="A24" t="b">
        <v>0</v>
      </c>
      <c r="B24" t="s">
        <v>374</v>
      </c>
      <c r="C24">
        <v>13619200</v>
      </c>
      <c r="D24">
        <v>41119002</v>
      </c>
      <c r="E24">
        <v>90470400.000000015</v>
      </c>
      <c r="F24">
        <v>52839000</v>
      </c>
      <c r="G24">
        <v>198047602</v>
      </c>
      <c r="H24">
        <v>3.8</v>
      </c>
      <c r="I24">
        <v>2440</v>
      </c>
      <c r="J24">
        <v>135.31540000000001</v>
      </c>
    </row>
    <row r="25" spans="1:10" x14ac:dyDescent="0.3">
      <c r="A25" t="b">
        <v>0</v>
      </c>
      <c r="B25" t="s">
        <v>1</v>
      </c>
      <c r="C25">
        <v>3942400.0000000005</v>
      </c>
      <c r="D25">
        <v>74149020</v>
      </c>
      <c r="E25">
        <v>52480000.000000007</v>
      </c>
      <c r="F25">
        <v>74160000</v>
      </c>
      <c r="G25">
        <v>204731420</v>
      </c>
      <c r="H25">
        <v>1.1000000000000001</v>
      </c>
      <c r="I25">
        <v>4400</v>
      </c>
      <c r="J25">
        <v>128.994</v>
      </c>
    </row>
    <row r="26" spans="1:10" x14ac:dyDescent="0.3">
      <c r="A26" t="b">
        <v>0</v>
      </c>
      <c r="B26" t="s">
        <v>0</v>
      </c>
      <c r="C26">
        <v>14336000</v>
      </c>
      <c r="D26">
        <v>68250802.5</v>
      </c>
      <c r="E26">
        <v>52480000.000000007</v>
      </c>
      <c r="F26">
        <v>72923999.999999985</v>
      </c>
      <c r="G26">
        <v>207990802.5</v>
      </c>
      <c r="H26">
        <v>4</v>
      </c>
      <c r="I26">
        <v>4050</v>
      </c>
      <c r="J26">
        <v>130.70425</v>
      </c>
    </row>
    <row r="27" spans="1:10" x14ac:dyDescent="0.3">
      <c r="A27" t="b">
        <v>0</v>
      </c>
      <c r="B27" t="s">
        <v>521</v>
      </c>
      <c r="C27">
        <v>25446400</v>
      </c>
      <c r="D27">
        <v>41793084</v>
      </c>
      <c r="E27">
        <v>84403200</v>
      </c>
      <c r="F27">
        <v>60255000.000000007</v>
      </c>
      <c r="G27">
        <v>211897684</v>
      </c>
      <c r="H27">
        <v>7.1</v>
      </c>
      <c r="I27">
        <v>2480</v>
      </c>
      <c r="J27">
        <v>142.52680000000001</v>
      </c>
    </row>
    <row r="28" spans="1:10" x14ac:dyDescent="0.3">
      <c r="A28" t="b">
        <v>0</v>
      </c>
      <c r="B28" t="s">
        <v>492</v>
      </c>
      <c r="C28">
        <v>26880000</v>
      </c>
      <c r="D28">
        <v>46511658.000000007</v>
      </c>
      <c r="E28">
        <v>81459200</v>
      </c>
      <c r="F28">
        <v>62108999.999999993</v>
      </c>
      <c r="G28">
        <v>216959858</v>
      </c>
      <c r="H28">
        <v>7.5</v>
      </c>
      <c r="I28">
        <v>2760</v>
      </c>
      <c r="J28">
        <v>143.50659999999999</v>
      </c>
    </row>
    <row r="29" spans="1:10" x14ac:dyDescent="0.3">
      <c r="A29" t="b">
        <v>0</v>
      </c>
      <c r="B29" t="s">
        <v>522</v>
      </c>
      <c r="C29">
        <v>25446400</v>
      </c>
      <c r="D29">
        <v>46848699</v>
      </c>
      <c r="E29">
        <v>113331200.00000001</v>
      </c>
      <c r="F29">
        <v>32445000</v>
      </c>
      <c r="G29">
        <v>218071299</v>
      </c>
      <c r="H29">
        <v>7.1</v>
      </c>
      <c r="I29">
        <v>2780</v>
      </c>
      <c r="J29">
        <v>139.1123</v>
      </c>
    </row>
    <row r="30" spans="1:10" x14ac:dyDescent="0.3">
      <c r="A30" t="b">
        <v>0</v>
      </c>
      <c r="B30" t="s">
        <v>205</v>
      </c>
      <c r="C30">
        <v>58060800.000000007</v>
      </c>
      <c r="D30">
        <v>41119002</v>
      </c>
      <c r="E30">
        <v>43520000</v>
      </c>
      <c r="F30">
        <v>78795000</v>
      </c>
      <c r="G30">
        <v>221494802</v>
      </c>
      <c r="H30">
        <v>16.200000000000003</v>
      </c>
      <c r="I30">
        <v>2440</v>
      </c>
      <c r="J30">
        <v>141.19540000000001</v>
      </c>
    </row>
    <row r="31" spans="1:10" x14ac:dyDescent="0.3">
      <c r="A31" t="b">
        <v>0</v>
      </c>
      <c r="B31" t="s">
        <v>493</v>
      </c>
      <c r="C31">
        <v>26880000</v>
      </c>
      <c r="D31">
        <v>51567273.000000007</v>
      </c>
      <c r="E31">
        <v>110387200</v>
      </c>
      <c r="F31">
        <v>34299000.000000007</v>
      </c>
      <c r="G31">
        <v>223133473</v>
      </c>
      <c r="H31">
        <v>7.5</v>
      </c>
      <c r="I31">
        <v>3060</v>
      </c>
      <c r="J31">
        <v>140.09210000000002</v>
      </c>
    </row>
    <row r="32" spans="1:10" x14ac:dyDescent="0.3">
      <c r="A32" t="b">
        <v>0</v>
      </c>
      <c r="B32" t="s">
        <v>524</v>
      </c>
      <c r="C32">
        <v>25446400</v>
      </c>
      <c r="D32">
        <v>41793084</v>
      </c>
      <c r="E32">
        <v>95974400.000000015</v>
      </c>
      <c r="F32">
        <v>60255000.000000007</v>
      </c>
      <c r="G32">
        <v>223468884</v>
      </c>
      <c r="H32">
        <v>7.1</v>
      </c>
      <c r="I32">
        <v>2480</v>
      </c>
      <c r="J32">
        <v>151.5668</v>
      </c>
    </row>
    <row r="33" spans="1:10" x14ac:dyDescent="0.3">
      <c r="A33" t="b">
        <v>0</v>
      </c>
      <c r="B33" t="s">
        <v>318</v>
      </c>
      <c r="C33">
        <v>12902399.999999998</v>
      </c>
      <c r="D33">
        <v>107853120</v>
      </c>
      <c r="E33">
        <v>56320000</v>
      </c>
      <c r="F33">
        <v>47586000</v>
      </c>
      <c r="G33">
        <v>224661520</v>
      </c>
      <c r="H33">
        <v>3.5999999999999996</v>
      </c>
      <c r="I33">
        <v>6400</v>
      </c>
      <c r="J33">
        <v>116.264</v>
      </c>
    </row>
    <row r="34" spans="1:10" x14ac:dyDescent="0.3">
      <c r="A34" t="b">
        <v>0</v>
      </c>
      <c r="B34" t="s">
        <v>466</v>
      </c>
      <c r="C34">
        <v>50176000</v>
      </c>
      <c r="D34">
        <v>101112300</v>
      </c>
      <c r="E34">
        <v>24320000</v>
      </c>
      <c r="F34">
        <v>49440000</v>
      </c>
      <c r="G34">
        <v>225048300</v>
      </c>
      <c r="H34">
        <v>14</v>
      </c>
      <c r="I34">
        <v>6000</v>
      </c>
      <c r="J34">
        <v>106.31</v>
      </c>
    </row>
    <row r="35" spans="1:10" x14ac:dyDescent="0.3">
      <c r="A35" t="b">
        <v>0</v>
      </c>
      <c r="B35" t="s">
        <v>495</v>
      </c>
      <c r="C35">
        <v>26880000</v>
      </c>
      <c r="D35">
        <v>46511658.000000007</v>
      </c>
      <c r="E35">
        <v>93030400.000000015</v>
      </c>
      <c r="F35">
        <v>62108999.999999993</v>
      </c>
      <c r="G35">
        <v>228531058</v>
      </c>
      <c r="H35">
        <v>7.5</v>
      </c>
      <c r="I35">
        <v>2760</v>
      </c>
      <c r="J35">
        <v>152.54660000000001</v>
      </c>
    </row>
    <row r="36" spans="1:10" x14ac:dyDescent="0.3">
      <c r="A36" t="b">
        <v>0</v>
      </c>
      <c r="B36" t="s">
        <v>347</v>
      </c>
      <c r="C36">
        <v>11468800</v>
      </c>
      <c r="D36">
        <v>92517754.5</v>
      </c>
      <c r="E36">
        <v>50176000</v>
      </c>
      <c r="F36">
        <v>76014000</v>
      </c>
      <c r="G36">
        <v>230176554.5</v>
      </c>
      <c r="H36">
        <v>3.2</v>
      </c>
      <c r="I36">
        <v>5490</v>
      </c>
      <c r="J36">
        <v>135.51464999999999</v>
      </c>
    </row>
    <row r="37" spans="1:10" x14ac:dyDescent="0.3">
      <c r="A37" t="b">
        <v>0</v>
      </c>
      <c r="B37" t="s">
        <v>434</v>
      </c>
      <c r="C37">
        <v>9318400</v>
      </c>
      <c r="D37">
        <v>87967701</v>
      </c>
      <c r="E37">
        <v>90624000</v>
      </c>
      <c r="F37">
        <v>44187000</v>
      </c>
      <c r="G37">
        <v>232097101</v>
      </c>
      <c r="H37">
        <v>2.6</v>
      </c>
      <c r="I37">
        <v>5220</v>
      </c>
      <c r="J37">
        <v>134.48769999999999</v>
      </c>
    </row>
    <row r="38" spans="1:10" x14ac:dyDescent="0.3">
      <c r="A38" t="b">
        <v>0</v>
      </c>
      <c r="B38" t="s">
        <v>9</v>
      </c>
      <c r="C38">
        <v>3584000</v>
      </c>
      <c r="D38">
        <v>131445990</v>
      </c>
      <c r="E38">
        <v>33792000</v>
      </c>
      <c r="F38">
        <v>66435000</v>
      </c>
      <c r="G38">
        <v>235256990</v>
      </c>
      <c r="H38">
        <v>1</v>
      </c>
      <c r="I38">
        <v>7800</v>
      </c>
      <c r="J38">
        <v>117.923</v>
      </c>
    </row>
    <row r="39" spans="1:10" x14ac:dyDescent="0.3">
      <c r="A39" t="b">
        <v>0</v>
      </c>
      <c r="B39" t="s">
        <v>10</v>
      </c>
      <c r="C39">
        <v>2867200</v>
      </c>
      <c r="D39">
        <v>93528877.500000015</v>
      </c>
      <c r="E39">
        <v>35456000</v>
      </c>
      <c r="F39">
        <v>108458999.99999999</v>
      </c>
      <c r="G39">
        <v>240311077.5</v>
      </c>
      <c r="H39">
        <v>0.8</v>
      </c>
      <c r="I39">
        <v>5550</v>
      </c>
      <c r="J39">
        <v>152.35174999999998</v>
      </c>
    </row>
    <row r="40" spans="1:10" x14ac:dyDescent="0.3">
      <c r="A40" t="b">
        <v>0</v>
      </c>
      <c r="B40" t="s">
        <v>89</v>
      </c>
      <c r="C40">
        <v>18278400</v>
      </c>
      <c r="D40">
        <v>91001070</v>
      </c>
      <c r="E40">
        <v>69120000</v>
      </c>
      <c r="F40">
        <v>72615000</v>
      </c>
      <c r="G40">
        <v>251014470</v>
      </c>
      <c r="H40">
        <v>5.0999999999999996</v>
      </c>
      <c r="I40">
        <v>5400</v>
      </c>
      <c r="J40">
        <v>149.37899999999999</v>
      </c>
    </row>
    <row r="41" spans="1:10" x14ac:dyDescent="0.3">
      <c r="A41" t="b">
        <v>0</v>
      </c>
      <c r="B41" t="s">
        <v>202</v>
      </c>
      <c r="C41">
        <v>50892800</v>
      </c>
      <c r="D41">
        <v>47859822.000000007</v>
      </c>
      <c r="E41">
        <v>61440000</v>
      </c>
      <c r="F41">
        <v>95789999.999999985</v>
      </c>
      <c r="G41">
        <v>255982622</v>
      </c>
      <c r="H41">
        <v>14.2</v>
      </c>
      <c r="I41">
        <v>2840</v>
      </c>
      <c r="J41">
        <v>170.20939999999999</v>
      </c>
    </row>
    <row r="42" spans="1:10" x14ac:dyDescent="0.3">
      <c r="A42" t="b">
        <v>0</v>
      </c>
      <c r="B42" t="s">
        <v>118</v>
      </c>
      <c r="C42">
        <v>18636800</v>
      </c>
      <c r="D42">
        <v>97741890</v>
      </c>
      <c r="E42">
        <v>61440000</v>
      </c>
      <c r="F42">
        <v>78795000</v>
      </c>
      <c r="G42">
        <v>256613690</v>
      </c>
      <c r="H42">
        <v>5.2</v>
      </c>
      <c r="I42">
        <v>5800</v>
      </c>
      <c r="J42">
        <v>150.833</v>
      </c>
    </row>
    <row r="43" spans="1:10" x14ac:dyDescent="0.3">
      <c r="A43" t="b">
        <v>0</v>
      </c>
      <c r="B43" t="s">
        <v>313</v>
      </c>
      <c r="C43">
        <v>8601600</v>
      </c>
      <c r="D43">
        <v>101112300</v>
      </c>
      <c r="E43">
        <v>95027200.000000015</v>
      </c>
      <c r="F43">
        <v>52221000</v>
      </c>
      <c r="G43">
        <v>256962100</v>
      </c>
      <c r="H43">
        <v>2.4</v>
      </c>
      <c r="I43">
        <v>6000</v>
      </c>
      <c r="J43">
        <v>148.01000000000002</v>
      </c>
    </row>
    <row r="44" spans="1:10" x14ac:dyDescent="0.3">
      <c r="A44" t="b">
        <v>0</v>
      </c>
      <c r="B44" t="s">
        <v>463</v>
      </c>
      <c r="C44">
        <v>43008000</v>
      </c>
      <c r="D44">
        <v>107853120</v>
      </c>
      <c r="E44">
        <v>42240000</v>
      </c>
      <c r="F44">
        <v>66435000</v>
      </c>
      <c r="G44">
        <v>259536120</v>
      </c>
      <c r="H44">
        <v>12</v>
      </c>
      <c r="I44">
        <v>6400</v>
      </c>
      <c r="J44">
        <v>135.32400000000001</v>
      </c>
    </row>
    <row r="45" spans="1:10" x14ac:dyDescent="0.3">
      <c r="A45" t="b">
        <v>0</v>
      </c>
      <c r="B45" t="s">
        <v>147</v>
      </c>
      <c r="C45">
        <v>22220800</v>
      </c>
      <c r="D45">
        <v>80889840</v>
      </c>
      <c r="E45">
        <v>65280000</v>
      </c>
      <c r="F45">
        <v>91773000</v>
      </c>
      <c r="G45">
        <v>260163640</v>
      </c>
      <c r="H45">
        <v>6.2</v>
      </c>
      <c r="I45">
        <v>4800</v>
      </c>
      <c r="J45">
        <v>164.548</v>
      </c>
    </row>
    <row r="46" spans="1:10" x14ac:dyDescent="0.3">
      <c r="A46" t="b">
        <v>0</v>
      </c>
      <c r="B46" t="s">
        <v>342</v>
      </c>
      <c r="C46">
        <v>7168000</v>
      </c>
      <c r="D46">
        <v>85776934.5</v>
      </c>
      <c r="E46">
        <v>88883200</v>
      </c>
      <c r="F46">
        <v>80649000</v>
      </c>
      <c r="G46">
        <v>262477134.5</v>
      </c>
      <c r="H46">
        <v>2</v>
      </c>
      <c r="I46">
        <v>5090</v>
      </c>
      <c r="J46">
        <v>167.26065</v>
      </c>
    </row>
    <row r="47" spans="1:10" x14ac:dyDescent="0.3">
      <c r="A47" t="b">
        <v>0</v>
      </c>
      <c r="B47" t="s">
        <v>314</v>
      </c>
      <c r="C47">
        <v>8601600</v>
      </c>
      <c r="D47">
        <v>106167915</v>
      </c>
      <c r="E47">
        <v>123955200.00000001</v>
      </c>
      <c r="F47">
        <v>24411000</v>
      </c>
      <c r="G47">
        <v>263135715</v>
      </c>
      <c r="H47">
        <v>2.4</v>
      </c>
      <c r="I47">
        <v>6300</v>
      </c>
      <c r="J47">
        <v>144.59549999999999</v>
      </c>
    </row>
    <row r="48" spans="1:10" x14ac:dyDescent="0.3">
      <c r="A48" t="b">
        <v>0</v>
      </c>
      <c r="B48" t="s">
        <v>429</v>
      </c>
      <c r="C48">
        <v>5017600.0000000009</v>
      </c>
      <c r="D48">
        <v>81226881.000000015</v>
      </c>
      <c r="E48">
        <v>129331200</v>
      </c>
      <c r="F48">
        <v>48822000</v>
      </c>
      <c r="G48">
        <v>264397681</v>
      </c>
      <c r="H48">
        <v>1.4000000000000001</v>
      </c>
      <c r="I48">
        <v>4820</v>
      </c>
      <c r="J48">
        <v>166.2337</v>
      </c>
    </row>
    <row r="49" spans="1:10" x14ac:dyDescent="0.3">
      <c r="A49" t="b">
        <v>0</v>
      </c>
      <c r="B49" t="s">
        <v>373</v>
      </c>
      <c r="C49">
        <v>17848320</v>
      </c>
      <c r="D49">
        <v>51230232.000000007</v>
      </c>
      <c r="E49">
        <v>171468800.00000003</v>
      </c>
      <c r="F49">
        <v>25029000</v>
      </c>
      <c r="G49">
        <v>265576352.00000003</v>
      </c>
      <c r="H49">
        <v>4.9800000000000004</v>
      </c>
      <c r="I49">
        <v>3040</v>
      </c>
      <c r="J49">
        <v>175.21840000000003</v>
      </c>
    </row>
    <row r="50" spans="1:10" x14ac:dyDescent="0.3">
      <c r="A50" t="b">
        <v>0</v>
      </c>
      <c r="B50" t="s">
        <v>408</v>
      </c>
      <c r="C50">
        <v>25088000</v>
      </c>
      <c r="D50">
        <v>99427095</v>
      </c>
      <c r="E50">
        <v>40960000</v>
      </c>
      <c r="F50">
        <v>101970000</v>
      </c>
      <c r="G50">
        <v>267445095</v>
      </c>
      <c r="H50">
        <v>7</v>
      </c>
      <c r="I50">
        <v>5900</v>
      </c>
      <c r="J50">
        <v>160.1815</v>
      </c>
    </row>
    <row r="51" spans="1:10" x14ac:dyDescent="0.3">
      <c r="A51" t="b">
        <v>0</v>
      </c>
      <c r="B51" t="s">
        <v>316</v>
      </c>
      <c r="C51">
        <v>8601600</v>
      </c>
      <c r="D51">
        <v>101112300</v>
      </c>
      <c r="E51">
        <v>106598400</v>
      </c>
      <c r="F51">
        <v>52221000</v>
      </c>
      <c r="G51">
        <v>268533300</v>
      </c>
      <c r="H51">
        <v>2.4</v>
      </c>
      <c r="I51">
        <v>6000</v>
      </c>
      <c r="J51">
        <v>157.05000000000001</v>
      </c>
    </row>
    <row r="52" spans="1:10" x14ac:dyDescent="0.3">
      <c r="A52" t="b">
        <v>0</v>
      </c>
      <c r="B52" t="s">
        <v>343</v>
      </c>
      <c r="C52">
        <v>7168000</v>
      </c>
      <c r="D52">
        <v>90832549.5</v>
      </c>
      <c r="E52">
        <v>117811200.00000001</v>
      </c>
      <c r="F52">
        <v>52839000</v>
      </c>
      <c r="G52">
        <v>268650749.5</v>
      </c>
      <c r="H52">
        <v>2</v>
      </c>
      <c r="I52">
        <v>5390</v>
      </c>
      <c r="J52">
        <v>163.84614999999999</v>
      </c>
    </row>
    <row r="53" spans="1:10" x14ac:dyDescent="0.3">
      <c r="A53" t="b">
        <v>0</v>
      </c>
      <c r="B53" t="s">
        <v>430</v>
      </c>
      <c r="C53">
        <v>5017600.0000000009</v>
      </c>
      <c r="D53">
        <v>86282496.000000015</v>
      </c>
      <c r="E53">
        <v>158259200.00000003</v>
      </c>
      <c r="F53">
        <v>21012000</v>
      </c>
      <c r="G53">
        <v>270571296.00000006</v>
      </c>
      <c r="H53">
        <v>1.4000000000000001</v>
      </c>
      <c r="I53">
        <v>5120</v>
      </c>
      <c r="J53">
        <v>162.8192</v>
      </c>
    </row>
    <row r="54" spans="1:10" x14ac:dyDescent="0.3">
      <c r="A54" t="b">
        <v>0</v>
      </c>
      <c r="B54" t="s">
        <v>345</v>
      </c>
      <c r="C54">
        <v>7168000</v>
      </c>
      <c r="D54">
        <v>85776934.5</v>
      </c>
      <c r="E54">
        <v>100454400</v>
      </c>
      <c r="F54">
        <v>80649000</v>
      </c>
      <c r="G54">
        <v>274048334.5</v>
      </c>
      <c r="H54">
        <v>2</v>
      </c>
      <c r="I54">
        <v>5090</v>
      </c>
      <c r="J54">
        <v>176.30064999999999</v>
      </c>
    </row>
    <row r="55" spans="1:10" x14ac:dyDescent="0.3">
      <c r="A55" t="b">
        <v>0</v>
      </c>
      <c r="B55" t="s">
        <v>384</v>
      </c>
      <c r="C55">
        <v>27955200.000000004</v>
      </c>
      <c r="D55">
        <v>81563922</v>
      </c>
      <c r="E55">
        <v>91699200</v>
      </c>
      <c r="F55">
        <v>72923999.999999985</v>
      </c>
      <c r="G55">
        <v>274142322</v>
      </c>
      <c r="H55">
        <v>7.8000000000000007</v>
      </c>
      <c r="I55">
        <v>4840</v>
      </c>
      <c r="J55">
        <v>169.2594</v>
      </c>
    </row>
    <row r="56" spans="1:10" x14ac:dyDescent="0.3">
      <c r="A56" t="b">
        <v>0</v>
      </c>
      <c r="B56" t="s">
        <v>432</v>
      </c>
      <c r="C56">
        <v>5017600.0000000009</v>
      </c>
      <c r="D56">
        <v>81226881.000000015</v>
      </c>
      <c r="E56">
        <v>140902400</v>
      </c>
      <c r="F56">
        <v>48822000</v>
      </c>
      <c r="G56">
        <v>275968881</v>
      </c>
      <c r="H56">
        <v>1.4000000000000001</v>
      </c>
      <c r="I56">
        <v>4820</v>
      </c>
      <c r="J56">
        <v>175.27369999999999</v>
      </c>
    </row>
    <row r="57" spans="1:10" x14ac:dyDescent="0.3">
      <c r="A57" t="b">
        <v>0</v>
      </c>
      <c r="B57" t="s">
        <v>5</v>
      </c>
      <c r="C57">
        <v>3225599.9999999995</v>
      </c>
      <c r="D57">
        <v>101112300</v>
      </c>
      <c r="E57">
        <v>145920000.00000003</v>
      </c>
      <c r="F57">
        <v>29354999.999999996</v>
      </c>
      <c r="G57">
        <v>279612900</v>
      </c>
      <c r="H57">
        <v>0.89999999999999991</v>
      </c>
      <c r="I57">
        <v>6000</v>
      </c>
      <c r="J57">
        <v>163.47</v>
      </c>
    </row>
    <row r="58" spans="1:10" x14ac:dyDescent="0.3">
      <c r="A58" t="b">
        <v>0</v>
      </c>
      <c r="B58" t="s">
        <v>389</v>
      </c>
      <c r="C58">
        <v>27955200.000000004</v>
      </c>
      <c r="D58">
        <v>86619537</v>
      </c>
      <c r="E58">
        <v>120627200.00000001</v>
      </c>
      <c r="F58">
        <v>45114000</v>
      </c>
      <c r="G58">
        <v>280315937</v>
      </c>
      <c r="H58">
        <v>7.8000000000000007</v>
      </c>
      <c r="I58">
        <v>5140</v>
      </c>
      <c r="J58">
        <v>165.8449</v>
      </c>
    </row>
    <row r="59" spans="1:10" x14ac:dyDescent="0.3">
      <c r="A59" t="b">
        <v>0</v>
      </c>
      <c r="B59" t="s">
        <v>86</v>
      </c>
      <c r="C59">
        <v>11110400</v>
      </c>
      <c r="D59">
        <v>97741890</v>
      </c>
      <c r="E59">
        <v>87040000</v>
      </c>
      <c r="F59">
        <v>89610000</v>
      </c>
      <c r="G59">
        <v>285502290</v>
      </c>
      <c r="H59">
        <v>3.1</v>
      </c>
      <c r="I59">
        <v>5800</v>
      </c>
      <c r="J59">
        <v>178.393</v>
      </c>
    </row>
    <row r="60" spans="1:10" x14ac:dyDescent="0.3">
      <c r="A60" t="b">
        <v>0</v>
      </c>
      <c r="B60" t="s">
        <v>399</v>
      </c>
      <c r="C60">
        <v>27955200.000000004</v>
      </c>
      <c r="D60">
        <v>81563922</v>
      </c>
      <c r="E60">
        <v>103270400.00000001</v>
      </c>
      <c r="F60">
        <v>72923999.999999985</v>
      </c>
      <c r="G60">
        <v>285713522</v>
      </c>
      <c r="H60">
        <v>7.8000000000000007</v>
      </c>
      <c r="I60">
        <v>4840</v>
      </c>
      <c r="J60">
        <v>178.29939999999999</v>
      </c>
    </row>
    <row r="61" spans="1:10" x14ac:dyDescent="0.3">
      <c r="A61" t="b">
        <v>0</v>
      </c>
      <c r="B61" t="s">
        <v>197</v>
      </c>
      <c r="C61">
        <v>46592000</v>
      </c>
      <c r="D61">
        <v>41119002</v>
      </c>
      <c r="E61">
        <v>100147200.00000001</v>
      </c>
      <c r="F61">
        <v>100425000</v>
      </c>
      <c r="G61">
        <v>288283202</v>
      </c>
      <c r="H61">
        <v>13</v>
      </c>
      <c r="I61">
        <v>2440</v>
      </c>
      <c r="J61">
        <v>201.9554</v>
      </c>
    </row>
    <row r="62" spans="1:10" x14ac:dyDescent="0.3">
      <c r="A62" t="b">
        <v>0</v>
      </c>
      <c r="B62" t="s">
        <v>523</v>
      </c>
      <c r="C62">
        <v>29675520.000000004</v>
      </c>
      <c r="D62">
        <v>51904314</v>
      </c>
      <c r="E62">
        <v>176972799.99999997</v>
      </c>
      <c r="F62">
        <v>32445000</v>
      </c>
      <c r="G62">
        <v>290997634</v>
      </c>
      <c r="H62">
        <v>8.2800000000000011</v>
      </c>
      <c r="I62">
        <v>3080</v>
      </c>
      <c r="J62">
        <v>191.46979999999999</v>
      </c>
    </row>
    <row r="63" spans="1:10" x14ac:dyDescent="0.3">
      <c r="A63" t="b">
        <v>0</v>
      </c>
      <c r="B63" t="s">
        <v>115</v>
      </c>
      <c r="C63">
        <v>11468800</v>
      </c>
      <c r="D63">
        <v>104482710.00000001</v>
      </c>
      <c r="E63">
        <v>79360000</v>
      </c>
      <c r="F63">
        <v>95789999.999999985</v>
      </c>
      <c r="G63">
        <v>291101510</v>
      </c>
      <c r="H63">
        <v>3.2</v>
      </c>
      <c r="I63">
        <v>6200</v>
      </c>
      <c r="J63">
        <v>179.84700000000001</v>
      </c>
    </row>
    <row r="64" spans="1:10" x14ac:dyDescent="0.3">
      <c r="A64" t="b">
        <v>0</v>
      </c>
      <c r="B64" t="s">
        <v>458</v>
      </c>
      <c r="C64">
        <v>38707200</v>
      </c>
      <c r="D64">
        <v>101112300</v>
      </c>
      <c r="E64">
        <v>80947200</v>
      </c>
      <c r="F64">
        <v>71070000</v>
      </c>
      <c r="G64">
        <v>291836700</v>
      </c>
      <c r="H64">
        <v>10.8</v>
      </c>
      <c r="I64">
        <v>6000</v>
      </c>
      <c r="J64">
        <v>167.07</v>
      </c>
    </row>
    <row r="65" spans="1:10" x14ac:dyDescent="0.3">
      <c r="A65" t="b">
        <v>0</v>
      </c>
      <c r="B65" t="s">
        <v>60</v>
      </c>
      <c r="C65">
        <v>18278400</v>
      </c>
      <c r="D65">
        <v>114593940</v>
      </c>
      <c r="E65">
        <v>65280000</v>
      </c>
      <c r="F65">
        <v>94244999.999999985</v>
      </c>
      <c r="G65">
        <v>292397340</v>
      </c>
      <c r="H65">
        <v>5.0999999999999996</v>
      </c>
      <c r="I65">
        <v>6800</v>
      </c>
      <c r="J65">
        <v>171.97800000000001</v>
      </c>
    </row>
    <row r="66" spans="1:10" x14ac:dyDescent="0.3">
      <c r="A66" t="b">
        <v>0</v>
      </c>
      <c r="B66" t="s">
        <v>198</v>
      </c>
      <c r="C66">
        <v>46592000</v>
      </c>
      <c r="D66">
        <v>46174616.999999993</v>
      </c>
      <c r="E66">
        <v>129075200.00000003</v>
      </c>
      <c r="F66">
        <v>72615000</v>
      </c>
      <c r="G66">
        <v>294456817</v>
      </c>
      <c r="H66">
        <v>13</v>
      </c>
      <c r="I66">
        <v>2740</v>
      </c>
      <c r="J66">
        <v>198.54089999999999</v>
      </c>
    </row>
    <row r="67" spans="1:10" x14ac:dyDescent="0.3">
      <c r="A67" t="b">
        <v>0</v>
      </c>
      <c r="B67" t="s">
        <v>144</v>
      </c>
      <c r="C67">
        <v>15052800</v>
      </c>
      <c r="D67">
        <v>87630660</v>
      </c>
      <c r="E67">
        <v>83200000</v>
      </c>
      <c r="F67">
        <v>108768000</v>
      </c>
      <c r="G67">
        <v>294651460</v>
      </c>
      <c r="H67">
        <v>4.2</v>
      </c>
      <c r="I67">
        <v>5200</v>
      </c>
      <c r="J67">
        <v>193.56199999999998</v>
      </c>
    </row>
    <row r="68" spans="1:10" x14ac:dyDescent="0.3">
      <c r="A68" t="b">
        <v>0</v>
      </c>
      <c r="B68" t="s">
        <v>31</v>
      </c>
      <c r="C68">
        <v>28672000</v>
      </c>
      <c r="D68">
        <v>108695722.50000001</v>
      </c>
      <c r="E68">
        <v>65280000</v>
      </c>
      <c r="F68">
        <v>93009000</v>
      </c>
      <c r="G68">
        <v>295656722.5</v>
      </c>
      <c r="H68">
        <v>8</v>
      </c>
      <c r="I68">
        <v>6450</v>
      </c>
      <c r="J68">
        <v>173.68825000000001</v>
      </c>
    </row>
    <row r="69" spans="1:10" x14ac:dyDescent="0.3">
      <c r="A69" t="b">
        <v>0</v>
      </c>
      <c r="B69" t="s">
        <v>494</v>
      </c>
      <c r="C69">
        <v>31109120.000000004</v>
      </c>
      <c r="D69">
        <v>56622888.000000007</v>
      </c>
      <c r="E69">
        <v>174028800.00000003</v>
      </c>
      <c r="F69">
        <v>34299000.000000007</v>
      </c>
      <c r="G69">
        <v>296059808.00000006</v>
      </c>
      <c r="H69">
        <v>8.6800000000000015</v>
      </c>
      <c r="I69">
        <v>3360</v>
      </c>
      <c r="J69">
        <v>192.44960000000003</v>
      </c>
    </row>
    <row r="70" spans="1:10" x14ac:dyDescent="0.3">
      <c r="A70" t="b">
        <v>0</v>
      </c>
      <c r="B70" t="s">
        <v>378</v>
      </c>
      <c r="C70">
        <v>16486399.999999998</v>
      </c>
      <c r="D70">
        <v>51230232.000000007</v>
      </c>
      <c r="E70">
        <v>157235200.00000003</v>
      </c>
      <c r="F70">
        <v>72923999.999999985</v>
      </c>
      <c r="G70">
        <v>297875832</v>
      </c>
      <c r="H70">
        <v>4.5999999999999996</v>
      </c>
      <c r="I70">
        <v>3040</v>
      </c>
      <c r="J70">
        <v>210.06639999999999</v>
      </c>
    </row>
    <row r="71" spans="1:10" x14ac:dyDescent="0.3">
      <c r="A71" t="b">
        <v>0</v>
      </c>
      <c r="B71" t="s">
        <v>459</v>
      </c>
      <c r="C71">
        <v>38707200</v>
      </c>
      <c r="D71">
        <v>106167915</v>
      </c>
      <c r="E71">
        <v>109875200.00000001</v>
      </c>
      <c r="F71">
        <v>43260000</v>
      </c>
      <c r="G71">
        <v>298010315</v>
      </c>
      <c r="H71">
        <v>10.8</v>
      </c>
      <c r="I71">
        <v>6300</v>
      </c>
      <c r="J71">
        <v>163.65549999999999</v>
      </c>
    </row>
    <row r="72" spans="1:10" x14ac:dyDescent="0.3">
      <c r="A72" t="b">
        <v>0</v>
      </c>
      <c r="B72" t="s">
        <v>534</v>
      </c>
      <c r="C72">
        <v>39782399.999999993</v>
      </c>
      <c r="D72">
        <v>82238004</v>
      </c>
      <c r="E72">
        <v>97203200</v>
      </c>
      <c r="F72">
        <v>80339999.999999985</v>
      </c>
      <c r="G72">
        <v>299563604</v>
      </c>
      <c r="H72">
        <v>11.099999999999998</v>
      </c>
      <c r="I72">
        <v>4880</v>
      </c>
      <c r="J72">
        <v>185.51079999999999</v>
      </c>
    </row>
    <row r="73" spans="1:10" x14ac:dyDescent="0.3">
      <c r="A73" t="b">
        <v>0</v>
      </c>
      <c r="B73" t="s">
        <v>200</v>
      </c>
      <c r="C73">
        <v>46592000</v>
      </c>
      <c r="D73">
        <v>41119002</v>
      </c>
      <c r="E73">
        <v>111718400</v>
      </c>
      <c r="F73">
        <v>100425000</v>
      </c>
      <c r="G73">
        <v>299854402</v>
      </c>
      <c r="H73">
        <v>13</v>
      </c>
      <c r="I73">
        <v>2440</v>
      </c>
      <c r="J73">
        <v>210.99539999999999</v>
      </c>
    </row>
    <row r="74" spans="1:10" x14ac:dyDescent="0.3">
      <c r="A74" t="b">
        <v>0</v>
      </c>
      <c r="B74" t="s">
        <v>405</v>
      </c>
      <c r="C74">
        <v>17920000</v>
      </c>
      <c r="D74">
        <v>106167915</v>
      </c>
      <c r="E74">
        <v>58880000</v>
      </c>
      <c r="F74">
        <v>118964999.99999997</v>
      </c>
      <c r="G74">
        <v>301932915</v>
      </c>
      <c r="H74">
        <v>5</v>
      </c>
      <c r="I74">
        <v>6300</v>
      </c>
      <c r="J74">
        <v>189.19550000000001</v>
      </c>
    </row>
    <row r="75" spans="1:10" x14ac:dyDescent="0.3">
      <c r="A75" t="b">
        <v>0</v>
      </c>
      <c r="B75" t="s">
        <v>461</v>
      </c>
      <c r="C75">
        <v>38707200</v>
      </c>
      <c r="D75">
        <v>101112300</v>
      </c>
      <c r="E75">
        <v>92518400</v>
      </c>
      <c r="F75">
        <v>71070000</v>
      </c>
      <c r="G75">
        <v>303407900</v>
      </c>
      <c r="H75">
        <v>10.8</v>
      </c>
      <c r="I75">
        <v>6000</v>
      </c>
      <c r="J75">
        <v>176.11</v>
      </c>
    </row>
    <row r="76" spans="1:10" x14ac:dyDescent="0.3">
      <c r="A76" t="b">
        <v>0</v>
      </c>
      <c r="B76" t="s">
        <v>505</v>
      </c>
      <c r="C76">
        <v>41216000</v>
      </c>
      <c r="D76">
        <v>86956578</v>
      </c>
      <c r="E76">
        <v>94259200</v>
      </c>
      <c r="F76">
        <v>82194000</v>
      </c>
      <c r="G76">
        <v>304625778</v>
      </c>
      <c r="H76">
        <v>11.5</v>
      </c>
      <c r="I76">
        <v>5160</v>
      </c>
      <c r="J76">
        <v>186.4906</v>
      </c>
    </row>
    <row r="77" spans="1:10" x14ac:dyDescent="0.3">
      <c r="A77" t="b">
        <v>0</v>
      </c>
      <c r="B77" t="s">
        <v>539</v>
      </c>
      <c r="C77">
        <v>39782399.999999993</v>
      </c>
      <c r="D77">
        <v>87293619</v>
      </c>
      <c r="E77">
        <v>126131200.00000001</v>
      </c>
      <c r="F77">
        <v>52530000</v>
      </c>
      <c r="G77">
        <v>305737219</v>
      </c>
      <c r="H77">
        <v>11.099999999999998</v>
      </c>
      <c r="I77">
        <v>5180</v>
      </c>
      <c r="J77">
        <v>182.09630000000001</v>
      </c>
    </row>
    <row r="78" spans="1:10" x14ac:dyDescent="0.3">
      <c r="A78" t="b">
        <v>0</v>
      </c>
      <c r="B78" t="s">
        <v>381</v>
      </c>
      <c r="C78">
        <v>20787200.000000004</v>
      </c>
      <c r="D78">
        <v>88304742</v>
      </c>
      <c r="E78">
        <v>109619200</v>
      </c>
      <c r="F78">
        <v>89919000.000000015</v>
      </c>
      <c r="G78">
        <v>308630142</v>
      </c>
      <c r="H78">
        <v>5.8000000000000007</v>
      </c>
      <c r="I78">
        <v>5240</v>
      </c>
      <c r="J78">
        <v>198.27340000000001</v>
      </c>
    </row>
    <row r="79" spans="1:10" x14ac:dyDescent="0.3">
      <c r="A79" t="b">
        <v>0</v>
      </c>
      <c r="B79" t="s">
        <v>510</v>
      </c>
      <c r="C79">
        <v>41216000</v>
      </c>
      <c r="D79">
        <v>92012193</v>
      </c>
      <c r="E79">
        <v>123187200.00000001</v>
      </c>
      <c r="F79">
        <v>54384000</v>
      </c>
      <c r="G79">
        <v>310799393</v>
      </c>
      <c r="H79">
        <v>11.5</v>
      </c>
      <c r="I79">
        <v>5460</v>
      </c>
      <c r="J79">
        <v>183.0761</v>
      </c>
    </row>
    <row r="80" spans="1:10" x14ac:dyDescent="0.3">
      <c r="A80" t="b">
        <v>0</v>
      </c>
      <c r="B80" t="s">
        <v>549</v>
      </c>
      <c r="C80">
        <v>39782399.999999993</v>
      </c>
      <c r="D80">
        <v>82238004</v>
      </c>
      <c r="E80">
        <v>108774400.00000001</v>
      </c>
      <c r="F80">
        <v>80339999.999999985</v>
      </c>
      <c r="G80">
        <v>311134804</v>
      </c>
      <c r="H80">
        <v>11.099999999999998</v>
      </c>
      <c r="I80">
        <v>4880</v>
      </c>
      <c r="J80">
        <v>194.55080000000001</v>
      </c>
    </row>
    <row r="81" spans="1:10" x14ac:dyDescent="0.3">
      <c r="A81" t="b">
        <v>0</v>
      </c>
      <c r="B81" t="s">
        <v>7</v>
      </c>
      <c r="C81">
        <v>286720000</v>
      </c>
      <c r="D81">
        <v>674082.00000000012</v>
      </c>
      <c r="E81">
        <v>14592000</v>
      </c>
      <c r="F81">
        <v>10506000</v>
      </c>
      <c r="G81">
        <v>312492082</v>
      </c>
      <c r="H81">
        <v>80</v>
      </c>
      <c r="I81">
        <v>40</v>
      </c>
      <c r="J81">
        <v>133.73140000000001</v>
      </c>
    </row>
    <row r="82" spans="1:10" x14ac:dyDescent="0.3">
      <c r="A82" t="b">
        <v>0</v>
      </c>
      <c r="B82" t="s">
        <v>386</v>
      </c>
      <c r="C82">
        <v>20787200.000000004</v>
      </c>
      <c r="D82">
        <v>93360357</v>
      </c>
      <c r="E82">
        <v>138547200</v>
      </c>
      <c r="F82">
        <v>62108999.999999993</v>
      </c>
      <c r="G82">
        <v>314803757</v>
      </c>
      <c r="H82">
        <v>5.8000000000000007</v>
      </c>
      <c r="I82">
        <v>5540</v>
      </c>
      <c r="J82">
        <v>194.85890000000001</v>
      </c>
    </row>
    <row r="83" spans="1:10" x14ac:dyDescent="0.3">
      <c r="A83" t="b">
        <v>0</v>
      </c>
      <c r="B83" t="s">
        <v>520</v>
      </c>
      <c r="C83">
        <v>41216000</v>
      </c>
      <c r="D83">
        <v>86956578</v>
      </c>
      <c r="E83">
        <v>105830400.00000001</v>
      </c>
      <c r="F83">
        <v>82194000</v>
      </c>
      <c r="G83">
        <v>316196978</v>
      </c>
      <c r="H83">
        <v>11.5</v>
      </c>
      <c r="I83">
        <v>5160</v>
      </c>
      <c r="J83">
        <v>195.53059999999999</v>
      </c>
    </row>
    <row r="84" spans="1:10" x14ac:dyDescent="0.3">
      <c r="A84" t="b">
        <v>0</v>
      </c>
      <c r="B84" t="s">
        <v>81</v>
      </c>
      <c r="C84">
        <v>6809600</v>
      </c>
      <c r="D84">
        <v>91001070</v>
      </c>
      <c r="E84">
        <v>125747200.00000001</v>
      </c>
      <c r="F84">
        <v>94244999.999999985</v>
      </c>
      <c r="G84">
        <v>317802870</v>
      </c>
      <c r="H84">
        <v>1.9</v>
      </c>
      <c r="I84">
        <v>5400</v>
      </c>
      <c r="J84">
        <v>210.13900000000001</v>
      </c>
    </row>
    <row r="85" spans="1:10" x14ac:dyDescent="0.3">
      <c r="A85" t="b">
        <v>0</v>
      </c>
      <c r="B85" t="s">
        <v>82</v>
      </c>
      <c r="C85">
        <v>6809600</v>
      </c>
      <c r="D85">
        <v>96056685.000000015</v>
      </c>
      <c r="E85">
        <v>150835200</v>
      </c>
      <c r="F85">
        <v>66435000</v>
      </c>
      <c r="G85">
        <v>320136485</v>
      </c>
      <c r="H85">
        <v>1.9</v>
      </c>
      <c r="I85">
        <v>5700</v>
      </c>
      <c r="J85">
        <v>203.72450000000001</v>
      </c>
    </row>
    <row r="86" spans="1:10" x14ac:dyDescent="0.3">
      <c r="A86" t="b">
        <v>0</v>
      </c>
      <c r="B86" t="s">
        <v>396</v>
      </c>
      <c r="C86">
        <v>20787200.000000004</v>
      </c>
      <c r="D86">
        <v>88304742</v>
      </c>
      <c r="E86">
        <v>121190400.00000001</v>
      </c>
      <c r="F86">
        <v>89919000.000000015</v>
      </c>
      <c r="G86">
        <v>320201342</v>
      </c>
      <c r="H86">
        <v>5.8000000000000007</v>
      </c>
      <c r="I86">
        <v>5240</v>
      </c>
      <c r="J86">
        <v>207.3134</v>
      </c>
    </row>
    <row r="87" spans="1:10" x14ac:dyDescent="0.3">
      <c r="A87" t="b">
        <v>0</v>
      </c>
      <c r="B87" t="s">
        <v>377</v>
      </c>
      <c r="C87">
        <v>14336000</v>
      </c>
      <c r="D87">
        <v>61341461.999999993</v>
      </c>
      <c r="E87">
        <v>173670400.00000003</v>
      </c>
      <c r="F87">
        <v>72923999.999999985</v>
      </c>
      <c r="G87">
        <v>322271862</v>
      </c>
      <c r="H87">
        <v>4</v>
      </c>
      <c r="I87">
        <v>3640</v>
      </c>
      <c r="J87">
        <v>224.03739999999999</v>
      </c>
    </row>
    <row r="88" spans="1:10" x14ac:dyDescent="0.3">
      <c r="A88" t="b">
        <v>0</v>
      </c>
      <c r="B88" t="s">
        <v>263</v>
      </c>
      <c r="C88">
        <v>17920000</v>
      </c>
      <c r="D88">
        <v>171890910.00000003</v>
      </c>
      <c r="E88">
        <v>46592000</v>
      </c>
      <c r="F88">
        <v>86520000</v>
      </c>
      <c r="G88">
        <v>322922910</v>
      </c>
      <c r="H88">
        <v>5</v>
      </c>
      <c r="I88">
        <v>10200</v>
      </c>
      <c r="J88">
        <v>160.90700000000001</v>
      </c>
    </row>
    <row r="89" spans="1:10" x14ac:dyDescent="0.3">
      <c r="A89" t="b">
        <v>0</v>
      </c>
      <c r="B89" t="s">
        <v>528</v>
      </c>
      <c r="C89">
        <v>28313600</v>
      </c>
      <c r="D89">
        <v>51904314</v>
      </c>
      <c r="E89">
        <v>162739200</v>
      </c>
      <c r="F89">
        <v>80339999.999999985</v>
      </c>
      <c r="G89">
        <v>323297114</v>
      </c>
      <c r="H89">
        <v>7.9</v>
      </c>
      <c r="I89">
        <v>3080</v>
      </c>
      <c r="J89">
        <v>226.31780000000001</v>
      </c>
    </row>
    <row r="90" spans="1:10" x14ac:dyDescent="0.3">
      <c r="A90" t="b">
        <v>0</v>
      </c>
      <c r="B90" t="s">
        <v>110</v>
      </c>
      <c r="C90">
        <v>7168000</v>
      </c>
      <c r="D90">
        <v>97741890</v>
      </c>
      <c r="E90">
        <v>118067200.00000001</v>
      </c>
      <c r="F90">
        <v>100425000</v>
      </c>
      <c r="G90">
        <v>323402090</v>
      </c>
      <c r="H90">
        <v>2</v>
      </c>
      <c r="I90">
        <v>5800</v>
      </c>
      <c r="J90">
        <v>211.59299999999999</v>
      </c>
    </row>
    <row r="91" spans="1:10" x14ac:dyDescent="0.3">
      <c r="A91" t="b">
        <v>0</v>
      </c>
      <c r="B91" t="s">
        <v>57</v>
      </c>
      <c r="C91">
        <v>11110400</v>
      </c>
      <c r="D91">
        <v>121334760.00000001</v>
      </c>
      <c r="E91">
        <v>83200000</v>
      </c>
      <c r="F91">
        <v>111239999.99999997</v>
      </c>
      <c r="G91">
        <v>326885160</v>
      </c>
      <c r="H91">
        <v>3.1</v>
      </c>
      <c r="I91">
        <v>7200</v>
      </c>
      <c r="J91">
        <v>200.99199999999999</v>
      </c>
    </row>
    <row r="92" spans="1:10" x14ac:dyDescent="0.3">
      <c r="A92" t="b">
        <v>0</v>
      </c>
      <c r="B92" t="s">
        <v>139</v>
      </c>
      <c r="C92">
        <v>10752000</v>
      </c>
      <c r="D92">
        <v>80889840</v>
      </c>
      <c r="E92">
        <v>121907200.00000001</v>
      </c>
      <c r="F92">
        <v>113402999.99999999</v>
      </c>
      <c r="G92">
        <v>326952040</v>
      </c>
      <c r="H92">
        <v>3</v>
      </c>
      <c r="I92">
        <v>4800</v>
      </c>
      <c r="J92">
        <v>225.30799999999999</v>
      </c>
    </row>
    <row r="93" spans="1:10" x14ac:dyDescent="0.3">
      <c r="A93" t="b">
        <v>0</v>
      </c>
      <c r="B93" t="s">
        <v>292</v>
      </c>
      <c r="C93">
        <v>17203200.000000004</v>
      </c>
      <c r="D93">
        <v>133973797.50000001</v>
      </c>
      <c r="E93">
        <v>48256000</v>
      </c>
      <c r="F93">
        <v>128543999.99999999</v>
      </c>
      <c r="G93">
        <v>327976997.5</v>
      </c>
      <c r="H93">
        <v>4.8000000000000007</v>
      </c>
      <c r="I93">
        <v>7950</v>
      </c>
      <c r="J93">
        <v>195.33574999999999</v>
      </c>
    </row>
    <row r="94" spans="1:10" x14ac:dyDescent="0.3">
      <c r="A94" t="b">
        <v>0</v>
      </c>
      <c r="B94" t="s">
        <v>499</v>
      </c>
      <c r="C94">
        <v>29747200.000000004</v>
      </c>
      <c r="D94">
        <v>56622888.000000007</v>
      </c>
      <c r="E94">
        <v>159795200.00000003</v>
      </c>
      <c r="F94">
        <v>82194000</v>
      </c>
      <c r="G94">
        <v>328359288.00000006</v>
      </c>
      <c r="H94">
        <v>8.3000000000000007</v>
      </c>
      <c r="I94">
        <v>3360</v>
      </c>
      <c r="J94">
        <v>227.29759999999999</v>
      </c>
    </row>
    <row r="95" spans="1:10" x14ac:dyDescent="0.3">
      <c r="A95" t="b">
        <v>0</v>
      </c>
      <c r="B95" t="s">
        <v>84</v>
      </c>
      <c r="C95">
        <v>6809600</v>
      </c>
      <c r="D95">
        <v>91001070</v>
      </c>
      <c r="E95">
        <v>137318400</v>
      </c>
      <c r="F95">
        <v>94244999.999999985</v>
      </c>
      <c r="G95">
        <v>329374070</v>
      </c>
      <c r="H95">
        <v>1.9</v>
      </c>
      <c r="I95">
        <v>5400</v>
      </c>
      <c r="J95">
        <v>219.179</v>
      </c>
    </row>
    <row r="96" spans="1:10" x14ac:dyDescent="0.3">
      <c r="A96" t="b">
        <v>0</v>
      </c>
      <c r="B96" t="s">
        <v>111</v>
      </c>
      <c r="C96">
        <v>7168000</v>
      </c>
      <c r="D96">
        <v>102797505</v>
      </c>
      <c r="E96">
        <v>146995200</v>
      </c>
      <c r="F96">
        <v>72615000</v>
      </c>
      <c r="G96">
        <v>329575705</v>
      </c>
      <c r="H96">
        <v>2</v>
      </c>
      <c r="I96">
        <v>6100</v>
      </c>
      <c r="J96">
        <v>208.17850000000001</v>
      </c>
    </row>
    <row r="97" spans="1:10" x14ac:dyDescent="0.3">
      <c r="A97" t="b">
        <v>0</v>
      </c>
      <c r="B97" t="s">
        <v>28</v>
      </c>
      <c r="C97">
        <v>21504000.000000004</v>
      </c>
      <c r="D97">
        <v>115436542.5</v>
      </c>
      <c r="E97">
        <v>83200000</v>
      </c>
      <c r="F97">
        <v>110003999.99999997</v>
      </c>
      <c r="G97">
        <v>330144542.5</v>
      </c>
      <c r="H97">
        <v>6.0000000000000009</v>
      </c>
      <c r="I97">
        <v>6850</v>
      </c>
      <c r="J97">
        <v>202.70224999999996</v>
      </c>
    </row>
    <row r="98" spans="1:10" x14ac:dyDescent="0.3">
      <c r="A98" t="b">
        <v>0</v>
      </c>
      <c r="B98" t="s">
        <v>140</v>
      </c>
      <c r="C98">
        <v>10752000</v>
      </c>
      <c r="D98">
        <v>85945455.000000015</v>
      </c>
      <c r="E98">
        <v>150835200</v>
      </c>
      <c r="F98">
        <v>85592999.999999985</v>
      </c>
      <c r="G98">
        <v>333125655</v>
      </c>
      <c r="H98">
        <v>3</v>
      </c>
      <c r="I98">
        <v>5100</v>
      </c>
      <c r="J98">
        <v>221.89349999999999</v>
      </c>
    </row>
    <row r="99" spans="1:10" x14ac:dyDescent="0.3">
      <c r="A99" t="b">
        <v>0</v>
      </c>
      <c r="B99" t="s">
        <v>531</v>
      </c>
      <c r="C99">
        <v>32614400</v>
      </c>
      <c r="D99">
        <v>88978824</v>
      </c>
      <c r="E99">
        <v>115123200</v>
      </c>
      <c r="F99">
        <v>97335000.000000015</v>
      </c>
      <c r="G99">
        <v>334051424</v>
      </c>
      <c r="H99">
        <v>9.1</v>
      </c>
      <c r="I99">
        <v>5280</v>
      </c>
      <c r="J99">
        <v>214.5248</v>
      </c>
    </row>
    <row r="100" spans="1:10" x14ac:dyDescent="0.3">
      <c r="A100" t="b">
        <v>0</v>
      </c>
      <c r="B100" t="s">
        <v>400</v>
      </c>
      <c r="C100">
        <v>13619200</v>
      </c>
      <c r="D100">
        <v>99427095</v>
      </c>
      <c r="E100">
        <v>97587200.000000015</v>
      </c>
      <c r="F100">
        <v>123600000</v>
      </c>
      <c r="G100">
        <v>334233495</v>
      </c>
      <c r="H100">
        <v>3.8</v>
      </c>
      <c r="I100">
        <v>5900</v>
      </c>
      <c r="J100">
        <v>220.94149999999999</v>
      </c>
    </row>
    <row r="101" spans="1:10" x14ac:dyDescent="0.3">
      <c r="A101" t="b">
        <v>0</v>
      </c>
      <c r="B101" t="s">
        <v>113</v>
      </c>
      <c r="C101">
        <v>7168000</v>
      </c>
      <c r="D101">
        <v>97741890</v>
      </c>
      <c r="E101">
        <v>129638399.99999999</v>
      </c>
      <c r="F101">
        <v>100425000</v>
      </c>
      <c r="G101">
        <v>334973290</v>
      </c>
      <c r="H101">
        <v>2</v>
      </c>
      <c r="I101">
        <v>5800</v>
      </c>
      <c r="J101">
        <v>220.63300000000001</v>
      </c>
    </row>
    <row r="102" spans="1:10" x14ac:dyDescent="0.3">
      <c r="A102" t="b">
        <v>0</v>
      </c>
      <c r="B102" t="s">
        <v>315</v>
      </c>
      <c r="C102">
        <v>12830720</v>
      </c>
      <c r="D102">
        <v>111223530</v>
      </c>
      <c r="E102">
        <v>187596800</v>
      </c>
      <c r="F102">
        <v>24411000</v>
      </c>
      <c r="G102">
        <v>336062050</v>
      </c>
      <c r="H102">
        <v>3.58</v>
      </c>
      <c r="I102">
        <v>6600</v>
      </c>
      <c r="J102">
        <v>196.953</v>
      </c>
    </row>
    <row r="103" spans="1:10" x14ac:dyDescent="0.3">
      <c r="A103" t="b">
        <v>0</v>
      </c>
      <c r="B103" t="s">
        <v>142</v>
      </c>
      <c r="C103">
        <v>10752000</v>
      </c>
      <c r="D103">
        <v>80889840</v>
      </c>
      <c r="E103">
        <v>133478400</v>
      </c>
      <c r="F103">
        <v>113402999.99999999</v>
      </c>
      <c r="G103">
        <v>338523240</v>
      </c>
      <c r="H103">
        <v>3</v>
      </c>
      <c r="I103">
        <v>4800</v>
      </c>
      <c r="J103">
        <v>234.34800000000001</v>
      </c>
    </row>
    <row r="104" spans="1:10" x14ac:dyDescent="0.3">
      <c r="A104" t="b">
        <v>0</v>
      </c>
      <c r="B104" t="s">
        <v>502</v>
      </c>
      <c r="C104">
        <v>34048000</v>
      </c>
      <c r="D104">
        <v>93697398</v>
      </c>
      <c r="E104">
        <v>112179200</v>
      </c>
      <c r="F104">
        <v>99189000</v>
      </c>
      <c r="G104">
        <v>339113598</v>
      </c>
      <c r="H104">
        <v>9.5</v>
      </c>
      <c r="I104">
        <v>5560</v>
      </c>
      <c r="J104">
        <v>215.50460000000001</v>
      </c>
    </row>
    <row r="105" spans="1:10" x14ac:dyDescent="0.3">
      <c r="A105" t="b">
        <v>0</v>
      </c>
      <c r="B105" t="s">
        <v>536</v>
      </c>
      <c r="C105">
        <v>32614400</v>
      </c>
      <c r="D105">
        <v>94034439.000000015</v>
      </c>
      <c r="E105">
        <v>144051200.00000003</v>
      </c>
      <c r="F105">
        <v>69524999.999999985</v>
      </c>
      <c r="G105">
        <v>340225039.00000006</v>
      </c>
      <c r="H105">
        <v>9.1</v>
      </c>
      <c r="I105">
        <v>5580</v>
      </c>
      <c r="J105">
        <v>211.1103</v>
      </c>
    </row>
    <row r="106" spans="1:10" x14ac:dyDescent="0.3">
      <c r="A106" t="b">
        <v>0</v>
      </c>
      <c r="B106" t="s">
        <v>401</v>
      </c>
      <c r="C106">
        <v>13619200</v>
      </c>
      <c r="D106">
        <v>104482710.00000001</v>
      </c>
      <c r="E106">
        <v>126515200</v>
      </c>
      <c r="F106">
        <v>95789999.999999985</v>
      </c>
      <c r="G106">
        <v>340407110</v>
      </c>
      <c r="H106">
        <v>3.8</v>
      </c>
      <c r="I106">
        <v>6200</v>
      </c>
      <c r="J106">
        <v>217.52699999999999</v>
      </c>
    </row>
    <row r="107" spans="1:10" x14ac:dyDescent="0.3">
      <c r="A107" t="b">
        <v>0</v>
      </c>
      <c r="B107" t="s">
        <v>344</v>
      </c>
      <c r="C107">
        <v>11397120</v>
      </c>
      <c r="D107">
        <v>95888164.5</v>
      </c>
      <c r="E107">
        <v>181452800</v>
      </c>
      <c r="F107">
        <v>52839000</v>
      </c>
      <c r="G107">
        <v>341577084.5</v>
      </c>
      <c r="H107">
        <v>3.18</v>
      </c>
      <c r="I107">
        <v>5690</v>
      </c>
      <c r="J107">
        <v>216.20365000000001</v>
      </c>
    </row>
    <row r="108" spans="1:10" x14ac:dyDescent="0.3">
      <c r="A108" t="b">
        <v>0</v>
      </c>
      <c r="B108" t="s">
        <v>431</v>
      </c>
      <c r="C108">
        <v>9246720</v>
      </c>
      <c r="D108">
        <v>91338111.000000015</v>
      </c>
      <c r="E108">
        <v>221900800.00000003</v>
      </c>
      <c r="F108">
        <v>21012000</v>
      </c>
      <c r="G108">
        <v>343497631.00000006</v>
      </c>
      <c r="H108">
        <v>2.58</v>
      </c>
      <c r="I108">
        <v>5420</v>
      </c>
      <c r="J108">
        <v>215.17670000000004</v>
      </c>
    </row>
    <row r="109" spans="1:10" x14ac:dyDescent="0.3">
      <c r="A109" t="b">
        <v>0</v>
      </c>
      <c r="B109" t="s">
        <v>326</v>
      </c>
      <c r="C109">
        <v>22937600</v>
      </c>
      <c r="D109">
        <v>141557220</v>
      </c>
      <c r="E109">
        <v>107827200.00000001</v>
      </c>
      <c r="F109">
        <v>72306000</v>
      </c>
      <c r="G109">
        <v>344628020</v>
      </c>
      <c r="H109">
        <v>6.4</v>
      </c>
      <c r="I109">
        <v>8400</v>
      </c>
      <c r="J109">
        <v>190.994</v>
      </c>
    </row>
    <row r="110" spans="1:10" x14ac:dyDescent="0.3">
      <c r="A110" t="b">
        <v>0</v>
      </c>
      <c r="B110" t="s">
        <v>507</v>
      </c>
      <c r="C110">
        <v>34048000</v>
      </c>
      <c r="D110">
        <v>98753013</v>
      </c>
      <c r="E110">
        <v>141107200</v>
      </c>
      <c r="F110">
        <v>71378999.999999985</v>
      </c>
      <c r="G110">
        <v>345287213</v>
      </c>
      <c r="H110">
        <v>9.5</v>
      </c>
      <c r="I110">
        <v>5860</v>
      </c>
      <c r="J110">
        <v>212.09010000000001</v>
      </c>
    </row>
    <row r="111" spans="1:10" x14ac:dyDescent="0.3">
      <c r="A111" t="b">
        <v>0</v>
      </c>
      <c r="B111" t="s">
        <v>546</v>
      </c>
      <c r="C111">
        <v>32614400</v>
      </c>
      <c r="D111">
        <v>88978824</v>
      </c>
      <c r="E111">
        <v>126694400.00000001</v>
      </c>
      <c r="F111">
        <v>97335000.000000015</v>
      </c>
      <c r="G111">
        <v>345622624</v>
      </c>
      <c r="H111">
        <v>9.1</v>
      </c>
      <c r="I111">
        <v>5280</v>
      </c>
      <c r="J111">
        <v>223.56479999999999</v>
      </c>
    </row>
    <row r="112" spans="1:10" x14ac:dyDescent="0.3">
      <c r="A112" t="b">
        <v>0</v>
      </c>
      <c r="B112" t="s">
        <v>403</v>
      </c>
      <c r="C112">
        <v>13619200</v>
      </c>
      <c r="D112">
        <v>99427095</v>
      </c>
      <c r="E112">
        <v>109158400</v>
      </c>
      <c r="F112">
        <v>123600000</v>
      </c>
      <c r="G112">
        <v>345804695</v>
      </c>
      <c r="H112">
        <v>3.8</v>
      </c>
      <c r="I112">
        <v>5900</v>
      </c>
      <c r="J112">
        <v>229.98150000000001</v>
      </c>
    </row>
    <row r="113" spans="1:10" x14ac:dyDescent="0.3">
      <c r="A113" t="b">
        <v>0</v>
      </c>
      <c r="B113" t="s">
        <v>527</v>
      </c>
      <c r="C113">
        <v>26163200</v>
      </c>
      <c r="D113">
        <v>62015544</v>
      </c>
      <c r="E113">
        <v>179174400</v>
      </c>
      <c r="F113">
        <v>80339999.999999985</v>
      </c>
      <c r="G113">
        <v>347693144</v>
      </c>
      <c r="H113">
        <v>7.3</v>
      </c>
      <c r="I113">
        <v>3680</v>
      </c>
      <c r="J113">
        <v>240.28880000000001</v>
      </c>
    </row>
    <row r="114" spans="1:10" x14ac:dyDescent="0.3">
      <c r="A114" t="b">
        <v>0</v>
      </c>
      <c r="B114" t="s">
        <v>355</v>
      </c>
      <c r="C114">
        <v>21504000.000000004</v>
      </c>
      <c r="D114">
        <v>126221854.50000001</v>
      </c>
      <c r="E114">
        <v>101683200</v>
      </c>
      <c r="F114">
        <v>100734000.00000001</v>
      </c>
      <c r="G114">
        <v>350143054.50000006</v>
      </c>
      <c r="H114">
        <v>6.0000000000000009</v>
      </c>
      <c r="I114">
        <v>7490</v>
      </c>
      <c r="J114">
        <v>210.24465000000001</v>
      </c>
    </row>
    <row r="115" spans="1:10" x14ac:dyDescent="0.3">
      <c r="A115" t="b">
        <v>0</v>
      </c>
      <c r="B115" t="s">
        <v>517</v>
      </c>
      <c r="C115">
        <v>34048000</v>
      </c>
      <c r="D115">
        <v>93697398</v>
      </c>
      <c r="E115">
        <v>123750400.00000001</v>
      </c>
      <c r="F115">
        <v>99189000</v>
      </c>
      <c r="G115">
        <v>350684798</v>
      </c>
      <c r="H115">
        <v>9.5</v>
      </c>
      <c r="I115">
        <v>5560</v>
      </c>
      <c r="J115">
        <v>224.5446</v>
      </c>
    </row>
    <row r="116" spans="1:10" x14ac:dyDescent="0.3">
      <c r="A116" t="b">
        <v>0</v>
      </c>
      <c r="B116" t="s">
        <v>331</v>
      </c>
      <c r="C116">
        <v>22937600</v>
      </c>
      <c r="D116">
        <v>146612835.00000003</v>
      </c>
      <c r="E116">
        <v>136755200</v>
      </c>
      <c r="F116">
        <v>44495999.999999993</v>
      </c>
      <c r="G116">
        <v>350801635</v>
      </c>
      <c r="H116">
        <v>6.4</v>
      </c>
      <c r="I116">
        <v>8700</v>
      </c>
      <c r="J116">
        <v>187.5795</v>
      </c>
    </row>
    <row r="117" spans="1:10" x14ac:dyDescent="0.3">
      <c r="A117" t="b">
        <v>0</v>
      </c>
      <c r="B117" t="s">
        <v>442</v>
      </c>
      <c r="C117">
        <v>19353600</v>
      </c>
      <c r="D117">
        <v>121671801.00000001</v>
      </c>
      <c r="E117">
        <v>142131199.99999997</v>
      </c>
      <c r="F117">
        <v>68907000</v>
      </c>
      <c r="G117">
        <v>352063601</v>
      </c>
      <c r="H117">
        <v>5.4</v>
      </c>
      <c r="I117">
        <v>7220</v>
      </c>
      <c r="J117">
        <v>209.21769999999998</v>
      </c>
    </row>
    <row r="118" spans="1:10" x14ac:dyDescent="0.3">
      <c r="A118" t="b">
        <v>0</v>
      </c>
      <c r="B118" t="s">
        <v>498</v>
      </c>
      <c r="C118">
        <v>27596800</v>
      </c>
      <c r="D118">
        <v>66734118.000000007</v>
      </c>
      <c r="E118">
        <v>176230400.00000003</v>
      </c>
      <c r="F118">
        <v>82194000</v>
      </c>
      <c r="G118">
        <v>352755318</v>
      </c>
      <c r="H118">
        <v>7.7</v>
      </c>
      <c r="I118">
        <v>3960</v>
      </c>
      <c r="J118">
        <v>241.26859999999999</v>
      </c>
    </row>
    <row r="119" spans="1:10" x14ac:dyDescent="0.3">
      <c r="A119" t="b">
        <v>0</v>
      </c>
      <c r="B119" t="s">
        <v>394</v>
      </c>
      <c r="C119">
        <v>32184320</v>
      </c>
      <c r="D119">
        <v>91675152</v>
      </c>
      <c r="E119">
        <v>184268800.00000003</v>
      </c>
      <c r="F119">
        <v>45114000</v>
      </c>
      <c r="G119">
        <v>353242272</v>
      </c>
      <c r="H119">
        <v>8.98</v>
      </c>
      <c r="I119">
        <v>5440</v>
      </c>
      <c r="J119">
        <v>218.20240000000001</v>
      </c>
    </row>
    <row r="120" spans="1:10" x14ac:dyDescent="0.3">
      <c r="A120" t="b">
        <v>0</v>
      </c>
      <c r="B120" t="s">
        <v>341</v>
      </c>
      <c r="C120">
        <v>22937600</v>
      </c>
      <c r="D120">
        <v>141557220</v>
      </c>
      <c r="E120">
        <v>119398400</v>
      </c>
      <c r="F120">
        <v>72306000</v>
      </c>
      <c r="G120">
        <v>356199220</v>
      </c>
      <c r="H120">
        <v>6.4</v>
      </c>
      <c r="I120">
        <v>8400</v>
      </c>
      <c r="J120">
        <v>200.03399999999999</v>
      </c>
    </row>
    <row r="121" spans="1:10" x14ac:dyDescent="0.3">
      <c r="A121" t="b">
        <v>0</v>
      </c>
      <c r="B121" t="s">
        <v>360</v>
      </c>
      <c r="C121">
        <v>21504000.000000004</v>
      </c>
      <c r="D121">
        <v>131277469.5</v>
      </c>
      <c r="E121">
        <v>130611200.00000003</v>
      </c>
      <c r="F121">
        <v>72923999.999999985</v>
      </c>
      <c r="G121">
        <v>356316669.5</v>
      </c>
      <c r="H121">
        <v>6.0000000000000009</v>
      </c>
      <c r="I121">
        <v>7790</v>
      </c>
      <c r="J121">
        <v>206.83015</v>
      </c>
    </row>
    <row r="122" spans="1:10" x14ac:dyDescent="0.3">
      <c r="A122" t="b">
        <v>0</v>
      </c>
      <c r="B122" t="s">
        <v>260</v>
      </c>
      <c r="C122">
        <v>10752000.000000002</v>
      </c>
      <c r="D122">
        <v>178631730</v>
      </c>
      <c r="E122">
        <v>64512000</v>
      </c>
      <c r="F122">
        <v>103514999.99999999</v>
      </c>
      <c r="G122">
        <v>357410730</v>
      </c>
      <c r="H122">
        <v>3.0000000000000004</v>
      </c>
      <c r="I122">
        <v>10600</v>
      </c>
      <c r="J122">
        <v>189.92099999999999</v>
      </c>
    </row>
    <row r="123" spans="1:10" x14ac:dyDescent="0.3">
      <c r="A123" t="b">
        <v>0</v>
      </c>
      <c r="B123" t="s">
        <v>447</v>
      </c>
      <c r="C123">
        <v>19353600</v>
      </c>
      <c r="D123">
        <v>126727416.00000001</v>
      </c>
      <c r="E123">
        <v>171059199.99999997</v>
      </c>
      <c r="F123">
        <v>41097000</v>
      </c>
      <c r="G123">
        <v>358237216</v>
      </c>
      <c r="H123">
        <v>5.4</v>
      </c>
      <c r="I123">
        <v>7520</v>
      </c>
      <c r="J123">
        <v>205.80319999999998</v>
      </c>
    </row>
    <row r="124" spans="1:10" x14ac:dyDescent="0.3">
      <c r="A124" t="b">
        <v>0</v>
      </c>
      <c r="B124" t="s">
        <v>52</v>
      </c>
      <c r="C124">
        <v>6809600</v>
      </c>
      <c r="D124">
        <v>114593940</v>
      </c>
      <c r="E124">
        <v>121907200.00000001</v>
      </c>
      <c r="F124">
        <v>115875000</v>
      </c>
      <c r="G124">
        <v>359185740</v>
      </c>
      <c r="H124">
        <v>1.9</v>
      </c>
      <c r="I124">
        <v>6800</v>
      </c>
      <c r="J124">
        <v>232.738</v>
      </c>
    </row>
    <row r="125" spans="1:10" x14ac:dyDescent="0.3">
      <c r="A125" t="b">
        <v>0</v>
      </c>
      <c r="B125" t="s">
        <v>370</v>
      </c>
      <c r="C125">
        <v>21504000.000000004</v>
      </c>
      <c r="D125">
        <v>126221854.50000001</v>
      </c>
      <c r="E125">
        <v>113254400.00000001</v>
      </c>
      <c r="F125">
        <v>100734000.00000001</v>
      </c>
      <c r="G125">
        <v>361714254.50000006</v>
      </c>
      <c r="H125">
        <v>6.0000000000000009</v>
      </c>
      <c r="I125">
        <v>7490</v>
      </c>
      <c r="J125">
        <v>219.28465</v>
      </c>
    </row>
    <row r="126" spans="1:10" x14ac:dyDescent="0.3">
      <c r="A126" t="b">
        <v>0</v>
      </c>
      <c r="B126" t="s">
        <v>23</v>
      </c>
      <c r="C126">
        <v>17203200.000000004</v>
      </c>
      <c r="D126">
        <v>108695722.50000001</v>
      </c>
      <c r="E126">
        <v>121907200.00000001</v>
      </c>
      <c r="F126">
        <v>114639000</v>
      </c>
      <c r="G126">
        <v>362445122.5</v>
      </c>
      <c r="H126">
        <v>4.8000000000000007</v>
      </c>
      <c r="I126">
        <v>6450</v>
      </c>
      <c r="J126">
        <v>234.44825</v>
      </c>
    </row>
    <row r="127" spans="1:10" x14ac:dyDescent="0.3">
      <c r="A127" t="b">
        <v>0</v>
      </c>
      <c r="B127" t="s">
        <v>289</v>
      </c>
      <c r="C127">
        <v>10035200.000000002</v>
      </c>
      <c r="D127">
        <v>140714617.5</v>
      </c>
      <c r="E127">
        <v>66176000</v>
      </c>
      <c r="F127">
        <v>145539000</v>
      </c>
      <c r="G127">
        <v>362464817.5</v>
      </c>
      <c r="H127">
        <v>2.8000000000000003</v>
      </c>
      <c r="I127">
        <v>8350</v>
      </c>
      <c r="J127">
        <v>224.34975</v>
      </c>
    </row>
    <row r="128" spans="1:10" x14ac:dyDescent="0.3">
      <c r="A128" t="b">
        <v>0</v>
      </c>
      <c r="B128" t="s">
        <v>457</v>
      </c>
      <c r="C128">
        <v>19353600</v>
      </c>
      <c r="D128">
        <v>121671801.00000001</v>
      </c>
      <c r="E128">
        <v>153702400</v>
      </c>
      <c r="F128">
        <v>68907000</v>
      </c>
      <c r="G128">
        <v>363634801</v>
      </c>
      <c r="H128">
        <v>5.4</v>
      </c>
      <c r="I128">
        <v>7220</v>
      </c>
      <c r="J128">
        <v>218.2577</v>
      </c>
    </row>
    <row r="129" spans="1:10" x14ac:dyDescent="0.3">
      <c r="A129" t="b">
        <v>0</v>
      </c>
      <c r="B129" t="s">
        <v>53</v>
      </c>
      <c r="C129">
        <v>6809600</v>
      </c>
      <c r="D129">
        <v>119649555</v>
      </c>
      <c r="E129">
        <v>150835200</v>
      </c>
      <c r="F129">
        <v>88065000</v>
      </c>
      <c r="G129">
        <v>365359355</v>
      </c>
      <c r="H129">
        <v>1.9</v>
      </c>
      <c r="I129">
        <v>7100</v>
      </c>
      <c r="J129">
        <v>229.3235</v>
      </c>
    </row>
    <row r="130" spans="1:10" x14ac:dyDescent="0.3">
      <c r="A130" t="b">
        <v>0</v>
      </c>
      <c r="B130" t="s">
        <v>176</v>
      </c>
      <c r="C130">
        <v>17561600</v>
      </c>
      <c r="D130">
        <v>141557220</v>
      </c>
      <c r="E130">
        <v>158720000</v>
      </c>
      <c r="F130">
        <v>49440000</v>
      </c>
      <c r="G130">
        <v>367278820</v>
      </c>
      <c r="H130">
        <v>4.9000000000000004</v>
      </c>
      <c r="I130">
        <v>8400</v>
      </c>
      <c r="J130">
        <v>206.45400000000001</v>
      </c>
    </row>
    <row r="131" spans="1:10" x14ac:dyDescent="0.3">
      <c r="A131" t="b">
        <v>0</v>
      </c>
      <c r="B131" t="s">
        <v>199</v>
      </c>
      <c r="C131">
        <v>50821120</v>
      </c>
      <c r="D131">
        <v>51230232.000000007</v>
      </c>
      <c r="E131">
        <v>192716800</v>
      </c>
      <c r="F131">
        <v>72615000</v>
      </c>
      <c r="G131">
        <v>367383152</v>
      </c>
      <c r="H131">
        <v>14.18</v>
      </c>
      <c r="I131">
        <v>3040</v>
      </c>
      <c r="J131">
        <v>250.89840000000001</v>
      </c>
    </row>
    <row r="132" spans="1:10" x14ac:dyDescent="0.3">
      <c r="A132" t="s">
        <v>556</v>
      </c>
      <c r="B132" t="s">
        <v>320</v>
      </c>
      <c r="C132">
        <v>11468800</v>
      </c>
      <c r="D132">
        <v>111223530</v>
      </c>
      <c r="E132">
        <v>173363200</v>
      </c>
      <c r="F132">
        <v>72305999.999999985</v>
      </c>
      <c r="G132">
        <v>368361530</v>
      </c>
      <c r="H132">
        <v>3.2</v>
      </c>
      <c r="I132">
        <v>6600</v>
      </c>
      <c r="J132">
        <v>231.80099999999999</v>
      </c>
    </row>
    <row r="133" spans="1:10" x14ac:dyDescent="0.3">
      <c r="A133" t="b">
        <v>0</v>
      </c>
      <c r="B133" t="s">
        <v>24</v>
      </c>
      <c r="C133">
        <v>17203200.000000004</v>
      </c>
      <c r="D133">
        <v>113751337.5</v>
      </c>
      <c r="E133">
        <v>150835200</v>
      </c>
      <c r="F133">
        <v>86829000</v>
      </c>
      <c r="G133">
        <v>368618737.5</v>
      </c>
      <c r="H133">
        <v>4.8000000000000007</v>
      </c>
      <c r="I133">
        <v>6750</v>
      </c>
      <c r="J133">
        <v>231.03375</v>
      </c>
    </row>
    <row r="134" spans="1:10" x14ac:dyDescent="0.3">
      <c r="A134" t="b">
        <v>0</v>
      </c>
      <c r="B134" t="s">
        <v>55</v>
      </c>
      <c r="C134">
        <v>6809600</v>
      </c>
      <c r="D134">
        <v>114593940</v>
      </c>
      <c r="E134">
        <v>133478400</v>
      </c>
      <c r="F134">
        <v>115875000</v>
      </c>
      <c r="G134">
        <v>370756940</v>
      </c>
      <c r="H134">
        <v>1.9</v>
      </c>
      <c r="I134">
        <v>6800</v>
      </c>
      <c r="J134">
        <v>241.77799999999999</v>
      </c>
    </row>
    <row r="135" spans="1:10" x14ac:dyDescent="0.3">
      <c r="A135" t="b">
        <v>0</v>
      </c>
      <c r="B135" t="s">
        <v>460</v>
      </c>
      <c r="C135">
        <v>42936320</v>
      </c>
      <c r="D135">
        <v>111223530</v>
      </c>
      <c r="E135">
        <v>173516800</v>
      </c>
      <c r="F135">
        <v>43260000</v>
      </c>
      <c r="G135">
        <v>370936650</v>
      </c>
      <c r="H135">
        <v>11.98</v>
      </c>
      <c r="I135">
        <v>6600</v>
      </c>
      <c r="J135">
        <v>216.01300000000001</v>
      </c>
    </row>
    <row r="136" spans="1:10" x14ac:dyDescent="0.3">
      <c r="A136" t="b">
        <v>0</v>
      </c>
      <c r="B136" t="s">
        <v>349</v>
      </c>
      <c r="C136">
        <v>10035200.000000002</v>
      </c>
      <c r="D136">
        <v>95888164.5</v>
      </c>
      <c r="E136">
        <v>167219199.99999997</v>
      </c>
      <c r="F136">
        <v>100734000</v>
      </c>
      <c r="G136">
        <v>373876564.5</v>
      </c>
      <c r="H136">
        <v>2.8000000000000003</v>
      </c>
      <c r="I136">
        <v>5690</v>
      </c>
      <c r="J136">
        <v>251.05164999999994</v>
      </c>
    </row>
    <row r="137" spans="1:10" x14ac:dyDescent="0.3">
      <c r="A137" t="b">
        <v>0</v>
      </c>
      <c r="B137" t="s">
        <v>26</v>
      </c>
      <c r="C137">
        <v>17203200.000000004</v>
      </c>
      <c r="D137">
        <v>108695722.50000001</v>
      </c>
      <c r="E137">
        <v>133478400</v>
      </c>
      <c r="F137">
        <v>114639000</v>
      </c>
      <c r="G137">
        <v>374016322.5</v>
      </c>
      <c r="H137">
        <v>4.8000000000000007</v>
      </c>
      <c r="I137">
        <v>6450</v>
      </c>
      <c r="J137">
        <v>243.48824999999999</v>
      </c>
    </row>
    <row r="138" spans="1:10" x14ac:dyDescent="0.3">
      <c r="A138" t="b">
        <v>0</v>
      </c>
      <c r="B138" t="s">
        <v>436</v>
      </c>
      <c r="C138">
        <v>7884800.0000000009</v>
      </c>
      <c r="D138">
        <v>91338111.000000015</v>
      </c>
      <c r="E138">
        <v>207667200</v>
      </c>
      <c r="F138">
        <v>68907000</v>
      </c>
      <c r="G138">
        <v>375797111</v>
      </c>
      <c r="H138">
        <v>2.2000000000000002</v>
      </c>
      <c r="I138">
        <v>5420</v>
      </c>
      <c r="J138">
        <v>250.0247</v>
      </c>
    </row>
    <row r="139" spans="1:10" x14ac:dyDescent="0.3">
      <c r="A139" t="b">
        <v>0</v>
      </c>
      <c r="B139" t="s">
        <v>210</v>
      </c>
      <c r="C139">
        <v>60928000</v>
      </c>
      <c r="D139">
        <v>81563922</v>
      </c>
      <c r="E139">
        <v>112947200.00000001</v>
      </c>
      <c r="F139">
        <v>120509999.99999999</v>
      </c>
      <c r="G139">
        <v>375949122</v>
      </c>
      <c r="H139">
        <v>17</v>
      </c>
      <c r="I139">
        <v>4840</v>
      </c>
      <c r="J139">
        <v>244.93940000000001</v>
      </c>
    </row>
    <row r="140" spans="1:10" x14ac:dyDescent="0.3">
      <c r="A140" t="b">
        <v>0</v>
      </c>
      <c r="B140" t="s">
        <v>544</v>
      </c>
      <c r="C140">
        <v>44011520.000000007</v>
      </c>
      <c r="D140">
        <v>92349233.999999985</v>
      </c>
      <c r="E140">
        <v>189772800</v>
      </c>
      <c r="F140">
        <v>52530000</v>
      </c>
      <c r="G140">
        <v>378663554</v>
      </c>
      <c r="H140">
        <v>12.280000000000001</v>
      </c>
      <c r="I140">
        <v>5480</v>
      </c>
      <c r="J140">
        <v>234.4538</v>
      </c>
    </row>
    <row r="141" spans="1:10" x14ac:dyDescent="0.3">
      <c r="B141" s="43" t="s">
        <v>435</v>
      </c>
      <c r="C141">
        <v>22974358.974358972</v>
      </c>
      <c r="D141">
        <v>101413846.15384614</v>
      </c>
      <c r="E141">
        <v>205128205.12820512</v>
      </c>
      <c r="F141">
        <v>49230769.230769224</v>
      </c>
      <c r="G141" s="20">
        <v>378747179.48717946</v>
      </c>
      <c r="H141">
        <v>3.2</v>
      </c>
      <c r="I141">
        <v>12040</v>
      </c>
      <c r="J141" s="21">
        <v>252.03139999999999</v>
      </c>
    </row>
    <row r="142" spans="1:10" x14ac:dyDescent="0.3">
      <c r="A142" t="b">
        <v>0</v>
      </c>
      <c r="B142" t="s">
        <v>323</v>
      </c>
      <c r="C142">
        <v>15769600.000000002</v>
      </c>
      <c r="D142">
        <v>148298040</v>
      </c>
      <c r="E142">
        <v>125747200.00000001</v>
      </c>
      <c r="F142">
        <v>89301000</v>
      </c>
      <c r="G142">
        <v>379115840</v>
      </c>
      <c r="H142">
        <v>4.4000000000000004</v>
      </c>
      <c r="I142">
        <v>8800</v>
      </c>
      <c r="J142">
        <v>220.00800000000001</v>
      </c>
    </row>
    <row r="143" spans="1:10" x14ac:dyDescent="0.3">
      <c r="A143" t="b">
        <v>0</v>
      </c>
      <c r="B143" t="s">
        <v>471</v>
      </c>
      <c r="C143">
        <v>53043200</v>
      </c>
      <c r="D143">
        <v>141557220</v>
      </c>
      <c r="E143">
        <v>93747200</v>
      </c>
      <c r="F143">
        <v>91154999.999999985</v>
      </c>
      <c r="G143">
        <v>379502620</v>
      </c>
      <c r="H143">
        <v>14.8</v>
      </c>
      <c r="I143">
        <v>8400</v>
      </c>
      <c r="J143">
        <v>210.054</v>
      </c>
    </row>
    <row r="144" spans="1:10" x14ac:dyDescent="0.3">
      <c r="A144" t="b">
        <v>0</v>
      </c>
      <c r="B144" t="s">
        <v>215</v>
      </c>
      <c r="C144">
        <v>60928000</v>
      </c>
      <c r="D144">
        <v>86619537</v>
      </c>
      <c r="E144">
        <v>141875200</v>
      </c>
      <c r="F144">
        <v>92699999.999999985</v>
      </c>
      <c r="G144">
        <v>382122737</v>
      </c>
      <c r="H144">
        <v>17</v>
      </c>
      <c r="I144">
        <v>5140</v>
      </c>
      <c r="J144">
        <v>241.5249</v>
      </c>
    </row>
    <row r="145" spans="1:10" x14ac:dyDescent="0.3">
      <c r="B145" s="43" t="s">
        <v>88</v>
      </c>
      <c r="C145">
        <v>38769230.769230768</v>
      </c>
      <c r="D145">
        <v>101076923.07692309</v>
      </c>
      <c r="E145">
        <v>151282051.28205127</v>
      </c>
      <c r="F145">
        <v>92307692.307692304</v>
      </c>
      <c r="G145" s="20">
        <v>383435897.43589741</v>
      </c>
      <c r="H145">
        <v>5.4</v>
      </c>
      <c r="I145">
        <v>12000</v>
      </c>
      <c r="J145" s="21">
        <v>254.98</v>
      </c>
    </row>
    <row r="146" spans="1:10" x14ac:dyDescent="0.3">
      <c r="A146" t="b">
        <v>0</v>
      </c>
      <c r="B146" t="s">
        <v>515</v>
      </c>
      <c r="C146">
        <v>45445120.000000015</v>
      </c>
      <c r="D146">
        <v>97067807.999999985</v>
      </c>
      <c r="E146">
        <v>186828800.00000003</v>
      </c>
      <c r="F146">
        <v>54384000</v>
      </c>
      <c r="G146">
        <v>383725728</v>
      </c>
      <c r="H146">
        <v>12.680000000000003</v>
      </c>
      <c r="I146">
        <v>5760</v>
      </c>
      <c r="J146">
        <v>235.43360000000001</v>
      </c>
    </row>
    <row r="147" spans="1:10" x14ac:dyDescent="0.3">
      <c r="A147" t="b">
        <v>0</v>
      </c>
      <c r="B147" t="s">
        <v>352</v>
      </c>
      <c r="C147">
        <v>14336000</v>
      </c>
      <c r="D147">
        <v>132962674.50000001</v>
      </c>
      <c r="E147">
        <v>119603200</v>
      </c>
      <c r="F147">
        <v>117729000</v>
      </c>
      <c r="G147">
        <v>384630874.5</v>
      </c>
      <c r="H147">
        <v>4</v>
      </c>
      <c r="I147">
        <v>7890</v>
      </c>
      <c r="J147">
        <v>239.25864999999999</v>
      </c>
    </row>
    <row r="148" spans="1:10" x14ac:dyDescent="0.3">
      <c r="A148" t="b">
        <v>0</v>
      </c>
      <c r="B148" t="s">
        <v>328</v>
      </c>
      <c r="C148">
        <v>15769600.000000002</v>
      </c>
      <c r="D148">
        <v>153353655</v>
      </c>
      <c r="E148">
        <v>154675200.00000003</v>
      </c>
      <c r="F148">
        <v>61491000</v>
      </c>
      <c r="G148">
        <v>385289455</v>
      </c>
      <c r="H148">
        <v>4.4000000000000004</v>
      </c>
      <c r="I148">
        <v>9100</v>
      </c>
      <c r="J148">
        <v>216.59350000000001</v>
      </c>
    </row>
    <row r="149" spans="1:10" x14ac:dyDescent="0.3">
      <c r="A149" t="b">
        <v>0</v>
      </c>
      <c r="B149" t="s">
        <v>476</v>
      </c>
      <c r="C149">
        <v>53043200</v>
      </c>
      <c r="D149">
        <v>146612835.00000003</v>
      </c>
      <c r="E149">
        <v>122675200.00000001</v>
      </c>
      <c r="F149">
        <v>63344999.999999985</v>
      </c>
      <c r="G149">
        <v>385676235.00000006</v>
      </c>
      <c r="H149">
        <v>14.8</v>
      </c>
      <c r="I149">
        <v>8700</v>
      </c>
      <c r="J149">
        <v>206.6395</v>
      </c>
    </row>
    <row r="150" spans="1:10" x14ac:dyDescent="0.3">
      <c r="A150" t="b">
        <v>0</v>
      </c>
      <c r="B150" t="s">
        <v>439</v>
      </c>
      <c r="C150">
        <v>12185600.000000002</v>
      </c>
      <c r="D150">
        <v>128412621.00000001</v>
      </c>
      <c r="E150">
        <v>160051200</v>
      </c>
      <c r="F150">
        <v>85902000</v>
      </c>
      <c r="G150">
        <v>386551421</v>
      </c>
      <c r="H150">
        <v>3.4000000000000004</v>
      </c>
      <c r="I150">
        <v>7620</v>
      </c>
      <c r="J150">
        <v>238.23169999999999</v>
      </c>
    </row>
    <row r="151" spans="1:10" x14ac:dyDescent="0.3">
      <c r="A151" t="b">
        <v>0</v>
      </c>
      <c r="B151" t="s">
        <v>225</v>
      </c>
      <c r="C151">
        <v>60928000</v>
      </c>
      <c r="D151">
        <v>81563922</v>
      </c>
      <c r="E151">
        <v>124518400</v>
      </c>
      <c r="F151">
        <v>120509999.99999999</v>
      </c>
      <c r="G151">
        <v>387520322</v>
      </c>
      <c r="H151">
        <v>17</v>
      </c>
      <c r="I151">
        <v>4840</v>
      </c>
      <c r="J151">
        <v>253.9794</v>
      </c>
    </row>
    <row r="152" spans="1:10" x14ac:dyDescent="0.3">
      <c r="A152" t="b">
        <v>0</v>
      </c>
      <c r="B152" t="s">
        <v>391</v>
      </c>
      <c r="C152">
        <v>25016320</v>
      </c>
      <c r="D152">
        <v>98415972</v>
      </c>
      <c r="E152">
        <v>202188800</v>
      </c>
      <c r="F152">
        <v>62108999.999999993</v>
      </c>
      <c r="G152">
        <v>387730092</v>
      </c>
      <c r="H152">
        <v>6.9799999999999995</v>
      </c>
      <c r="I152">
        <v>5840</v>
      </c>
      <c r="J152">
        <v>247.21639999999999</v>
      </c>
    </row>
    <row r="153" spans="1:10" x14ac:dyDescent="0.3">
      <c r="A153" t="b">
        <v>0</v>
      </c>
      <c r="B153" t="s">
        <v>255</v>
      </c>
      <c r="C153">
        <v>6451199.9999999991</v>
      </c>
      <c r="D153">
        <v>171890910.00000003</v>
      </c>
      <c r="E153">
        <v>103219200</v>
      </c>
      <c r="F153">
        <v>108149999.99999999</v>
      </c>
      <c r="G153">
        <v>389711310</v>
      </c>
      <c r="H153">
        <v>1.7999999999999998</v>
      </c>
      <c r="I153">
        <v>10200</v>
      </c>
      <c r="J153">
        <v>221.667</v>
      </c>
    </row>
    <row r="154" spans="1:10" x14ac:dyDescent="0.3">
      <c r="B154" s="43" t="s">
        <v>117</v>
      </c>
      <c r="C154">
        <v>40205128.205128208</v>
      </c>
      <c r="D154">
        <v>107815384.61538461</v>
      </c>
      <c r="E154">
        <v>143589743.58974358</v>
      </c>
      <c r="F154">
        <v>98461538.461538449</v>
      </c>
      <c r="G154" s="20">
        <v>390071794.87179482</v>
      </c>
      <c r="H154">
        <v>5.6000000000000005</v>
      </c>
      <c r="I154">
        <v>12800</v>
      </c>
      <c r="J154" s="21">
        <v>257.88799999999998</v>
      </c>
    </row>
    <row r="155" spans="1:10" x14ac:dyDescent="0.3">
      <c r="A155" t="b">
        <v>0</v>
      </c>
      <c r="B155" t="s">
        <v>338</v>
      </c>
      <c r="C155">
        <v>15769600.000000002</v>
      </c>
      <c r="D155">
        <v>148298040</v>
      </c>
      <c r="E155">
        <v>137318400</v>
      </c>
      <c r="F155">
        <v>89301000</v>
      </c>
      <c r="G155">
        <v>390687040</v>
      </c>
      <c r="H155">
        <v>4.4000000000000004</v>
      </c>
      <c r="I155">
        <v>8800</v>
      </c>
      <c r="J155">
        <v>229.048</v>
      </c>
    </row>
    <row r="156" spans="1:10" x14ac:dyDescent="0.3">
      <c r="A156" t="b">
        <v>0</v>
      </c>
      <c r="B156" t="s">
        <v>357</v>
      </c>
      <c r="C156">
        <v>14336000</v>
      </c>
      <c r="D156">
        <v>138018289.5</v>
      </c>
      <c r="E156">
        <v>148531200</v>
      </c>
      <c r="F156">
        <v>89919000.000000015</v>
      </c>
      <c r="G156">
        <v>390804489.5</v>
      </c>
      <c r="H156">
        <v>4</v>
      </c>
      <c r="I156">
        <v>8190</v>
      </c>
      <c r="J156">
        <v>235.84415000000001</v>
      </c>
    </row>
    <row r="157" spans="1:10" x14ac:dyDescent="0.3">
      <c r="A157" t="b">
        <v>0</v>
      </c>
      <c r="B157" t="s">
        <v>486</v>
      </c>
      <c r="C157">
        <v>53043200</v>
      </c>
      <c r="D157">
        <v>141557220</v>
      </c>
      <c r="E157">
        <v>105318400</v>
      </c>
      <c r="F157">
        <v>91154999.999999985</v>
      </c>
      <c r="G157">
        <v>391073820</v>
      </c>
      <c r="H157">
        <v>14.8</v>
      </c>
      <c r="I157">
        <v>8400</v>
      </c>
      <c r="J157">
        <v>219.09399999999999</v>
      </c>
    </row>
    <row r="158" spans="1:10" x14ac:dyDescent="0.3">
      <c r="A158" t="b">
        <v>0</v>
      </c>
      <c r="B158" t="s">
        <v>444</v>
      </c>
      <c r="C158">
        <v>12185600.000000002</v>
      </c>
      <c r="D158">
        <v>133468236.00000001</v>
      </c>
      <c r="E158">
        <v>188979200</v>
      </c>
      <c r="F158">
        <v>58092000</v>
      </c>
      <c r="G158">
        <v>392725036</v>
      </c>
      <c r="H158">
        <v>3.4000000000000004</v>
      </c>
      <c r="I158">
        <v>7920</v>
      </c>
      <c r="J158">
        <v>234.81719999999996</v>
      </c>
    </row>
    <row r="159" spans="1:10" x14ac:dyDescent="0.3">
      <c r="A159" t="b">
        <v>0</v>
      </c>
      <c r="B159" t="s">
        <v>319</v>
      </c>
      <c r="C159">
        <v>9318400</v>
      </c>
      <c r="D159">
        <v>121334760.00000001</v>
      </c>
      <c r="E159">
        <v>189798400</v>
      </c>
      <c r="F159">
        <v>72305999.999999985</v>
      </c>
      <c r="G159">
        <v>392757560</v>
      </c>
      <c r="H159">
        <v>2.6</v>
      </c>
      <c r="I159">
        <v>7200</v>
      </c>
      <c r="J159">
        <v>245.77199999999999</v>
      </c>
    </row>
    <row r="160" spans="1:10" x14ac:dyDescent="0.3">
      <c r="A160" t="b">
        <v>0</v>
      </c>
      <c r="B160" t="s">
        <v>284</v>
      </c>
      <c r="C160">
        <v>5734400</v>
      </c>
      <c r="D160">
        <v>133973797.50000001</v>
      </c>
      <c r="E160">
        <v>104883200</v>
      </c>
      <c r="F160">
        <v>150173999.99999997</v>
      </c>
      <c r="G160">
        <v>394765397.5</v>
      </c>
      <c r="H160">
        <v>1.6</v>
      </c>
      <c r="I160">
        <v>7950</v>
      </c>
      <c r="J160">
        <v>256.09575000000001</v>
      </c>
    </row>
    <row r="161" spans="1:10" x14ac:dyDescent="0.3">
      <c r="A161" t="b">
        <v>0</v>
      </c>
      <c r="B161" t="s">
        <v>256</v>
      </c>
      <c r="C161">
        <v>6451199.9999999991</v>
      </c>
      <c r="D161">
        <v>176946525</v>
      </c>
      <c r="E161">
        <v>132147200.00000003</v>
      </c>
      <c r="F161">
        <v>80339999.999999985</v>
      </c>
      <c r="G161">
        <v>395884925</v>
      </c>
      <c r="H161">
        <v>1.7999999999999998</v>
      </c>
      <c r="I161">
        <v>10500</v>
      </c>
      <c r="J161">
        <v>218.2525</v>
      </c>
    </row>
    <row r="162" spans="1:10" x14ac:dyDescent="0.3">
      <c r="A162" t="b">
        <v>0</v>
      </c>
      <c r="B162" s="37" t="s">
        <v>367</v>
      </c>
      <c r="C162">
        <v>14336000</v>
      </c>
      <c r="D162">
        <v>132962674.50000001</v>
      </c>
      <c r="E162">
        <v>131174399.99999999</v>
      </c>
      <c r="F162">
        <v>117729000</v>
      </c>
      <c r="G162">
        <v>396202074.5</v>
      </c>
      <c r="H162">
        <v>4</v>
      </c>
      <c r="I162">
        <v>7890</v>
      </c>
      <c r="J162">
        <v>248.29865000000001</v>
      </c>
    </row>
    <row r="163" spans="1:10" x14ac:dyDescent="0.3">
      <c r="A163" t="b">
        <v>0</v>
      </c>
      <c r="B163" t="s">
        <v>83</v>
      </c>
      <c r="C163">
        <v>11038720</v>
      </c>
      <c r="D163">
        <v>101112300</v>
      </c>
      <c r="E163">
        <v>218316800</v>
      </c>
      <c r="F163">
        <v>66435000</v>
      </c>
      <c r="G163">
        <v>396902820</v>
      </c>
      <c r="H163">
        <v>3.08</v>
      </c>
      <c r="I163">
        <v>6000</v>
      </c>
      <c r="J163">
        <v>259.08199999999999</v>
      </c>
    </row>
    <row r="164" spans="1:10" x14ac:dyDescent="0.3">
      <c r="A164" t="b">
        <v>0</v>
      </c>
      <c r="B164" t="s">
        <v>454</v>
      </c>
      <c r="C164">
        <v>12185600.000000002</v>
      </c>
      <c r="D164">
        <v>128412621.00000001</v>
      </c>
      <c r="E164">
        <v>171622399.99999997</v>
      </c>
      <c r="F164">
        <v>85902000</v>
      </c>
      <c r="G164">
        <v>398122621</v>
      </c>
      <c r="H164">
        <v>3.4000000000000004</v>
      </c>
      <c r="I164">
        <v>7620</v>
      </c>
      <c r="J164">
        <v>247.27170000000001</v>
      </c>
    </row>
    <row r="165" spans="1:10" x14ac:dyDescent="0.3">
      <c r="A165" t="b">
        <v>0</v>
      </c>
      <c r="B165" t="s">
        <v>348</v>
      </c>
      <c r="C165">
        <v>7884800.0000000009</v>
      </c>
      <c r="D165">
        <v>105999394.5</v>
      </c>
      <c r="E165">
        <v>183654400</v>
      </c>
      <c r="F165">
        <v>100734000</v>
      </c>
      <c r="G165">
        <v>398272594.5</v>
      </c>
      <c r="H165">
        <v>2.2000000000000002</v>
      </c>
      <c r="I165">
        <v>6290</v>
      </c>
      <c r="J165">
        <v>265.02265</v>
      </c>
    </row>
    <row r="166" spans="1:10" x14ac:dyDescent="0.3">
      <c r="A166" t="b">
        <v>0</v>
      </c>
      <c r="B166" t="s">
        <v>204</v>
      </c>
      <c r="C166">
        <v>49459199.999999993</v>
      </c>
      <c r="D166">
        <v>51230232.000000007</v>
      </c>
      <c r="E166">
        <v>178483200</v>
      </c>
      <c r="F166">
        <v>120509999.99999999</v>
      </c>
      <c r="G166">
        <v>399682632</v>
      </c>
      <c r="H166">
        <v>13.799999999999999</v>
      </c>
      <c r="I166">
        <v>3040</v>
      </c>
      <c r="J166">
        <v>285.74639999999999</v>
      </c>
    </row>
    <row r="167" spans="1:10" x14ac:dyDescent="0.3">
      <c r="A167" t="b">
        <v>0</v>
      </c>
      <c r="B167" t="s">
        <v>234</v>
      </c>
      <c r="C167">
        <v>301056000</v>
      </c>
      <c r="D167">
        <v>41119002</v>
      </c>
      <c r="E167">
        <v>27392000</v>
      </c>
      <c r="F167">
        <v>30590999.999999996</v>
      </c>
      <c r="G167">
        <v>400158002</v>
      </c>
      <c r="H167">
        <v>84</v>
      </c>
      <c r="I167">
        <v>2440</v>
      </c>
      <c r="J167">
        <v>176.71539999999999</v>
      </c>
    </row>
    <row r="168" spans="1:10" x14ac:dyDescent="0.3">
      <c r="A168" t="s">
        <v>556</v>
      </c>
      <c r="B168" t="s">
        <v>435</v>
      </c>
      <c r="C168">
        <v>5734400</v>
      </c>
      <c r="D168">
        <v>101449341.00000001</v>
      </c>
      <c r="E168">
        <v>224102399.99999997</v>
      </c>
      <c r="F168">
        <v>68907000</v>
      </c>
      <c r="G168">
        <v>400193141</v>
      </c>
      <c r="H168">
        <v>1.6</v>
      </c>
      <c r="I168">
        <v>6020</v>
      </c>
      <c r="J168">
        <v>263.9957</v>
      </c>
    </row>
    <row r="169" spans="1:10" x14ac:dyDescent="0.3">
      <c r="A169" t="b">
        <v>0</v>
      </c>
      <c r="B169" t="s">
        <v>285</v>
      </c>
      <c r="C169">
        <v>5734400</v>
      </c>
      <c r="D169">
        <v>139029412.5</v>
      </c>
      <c r="E169">
        <v>133811200.00000001</v>
      </c>
      <c r="F169">
        <v>122363999.99999999</v>
      </c>
      <c r="G169">
        <v>400939012.5</v>
      </c>
      <c r="H169">
        <v>1.6</v>
      </c>
      <c r="I169">
        <v>8250</v>
      </c>
      <c r="J169">
        <v>252.68125000000001</v>
      </c>
    </row>
    <row r="170" spans="1:10" x14ac:dyDescent="0.3">
      <c r="A170" t="b">
        <v>0</v>
      </c>
      <c r="B170" t="s">
        <v>258</v>
      </c>
      <c r="C170">
        <v>6451199.9999999991</v>
      </c>
      <c r="D170">
        <v>171890910.00000003</v>
      </c>
      <c r="E170">
        <v>114790400</v>
      </c>
      <c r="F170">
        <v>108149999.99999999</v>
      </c>
      <c r="G170">
        <v>401282510</v>
      </c>
      <c r="H170">
        <v>1.7999999999999998</v>
      </c>
      <c r="I170">
        <v>10200</v>
      </c>
      <c r="J170">
        <v>230.70699999999999</v>
      </c>
    </row>
    <row r="171" spans="1:10" x14ac:dyDescent="0.3">
      <c r="A171" t="b">
        <v>0</v>
      </c>
      <c r="B171" t="s">
        <v>173</v>
      </c>
      <c r="C171">
        <v>10393600.000000002</v>
      </c>
      <c r="D171">
        <v>148298040</v>
      </c>
      <c r="E171">
        <v>176640000</v>
      </c>
      <c r="F171">
        <v>66435000</v>
      </c>
      <c r="G171">
        <v>401766640</v>
      </c>
      <c r="H171">
        <v>2.9000000000000004</v>
      </c>
      <c r="I171">
        <v>8800</v>
      </c>
      <c r="J171">
        <v>235.46799999999999</v>
      </c>
    </row>
    <row r="172" spans="1:10" x14ac:dyDescent="0.3">
      <c r="A172" t="b">
        <v>0</v>
      </c>
      <c r="B172" t="s">
        <v>112</v>
      </c>
      <c r="C172">
        <v>11397120</v>
      </c>
      <c r="D172">
        <v>107853120</v>
      </c>
      <c r="E172">
        <v>210636800</v>
      </c>
      <c r="F172">
        <v>72615000</v>
      </c>
      <c r="G172">
        <v>402502040</v>
      </c>
      <c r="H172">
        <v>3.18</v>
      </c>
      <c r="I172">
        <v>6400</v>
      </c>
      <c r="J172">
        <v>260.536</v>
      </c>
    </row>
    <row r="173" spans="1:10" x14ac:dyDescent="0.3">
      <c r="A173" t="b">
        <v>0</v>
      </c>
      <c r="B173" t="s">
        <v>465</v>
      </c>
      <c r="C173">
        <v>41574400</v>
      </c>
      <c r="D173">
        <v>111223530</v>
      </c>
      <c r="E173">
        <v>159283200.00000003</v>
      </c>
      <c r="F173">
        <v>91155000</v>
      </c>
      <c r="G173">
        <v>403236130</v>
      </c>
      <c r="H173">
        <v>11.6</v>
      </c>
      <c r="I173">
        <v>6600</v>
      </c>
      <c r="J173">
        <v>250.86099999999999</v>
      </c>
    </row>
    <row r="174" spans="1:10" x14ac:dyDescent="0.3">
      <c r="A174" t="b">
        <v>0</v>
      </c>
      <c r="B174" t="s">
        <v>94</v>
      </c>
      <c r="C174">
        <v>21145600</v>
      </c>
      <c r="D174">
        <v>131445990</v>
      </c>
      <c r="E174">
        <v>138547200</v>
      </c>
      <c r="F174">
        <v>114329999.99999997</v>
      </c>
      <c r="G174">
        <v>405468790</v>
      </c>
      <c r="H174">
        <v>5.9</v>
      </c>
      <c r="I174">
        <v>7800</v>
      </c>
      <c r="J174">
        <v>253.12299999999999</v>
      </c>
    </row>
    <row r="175" spans="1:10" x14ac:dyDescent="0.3">
      <c r="A175" t="b">
        <v>0</v>
      </c>
      <c r="B175" t="s">
        <v>141</v>
      </c>
      <c r="C175">
        <v>14981120.000000002</v>
      </c>
      <c r="D175">
        <v>91001070</v>
      </c>
      <c r="E175">
        <v>214476800</v>
      </c>
      <c r="F175">
        <v>85592999.999999985</v>
      </c>
      <c r="G175">
        <v>406051990</v>
      </c>
      <c r="H175">
        <v>4.1800000000000006</v>
      </c>
      <c r="I175">
        <v>5400</v>
      </c>
      <c r="J175">
        <v>274.25099999999998</v>
      </c>
    </row>
    <row r="176" spans="1:10" x14ac:dyDescent="0.3">
      <c r="A176" t="b">
        <v>0</v>
      </c>
      <c r="B176" t="s">
        <v>287</v>
      </c>
      <c r="C176">
        <v>5734400</v>
      </c>
      <c r="D176">
        <v>133973797.50000001</v>
      </c>
      <c r="E176">
        <v>116454400</v>
      </c>
      <c r="F176">
        <v>150173999.99999997</v>
      </c>
      <c r="G176">
        <v>406336597.5</v>
      </c>
      <c r="H176">
        <v>1.6</v>
      </c>
      <c r="I176">
        <v>7950</v>
      </c>
      <c r="J176">
        <v>265.13574999999997</v>
      </c>
    </row>
    <row r="177" spans="1:10" x14ac:dyDescent="0.3">
      <c r="A177" t="b">
        <v>0</v>
      </c>
      <c r="B177" t="s">
        <v>99</v>
      </c>
      <c r="C177">
        <v>21145600</v>
      </c>
      <c r="D177">
        <v>136501605</v>
      </c>
      <c r="E177">
        <v>163635200.00000003</v>
      </c>
      <c r="F177">
        <v>86520000</v>
      </c>
      <c r="G177">
        <v>407802405</v>
      </c>
      <c r="H177">
        <v>5.9</v>
      </c>
      <c r="I177">
        <v>8100</v>
      </c>
      <c r="J177">
        <v>246.70849999999999</v>
      </c>
    </row>
    <row r="178" spans="1:10" x14ac:dyDescent="0.3">
      <c r="A178" t="b">
        <v>0</v>
      </c>
      <c r="B178" t="s">
        <v>207</v>
      </c>
      <c r="C178">
        <v>53760000</v>
      </c>
      <c r="D178">
        <v>88304742</v>
      </c>
      <c r="E178">
        <v>130867200.00000003</v>
      </c>
      <c r="F178">
        <v>137505000</v>
      </c>
      <c r="G178">
        <v>410436942</v>
      </c>
      <c r="H178">
        <v>15</v>
      </c>
      <c r="I178">
        <v>5240</v>
      </c>
      <c r="J178">
        <v>273.95339999999999</v>
      </c>
    </row>
    <row r="179" spans="1:10" x14ac:dyDescent="0.3">
      <c r="A179" t="b">
        <v>0</v>
      </c>
      <c r="B179" t="s">
        <v>123</v>
      </c>
      <c r="C179">
        <v>21504000.000000004</v>
      </c>
      <c r="D179">
        <v>138186810.00000003</v>
      </c>
      <c r="E179">
        <v>130867200.00000003</v>
      </c>
      <c r="F179">
        <v>120509999.99999999</v>
      </c>
      <c r="G179">
        <v>411068010.00000006</v>
      </c>
      <c r="H179">
        <v>6.0000000000000009</v>
      </c>
      <c r="I179">
        <v>8200</v>
      </c>
      <c r="J179">
        <v>254.577</v>
      </c>
    </row>
    <row r="180" spans="1:10" x14ac:dyDescent="0.3">
      <c r="A180" t="b">
        <v>0</v>
      </c>
      <c r="B180" t="s">
        <v>541</v>
      </c>
      <c r="C180">
        <v>36843520.000000007</v>
      </c>
      <c r="D180">
        <v>99090053.999999985</v>
      </c>
      <c r="E180">
        <v>207692800</v>
      </c>
      <c r="F180">
        <v>69524999.999999985</v>
      </c>
      <c r="G180">
        <v>413151374</v>
      </c>
      <c r="H180">
        <v>10.280000000000001</v>
      </c>
      <c r="I180">
        <v>5880</v>
      </c>
      <c r="J180">
        <v>263.46780000000001</v>
      </c>
    </row>
    <row r="181" spans="1:10" x14ac:dyDescent="0.3">
      <c r="A181" t="b">
        <v>0</v>
      </c>
      <c r="B181" t="s">
        <v>402</v>
      </c>
      <c r="C181">
        <v>17848320</v>
      </c>
      <c r="D181">
        <v>109538325</v>
      </c>
      <c r="E181">
        <v>190156800</v>
      </c>
      <c r="F181">
        <v>95789999.999999985</v>
      </c>
      <c r="G181">
        <v>413333445</v>
      </c>
      <c r="H181">
        <v>4.9800000000000004</v>
      </c>
      <c r="I181">
        <v>6500</v>
      </c>
      <c r="J181">
        <v>269.8845</v>
      </c>
    </row>
    <row r="182" spans="1:10" x14ac:dyDescent="0.3">
      <c r="A182" t="b">
        <v>0</v>
      </c>
      <c r="B182" t="s">
        <v>468</v>
      </c>
      <c r="C182">
        <v>45875200</v>
      </c>
      <c r="D182">
        <v>148298040</v>
      </c>
      <c r="E182">
        <v>111667200.00000001</v>
      </c>
      <c r="F182">
        <v>108149999.99999999</v>
      </c>
      <c r="G182">
        <v>413990440</v>
      </c>
      <c r="H182">
        <v>12.8</v>
      </c>
      <c r="I182">
        <v>8800</v>
      </c>
      <c r="J182">
        <v>239.06800000000001</v>
      </c>
    </row>
    <row r="183" spans="1:10" x14ac:dyDescent="0.3">
      <c r="A183" t="b">
        <v>0</v>
      </c>
      <c r="B183" t="s">
        <v>152</v>
      </c>
      <c r="C183">
        <v>25088000</v>
      </c>
      <c r="D183">
        <v>121334760.00000001</v>
      </c>
      <c r="E183">
        <v>134707200</v>
      </c>
      <c r="F183">
        <v>133488000.00000003</v>
      </c>
      <c r="G183">
        <v>414617960</v>
      </c>
      <c r="H183">
        <v>7</v>
      </c>
      <c r="I183">
        <v>7200</v>
      </c>
      <c r="J183">
        <v>268.29199999999997</v>
      </c>
    </row>
    <row r="184" spans="1:10" x14ac:dyDescent="0.3">
      <c r="A184" t="b">
        <v>0</v>
      </c>
      <c r="B184" t="s">
        <v>212</v>
      </c>
      <c r="C184">
        <v>53760000</v>
      </c>
      <c r="D184">
        <v>93360357</v>
      </c>
      <c r="E184">
        <v>159795200.00000003</v>
      </c>
      <c r="F184">
        <v>109695000</v>
      </c>
      <c r="G184">
        <v>416610557</v>
      </c>
      <c r="H184">
        <v>15</v>
      </c>
      <c r="I184">
        <v>5540</v>
      </c>
      <c r="J184">
        <v>270.53890000000001</v>
      </c>
    </row>
    <row r="185" spans="1:10" x14ac:dyDescent="0.3">
      <c r="A185" t="b">
        <v>0</v>
      </c>
      <c r="B185" t="s">
        <v>109</v>
      </c>
      <c r="C185">
        <v>21145600</v>
      </c>
      <c r="D185">
        <v>131445990</v>
      </c>
      <c r="E185">
        <v>150118400</v>
      </c>
      <c r="F185">
        <v>114329999.99999997</v>
      </c>
      <c r="G185">
        <v>417039990</v>
      </c>
      <c r="H185">
        <v>5.9</v>
      </c>
      <c r="I185">
        <v>7800</v>
      </c>
      <c r="J185">
        <v>262.16300000000001</v>
      </c>
    </row>
    <row r="186" spans="1:10" x14ac:dyDescent="0.3">
      <c r="A186" t="b">
        <v>0</v>
      </c>
      <c r="B186" t="s">
        <v>128</v>
      </c>
      <c r="C186">
        <v>21504000.000000004</v>
      </c>
      <c r="D186">
        <v>143242425</v>
      </c>
      <c r="E186">
        <v>159795200.00000003</v>
      </c>
      <c r="F186">
        <v>92699999.999999985</v>
      </c>
      <c r="G186">
        <v>417241625</v>
      </c>
      <c r="H186">
        <v>6.0000000000000009</v>
      </c>
      <c r="I186">
        <v>8500</v>
      </c>
      <c r="J186">
        <v>251.16249999999999</v>
      </c>
    </row>
    <row r="187" spans="1:10" x14ac:dyDescent="0.3">
      <c r="A187" t="b">
        <v>0</v>
      </c>
      <c r="B187" t="s">
        <v>512</v>
      </c>
      <c r="C187">
        <v>38277120</v>
      </c>
      <c r="D187">
        <v>103808628</v>
      </c>
      <c r="E187">
        <v>204748800.00000003</v>
      </c>
      <c r="F187">
        <v>71378999.999999985</v>
      </c>
      <c r="G187">
        <v>418213548</v>
      </c>
      <c r="H187">
        <v>10.68</v>
      </c>
      <c r="I187">
        <v>6160</v>
      </c>
      <c r="J187">
        <v>264.44760000000002</v>
      </c>
    </row>
    <row r="188" spans="1:10" x14ac:dyDescent="0.3">
      <c r="A188" t="b">
        <v>0</v>
      </c>
      <c r="B188" t="s">
        <v>473</v>
      </c>
      <c r="C188">
        <v>45875200</v>
      </c>
      <c r="D188">
        <v>153353655</v>
      </c>
      <c r="E188">
        <v>140595200</v>
      </c>
      <c r="F188">
        <v>80339999.999999985</v>
      </c>
      <c r="G188">
        <v>420164055</v>
      </c>
      <c r="H188">
        <v>12.8</v>
      </c>
      <c r="I188">
        <v>9100</v>
      </c>
      <c r="J188">
        <v>235.65350000000001</v>
      </c>
    </row>
    <row r="189" spans="1:10" x14ac:dyDescent="0.3">
      <c r="A189" t="b">
        <v>0</v>
      </c>
      <c r="B189" t="s">
        <v>157</v>
      </c>
      <c r="C189">
        <v>25088000</v>
      </c>
      <c r="D189">
        <v>126390375</v>
      </c>
      <c r="E189">
        <v>163635200.00000003</v>
      </c>
      <c r="F189">
        <v>105678000</v>
      </c>
      <c r="G189">
        <v>420791575</v>
      </c>
      <c r="H189">
        <v>7</v>
      </c>
      <c r="I189">
        <v>7500</v>
      </c>
      <c r="J189">
        <v>264.8775</v>
      </c>
    </row>
    <row r="190" spans="1:10" x14ac:dyDescent="0.3">
      <c r="A190" t="b">
        <v>0</v>
      </c>
      <c r="B190" t="s">
        <v>413</v>
      </c>
      <c r="C190">
        <v>27955200.000000004</v>
      </c>
      <c r="D190">
        <v>139872015</v>
      </c>
      <c r="E190">
        <v>110387200</v>
      </c>
      <c r="F190">
        <v>143685000</v>
      </c>
      <c r="G190">
        <v>421899415</v>
      </c>
      <c r="H190">
        <v>7.8000000000000007</v>
      </c>
      <c r="I190">
        <v>8300</v>
      </c>
      <c r="J190">
        <v>263.9255</v>
      </c>
    </row>
    <row r="191" spans="1:10" x14ac:dyDescent="0.3">
      <c r="A191" t="b">
        <v>0</v>
      </c>
      <c r="B191" t="s">
        <v>222</v>
      </c>
      <c r="C191">
        <v>53760000</v>
      </c>
      <c r="D191">
        <v>88304742</v>
      </c>
      <c r="E191">
        <v>142438400</v>
      </c>
      <c r="F191">
        <v>137505000</v>
      </c>
      <c r="G191">
        <v>422008142</v>
      </c>
      <c r="H191">
        <v>15</v>
      </c>
      <c r="I191">
        <v>5240</v>
      </c>
      <c r="J191">
        <v>282.99340000000001</v>
      </c>
    </row>
    <row r="192" spans="1:10" x14ac:dyDescent="0.3">
      <c r="A192" t="b">
        <v>0</v>
      </c>
      <c r="B192" t="s">
        <v>138</v>
      </c>
      <c r="C192">
        <v>21504000.000000004</v>
      </c>
      <c r="D192">
        <v>138186810.00000003</v>
      </c>
      <c r="E192">
        <v>142438400</v>
      </c>
      <c r="F192">
        <v>120509999.99999999</v>
      </c>
      <c r="G192">
        <v>422639210</v>
      </c>
      <c r="H192">
        <v>6.0000000000000009</v>
      </c>
      <c r="I192">
        <v>8200</v>
      </c>
      <c r="J192">
        <v>263.61700000000002</v>
      </c>
    </row>
    <row r="193" spans="1:10" x14ac:dyDescent="0.3">
      <c r="A193" t="b">
        <v>0</v>
      </c>
      <c r="B193" t="s">
        <v>336</v>
      </c>
      <c r="C193">
        <v>27166720</v>
      </c>
      <c r="D193">
        <v>151668450</v>
      </c>
      <c r="E193">
        <v>200396799.99999997</v>
      </c>
      <c r="F193">
        <v>44495999.999999993</v>
      </c>
      <c r="G193">
        <v>423727970</v>
      </c>
      <c r="H193">
        <v>7.58</v>
      </c>
      <c r="I193">
        <v>9000</v>
      </c>
      <c r="J193">
        <v>239.93700000000001</v>
      </c>
    </row>
    <row r="194" spans="1:10" x14ac:dyDescent="0.3">
      <c r="A194" t="b">
        <v>0</v>
      </c>
      <c r="B194" t="s">
        <v>203</v>
      </c>
      <c r="C194">
        <v>47308800.000000007</v>
      </c>
      <c r="D194">
        <v>61341461.999999993</v>
      </c>
      <c r="E194">
        <v>194918400</v>
      </c>
      <c r="F194">
        <v>120509999.99999999</v>
      </c>
      <c r="G194">
        <v>424078662</v>
      </c>
      <c r="H194">
        <v>13.200000000000001</v>
      </c>
      <c r="I194">
        <v>3640</v>
      </c>
      <c r="J194">
        <v>299.7174</v>
      </c>
    </row>
    <row r="195" spans="1:10" x14ac:dyDescent="0.3">
      <c r="A195" t="b">
        <v>0</v>
      </c>
      <c r="B195" t="s">
        <v>483</v>
      </c>
      <c r="C195">
        <v>45875200</v>
      </c>
      <c r="D195">
        <v>148298040</v>
      </c>
      <c r="E195">
        <v>123238400</v>
      </c>
      <c r="F195">
        <v>108149999.99999999</v>
      </c>
      <c r="G195">
        <v>425561640</v>
      </c>
      <c r="H195">
        <v>12.8</v>
      </c>
      <c r="I195">
        <v>8800</v>
      </c>
      <c r="J195">
        <v>248.108</v>
      </c>
    </row>
    <row r="196" spans="1:10" x14ac:dyDescent="0.3">
      <c r="A196" t="b">
        <v>0</v>
      </c>
      <c r="B196" t="s">
        <v>167</v>
      </c>
      <c r="C196">
        <v>25088000</v>
      </c>
      <c r="D196">
        <v>121334760.00000001</v>
      </c>
      <c r="E196">
        <v>146278400</v>
      </c>
      <c r="F196">
        <v>133488000.00000003</v>
      </c>
      <c r="G196">
        <v>426189160</v>
      </c>
      <c r="H196">
        <v>7</v>
      </c>
      <c r="I196">
        <v>7200</v>
      </c>
      <c r="J196">
        <v>277.33199999999999</v>
      </c>
    </row>
    <row r="197" spans="1:10" x14ac:dyDescent="0.3">
      <c r="A197" t="b">
        <v>0</v>
      </c>
      <c r="B197" t="s">
        <v>464</v>
      </c>
      <c r="C197">
        <v>39424000</v>
      </c>
      <c r="D197">
        <v>121334760.00000001</v>
      </c>
      <c r="E197">
        <v>175718400</v>
      </c>
      <c r="F197">
        <v>91155000</v>
      </c>
      <c r="G197">
        <v>427632160</v>
      </c>
      <c r="H197">
        <v>11</v>
      </c>
      <c r="I197">
        <v>7200</v>
      </c>
      <c r="J197">
        <v>264.83199999999999</v>
      </c>
    </row>
    <row r="198" spans="1:10" x14ac:dyDescent="0.3">
      <c r="A198" t="b">
        <v>0</v>
      </c>
      <c r="B198" t="s">
        <v>418</v>
      </c>
      <c r="C198">
        <v>27955200.000000004</v>
      </c>
      <c r="D198">
        <v>144927630</v>
      </c>
      <c r="E198">
        <v>139315200</v>
      </c>
      <c r="F198">
        <v>115875000</v>
      </c>
      <c r="G198">
        <v>428073030</v>
      </c>
      <c r="H198">
        <v>7.8000000000000007</v>
      </c>
      <c r="I198">
        <v>8600</v>
      </c>
      <c r="J198">
        <v>260.51100000000002</v>
      </c>
    </row>
    <row r="199" spans="1:10" x14ac:dyDescent="0.3">
      <c r="A199" t="s">
        <v>556</v>
      </c>
      <c r="B199" t="s">
        <v>88</v>
      </c>
      <c r="C199">
        <v>9676800</v>
      </c>
      <c r="D199">
        <v>101112300</v>
      </c>
      <c r="E199">
        <v>204083200</v>
      </c>
      <c r="F199">
        <v>114330000</v>
      </c>
      <c r="G199">
        <v>429202300</v>
      </c>
      <c r="H199">
        <v>2.7</v>
      </c>
      <c r="I199">
        <v>6000</v>
      </c>
      <c r="J199">
        <v>293.93</v>
      </c>
    </row>
    <row r="200" spans="1:10" x14ac:dyDescent="0.3">
      <c r="A200" t="b">
        <v>0</v>
      </c>
      <c r="B200" t="s">
        <v>365</v>
      </c>
      <c r="C200">
        <v>25733120</v>
      </c>
      <c r="D200">
        <v>136333084.5</v>
      </c>
      <c r="E200">
        <v>194252799.99999997</v>
      </c>
      <c r="F200">
        <v>72923999.999999985</v>
      </c>
      <c r="G200">
        <v>429243004.5</v>
      </c>
      <c r="H200">
        <v>7.18</v>
      </c>
      <c r="I200">
        <v>8090</v>
      </c>
      <c r="J200">
        <v>259.18765000000002</v>
      </c>
    </row>
    <row r="201" spans="1:10" x14ac:dyDescent="0.3">
      <c r="A201" t="b">
        <v>0</v>
      </c>
      <c r="B201" t="s">
        <v>452</v>
      </c>
      <c r="C201">
        <v>23582720</v>
      </c>
      <c r="D201">
        <v>131783030.99999999</v>
      </c>
      <c r="E201">
        <v>234700800.00000003</v>
      </c>
      <c r="F201">
        <v>41097000</v>
      </c>
      <c r="G201">
        <v>431163551</v>
      </c>
      <c r="H201">
        <v>6.58</v>
      </c>
      <c r="I201">
        <v>7820</v>
      </c>
      <c r="J201">
        <v>258.16070000000002</v>
      </c>
    </row>
    <row r="202" spans="1:10" x14ac:dyDescent="0.3">
      <c r="A202" t="b">
        <v>0</v>
      </c>
      <c r="B202" t="s">
        <v>428</v>
      </c>
      <c r="C202">
        <v>27955200.000000004</v>
      </c>
      <c r="D202">
        <v>139872015</v>
      </c>
      <c r="E202">
        <v>121958400</v>
      </c>
      <c r="F202">
        <v>143685000</v>
      </c>
      <c r="G202">
        <v>433470615</v>
      </c>
      <c r="H202">
        <v>7.8000000000000007</v>
      </c>
      <c r="I202">
        <v>8300</v>
      </c>
      <c r="J202">
        <v>272.96550000000002</v>
      </c>
    </row>
    <row r="203" spans="1:10" x14ac:dyDescent="0.3">
      <c r="A203" t="b">
        <v>0</v>
      </c>
      <c r="B203" t="s">
        <v>168</v>
      </c>
      <c r="C203">
        <v>6092799.9999999991</v>
      </c>
      <c r="D203">
        <v>141557220</v>
      </c>
      <c r="E203">
        <v>215347200.00000003</v>
      </c>
      <c r="F203">
        <v>71070000</v>
      </c>
      <c r="G203">
        <v>434067220</v>
      </c>
      <c r="H203">
        <v>1.6999999999999997</v>
      </c>
      <c r="I203">
        <v>8400</v>
      </c>
      <c r="J203">
        <v>267.214</v>
      </c>
    </row>
    <row r="204" spans="1:10" x14ac:dyDescent="0.3">
      <c r="A204" t="b">
        <v>0</v>
      </c>
      <c r="B204" t="s">
        <v>231</v>
      </c>
      <c r="C204">
        <v>293888000</v>
      </c>
      <c r="D204">
        <v>47859822.000000007</v>
      </c>
      <c r="E204">
        <v>45312000</v>
      </c>
      <c r="F204">
        <v>47586000</v>
      </c>
      <c r="G204">
        <v>434645822</v>
      </c>
      <c r="H204">
        <v>82</v>
      </c>
      <c r="I204">
        <v>2840</v>
      </c>
      <c r="J204">
        <v>205.7294</v>
      </c>
    </row>
    <row r="205" spans="1:10" x14ac:dyDescent="0.3">
      <c r="A205" t="s">
        <v>556</v>
      </c>
      <c r="B205" t="s">
        <v>117</v>
      </c>
      <c r="C205">
        <v>10035200.000000002</v>
      </c>
      <c r="D205">
        <v>107853120</v>
      </c>
      <c r="E205">
        <v>196403200.00000003</v>
      </c>
      <c r="F205">
        <v>120509999.99999999</v>
      </c>
      <c r="G205">
        <v>434801520</v>
      </c>
      <c r="H205">
        <v>2.8000000000000003</v>
      </c>
      <c r="I205">
        <v>6400</v>
      </c>
      <c r="J205">
        <v>295.38400000000001</v>
      </c>
    </row>
    <row r="206" spans="1:10" x14ac:dyDescent="0.3">
      <c r="A206" t="b">
        <v>0</v>
      </c>
      <c r="B206" t="s">
        <v>54</v>
      </c>
      <c r="C206">
        <v>11038720</v>
      </c>
      <c r="D206">
        <v>124705170</v>
      </c>
      <c r="E206">
        <v>214476800</v>
      </c>
      <c r="F206">
        <v>88065000</v>
      </c>
      <c r="G206">
        <v>438285690</v>
      </c>
      <c r="H206">
        <v>3.08</v>
      </c>
      <c r="I206">
        <v>7400</v>
      </c>
      <c r="J206">
        <v>281.68099999999998</v>
      </c>
    </row>
    <row r="207" spans="1:10" x14ac:dyDescent="0.3">
      <c r="A207" t="b">
        <v>0</v>
      </c>
      <c r="B207" t="s">
        <v>146</v>
      </c>
      <c r="C207">
        <v>13619200</v>
      </c>
      <c r="D207">
        <v>91001070</v>
      </c>
      <c r="E207">
        <v>200243200</v>
      </c>
      <c r="F207">
        <v>133488000.00000003</v>
      </c>
      <c r="G207">
        <v>438351470</v>
      </c>
      <c r="H207">
        <v>3.8</v>
      </c>
      <c r="I207">
        <v>5400</v>
      </c>
      <c r="J207">
        <v>309.09899999999999</v>
      </c>
    </row>
    <row r="208" spans="1:10" x14ac:dyDescent="0.3">
      <c r="A208" t="b">
        <v>0</v>
      </c>
      <c r="B208" t="s">
        <v>91</v>
      </c>
      <c r="C208">
        <v>13977600.000000002</v>
      </c>
      <c r="D208">
        <v>138186810.00000003</v>
      </c>
      <c r="E208">
        <v>156467200.00000003</v>
      </c>
      <c r="F208">
        <v>131324999.99999999</v>
      </c>
      <c r="G208">
        <v>439956610.00000006</v>
      </c>
      <c r="H208">
        <v>3.9000000000000004</v>
      </c>
      <c r="I208">
        <v>8200</v>
      </c>
      <c r="J208">
        <v>282.137</v>
      </c>
    </row>
    <row r="209" spans="1:10" x14ac:dyDescent="0.3">
      <c r="A209" t="b">
        <v>0</v>
      </c>
      <c r="B209" t="s">
        <v>169</v>
      </c>
      <c r="C209">
        <v>6092799.9999999991</v>
      </c>
      <c r="D209">
        <v>146612835.00000003</v>
      </c>
      <c r="E209">
        <v>244275200</v>
      </c>
      <c r="F209">
        <v>43260000</v>
      </c>
      <c r="G209">
        <v>440240835</v>
      </c>
      <c r="H209">
        <v>1.6999999999999997</v>
      </c>
      <c r="I209">
        <v>8700</v>
      </c>
      <c r="J209">
        <v>263.79950000000002</v>
      </c>
    </row>
    <row r="210" spans="1:10" x14ac:dyDescent="0.3">
      <c r="A210" t="b">
        <v>0</v>
      </c>
      <c r="B210" t="s">
        <v>25</v>
      </c>
      <c r="C210">
        <v>21432320</v>
      </c>
      <c r="D210">
        <v>118806952.5</v>
      </c>
      <c r="E210">
        <v>214476800</v>
      </c>
      <c r="F210">
        <v>86829000</v>
      </c>
      <c r="G210">
        <v>441545072.5</v>
      </c>
      <c r="H210">
        <v>5.98</v>
      </c>
      <c r="I210">
        <v>7050</v>
      </c>
      <c r="J210">
        <v>283.39125000000001</v>
      </c>
    </row>
    <row r="211" spans="1:10" x14ac:dyDescent="0.3">
      <c r="A211" t="b">
        <v>0</v>
      </c>
      <c r="B211" t="s">
        <v>96</v>
      </c>
      <c r="C211">
        <v>13977600.000000002</v>
      </c>
      <c r="D211">
        <v>143242425</v>
      </c>
      <c r="E211">
        <v>181555200</v>
      </c>
      <c r="F211">
        <v>103514999.99999999</v>
      </c>
      <c r="G211">
        <v>442290225</v>
      </c>
      <c r="H211">
        <v>3.9000000000000004</v>
      </c>
      <c r="I211">
        <v>8500</v>
      </c>
      <c r="J211">
        <v>275.72250000000003</v>
      </c>
    </row>
    <row r="212" spans="1:10" x14ac:dyDescent="0.3">
      <c r="A212" t="b">
        <v>0</v>
      </c>
      <c r="B212" t="s">
        <v>120</v>
      </c>
      <c r="C212">
        <v>14336000</v>
      </c>
      <c r="D212">
        <v>144927630</v>
      </c>
      <c r="E212">
        <v>148787200</v>
      </c>
      <c r="F212">
        <v>137505000</v>
      </c>
      <c r="G212">
        <v>445555830</v>
      </c>
      <c r="H212">
        <v>4</v>
      </c>
      <c r="I212">
        <v>8600</v>
      </c>
      <c r="J212">
        <v>283.59100000000001</v>
      </c>
    </row>
    <row r="213" spans="1:10" x14ac:dyDescent="0.3">
      <c r="A213" t="s">
        <v>556</v>
      </c>
      <c r="B213" t="s">
        <v>407</v>
      </c>
      <c r="C213">
        <v>16486399.999999998</v>
      </c>
      <c r="D213">
        <v>109538325</v>
      </c>
      <c r="E213">
        <v>175923200</v>
      </c>
      <c r="F213">
        <v>143685000</v>
      </c>
      <c r="G213">
        <v>445632925</v>
      </c>
      <c r="H213">
        <v>4.5999999999999996</v>
      </c>
      <c r="I213">
        <v>6500</v>
      </c>
      <c r="J213">
        <v>304.73250000000002</v>
      </c>
    </row>
    <row r="214" spans="1:10" x14ac:dyDescent="0.3">
      <c r="A214" t="b">
        <v>0</v>
      </c>
      <c r="B214" t="s">
        <v>171</v>
      </c>
      <c r="C214">
        <v>6092799.9999999991</v>
      </c>
      <c r="D214">
        <v>141557220</v>
      </c>
      <c r="E214">
        <v>226918400</v>
      </c>
      <c r="F214">
        <v>71070000</v>
      </c>
      <c r="G214">
        <v>445638420</v>
      </c>
      <c r="H214">
        <v>1.6999999999999997</v>
      </c>
      <c r="I214">
        <v>8400</v>
      </c>
      <c r="J214">
        <v>276.25400000000002</v>
      </c>
    </row>
    <row r="215" spans="1:10" x14ac:dyDescent="0.3">
      <c r="A215" t="b">
        <v>0</v>
      </c>
      <c r="B215" t="s">
        <v>65</v>
      </c>
      <c r="C215">
        <v>21145600</v>
      </c>
      <c r="D215">
        <v>155038860.00000003</v>
      </c>
      <c r="E215">
        <v>134707200</v>
      </c>
      <c r="F215">
        <v>135959999.99999997</v>
      </c>
      <c r="G215">
        <v>446851660</v>
      </c>
      <c r="H215">
        <v>5.9</v>
      </c>
      <c r="I215">
        <v>9200</v>
      </c>
      <c r="J215">
        <v>275.72199999999998</v>
      </c>
    </row>
    <row r="216" spans="1:10" x14ac:dyDescent="0.3">
      <c r="A216" t="b">
        <v>0</v>
      </c>
      <c r="B216" t="s">
        <v>149</v>
      </c>
      <c r="C216">
        <v>17920000</v>
      </c>
      <c r="D216">
        <v>128075580</v>
      </c>
      <c r="E216">
        <v>152627200.00000003</v>
      </c>
      <c r="F216">
        <v>150483000</v>
      </c>
      <c r="G216">
        <v>449105780</v>
      </c>
      <c r="H216">
        <v>5</v>
      </c>
      <c r="I216">
        <v>7600</v>
      </c>
      <c r="J216">
        <v>297.30599999999998</v>
      </c>
    </row>
    <row r="217" spans="1:10" x14ac:dyDescent="0.3">
      <c r="A217" t="b">
        <v>0</v>
      </c>
      <c r="B217" t="s">
        <v>36</v>
      </c>
      <c r="C217">
        <v>31539200.000000004</v>
      </c>
      <c r="D217">
        <v>149140642.5</v>
      </c>
      <c r="E217">
        <v>134707200</v>
      </c>
      <c r="F217">
        <v>134724000</v>
      </c>
      <c r="G217">
        <v>450111042.5</v>
      </c>
      <c r="H217">
        <v>8.8000000000000007</v>
      </c>
      <c r="I217">
        <v>8850</v>
      </c>
      <c r="J217">
        <v>277.43225000000001</v>
      </c>
    </row>
    <row r="218" spans="1:10" x14ac:dyDescent="0.3">
      <c r="A218" t="b">
        <v>0</v>
      </c>
      <c r="B218" t="s">
        <v>106</v>
      </c>
      <c r="C218">
        <v>13977600.000000002</v>
      </c>
      <c r="D218">
        <v>138186810.00000003</v>
      </c>
      <c r="E218">
        <v>168038400</v>
      </c>
      <c r="F218">
        <v>131324999.99999999</v>
      </c>
      <c r="G218">
        <v>451527810</v>
      </c>
      <c r="H218">
        <v>3.9000000000000004</v>
      </c>
      <c r="I218">
        <v>8200</v>
      </c>
      <c r="J218">
        <v>291.17700000000002</v>
      </c>
    </row>
    <row r="219" spans="1:10" x14ac:dyDescent="0.3">
      <c r="A219" t="b">
        <v>0</v>
      </c>
      <c r="B219" t="s">
        <v>125</v>
      </c>
      <c r="C219">
        <v>14336000</v>
      </c>
      <c r="D219">
        <v>149983245</v>
      </c>
      <c r="E219">
        <v>177715200</v>
      </c>
      <c r="F219">
        <v>109695000</v>
      </c>
      <c r="G219">
        <v>451729445</v>
      </c>
      <c r="H219">
        <v>4</v>
      </c>
      <c r="I219">
        <v>8900</v>
      </c>
      <c r="J219">
        <v>280.17649999999998</v>
      </c>
    </row>
    <row r="220" spans="1:10" x14ac:dyDescent="0.3">
      <c r="A220" t="b">
        <v>0</v>
      </c>
      <c r="B220" t="s">
        <v>383</v>
      </c>
      <c r="C220">
        <v>19353600</v>
      </c>
      <c r="D220">
        <v>91675152</v>
      </c>
      <c r="E220">
        <v>226662399.99999997</v>
      </c>
      <c r="F220">
        <v>114639000</v>
      </c>
      <c r="G220">
        <v>452330152</v>
      </c>
      <c r="H220">
        <v>5.4</v>
      </c>
      <c r="I220">
        <v>5440</v>
      </c>
      <c r="J220">
        <v>313.81040000000002</v>
      </c>
    </row>
    <row r="221" spans="1:10" x14ac:dyDescent="0.3">
      <c r="A221" t="b">
        <v>0</v>
      </c>
      <c r="B221" t="s">
        <v>70</v>
      </c>
      <c r="C221">
        <v>21145600</v>
      </c>
      <c r="D221">
        <v>160094475</v>
      </c>
      <c r="E221">
        <v>163635200.00000003</v>
      </c>
      <c r="F221">
        <v>108149999.99999999</v>
      </c>
      <c r="G221">
        <v>453025275</v>
      </c>
      <c r="H221">
        <v>5.9</v>
      </c>
      <c r="I221">
        <v>9500</v>
      </c>
      <c r="J221">
        <v>272.3075</v>
      </c>
    </row>
    <row r="222" spans="1:10" x14ac:dyDescent="0.3">
      <c r="A222" t="s">
        <v>556</v>
      </c>
      <c r="B222" t="s">
        <v>87</v>
      </c>
      <c r="C222">
        <v>7526400</v>
      </c>
      <c r="D222">
        <v>111223530</v>
      </c>
      <c r="E222">
        <v>220518400</v>
      </c>
      <c r="F222">
        <v>114330000</v>
      </c>
      <c r="G222">
        <v>453598330</v>
      </c>
      <c r="H222">
        <v>2.1</v>
      </c>
      <c r="I222">
        <v>6600</v>
      </c>
      <c r="J222">
        <v>307.90100000000001</v>
      </c>
    </row>
    <row r="223" spans="1:10" x14ac:dyDescent="0.3">
      <c r="A223" t="b">
        <v>0</v>
      </c>
      <c r="B223" t="s">
        <v>220</v>
      </c>
      <c r="C223">
        <v>65157120</v>
      </c>
      <c r="D223">
        <v>91675152</v>
      </c>
      <c r="E223">
        <v>205516800</v>
      </c>
      <c r="F223">
        <v>92699999.999999985</v>
      </c>
      <c r="G223">
        <v>455049072</v>
      </c>
      <c r="H223">
        <v>18.18</v>
      </c>
      <c r="I223">
        <v>5440</v>
      </c>
      <c r="J223">
        <v>293.88240000000002</v>
      </c>
    </row>
    <row r="224" spans="1:10" x14ac:dyDescent="0.3">
      <c r="A224" t="b">
        <v>0</v>
      </c>
      <c r="B224" t="s">
        <v>154</v>
      </c>
      <c r="C224">
        <v>17920000</v>
      </c>
      <c r="D224">
        <v>133131195</v>
      </c>
      <c r="E224">
        <v>181555200</v>
      </c>
      <c r="F224">
        <v>122672999.99999999</v>
      </c>
      <c r="G224">
        <v>455279395</v>
      </c>
      <c r="H224">
        <v>5</v>
      </c>
      <c r="I224">
        <v>7900</v>
      </c>
      <c r="J224">
        <v>293.89150000000001</v>
      </c>
    </row>
    <row r="225" spans="1:10" x14ac:dyDescent="0.3">
      <c r="A225" t="b">
        <v>0</v>
      </c>
      <c r="B225" t="s">
        <v>41</v>
      </c>
      <c r="C225">
        <v>31539200.000000004</v>
      </c>
      <c r="D225">
        <v>154196257.5</v>
      </c>
      <c r="E225">
        <v>163635200.00000003</v>
      </c>
      <c r="F225">
        <v>106913999.99999999</v>
      </c>
      <c r="G225">
        <v>456284657.5</v>
      </c>
      <c r="H225">
        <v>8.8000000000000007</v>
      </c>
      <c r="I225">
        <v>9150</v>
      </c>
      <c r="J225">
        <v>274.01774999999998</v>
      </c>
    </row>
    <row r="226" spans="1:10" x14ac:dyDescent="0.3">
      <c r="A226" t="b">
        <v>0</v>
      </c>
      <c r="B226" t="s">
        <v>410</v>
      </c>
      <c r="C226">
        <v>20787200.000000004</v>
      </c>
      <c r="D226">
        <v>146612835.00000003</v>
      </c>
      <c r="E226">
        <v>128307200.00000003</v>
      </c>
      <c r="F226">
        <v>160679999.99999997</v>
      </c>
      <c r="G226">
        <v>456387235</v>
      </c>
      <c r="H226">
        <v>5.8000000000000007</v>
      </c>
      <c r="I226">
        <v>8700</v>
      </c>
      <c r="J226">
        <v>292.93950000000001</v>
      </c>
    </row>
    <row r="227" spans="1:10" x14ac:dyDescent="0.3">
      <c r="A227" t="b">
        <v>0</v>
      </c>
      <c r="B227" t="s">
        <v>135</v>
      </c>
      <c r="C227">
        <v>14336000</v>
      </c>
      <c r="D227">
        <v>144927630</v>
      </c>
      <c r="E227">
        <v>160358400</v>
      </c>
      <c r="F227">
        <v>137505000</v>
      </c>
      <c r="G227">
        <v>457127030</v>
      </c>
      <c r="H227">
        <v>4</v>
      </c>
      <c r="I227">
        <v>8600</v>
      </c>
      <c r="J227">
        <v>292.63099999999997</v>
      </c>
    </row>
    <row r="228" spans="1:10" x14ac:dyDescent="0.3">
      <c r="A228" t="b">
        <v>0</v>
      </c>
      <c r="B228" t="s">
        <v>333</v>
      </c>
      <c r="C228">
        <v>19998720</v>
      </c>
      <c r="D228">
        <v>158409270</v>
      </c>
      <c r="E228">
        <v>218316800</v>
      </c>
      <c r="F228">
        <v>61491000</v>
      </c>
      <c r="G228">
        <v>458215790</v>
      </c>
      <c r="H228">
        <v>5.58</v>
      </c>
      <c r="I228">
        <v>9400</v>
      </c>
      <c r="J228">
        <v>268.95100000000002</v>
      </c>
    </row>
    <row r="229" spans="1:10" x14ac:dyDescent="0.3">
      <c r="A229" t="b">
        <v>0</v>
      </c>
      <c r="B229" t="s">
        <v>80</v>
      </c>
      <c r="C229">
        <v>21145600</v>
      </c>
      <c r="D229">
        <v>155038860.00000003</v>
      </c>
      <c r="E229">
        <v>146278400</v>
      </c>
      <c r="F229">
        <v>135959999.99999997</v>
      </c>
      <c r="G229">
        <v>458422860</v>
      </c>
      <c r="H229">
        <v>5.9</v>
      </c>
      <c r="I229">
        <v>9200</v>
      </c>
      <c r="J229">
        <v>284.762</v>
      </c>
    </row>
    <row r="230" spans="1:10" x14ac:dyDescent="0.3">
      <c r="A230" t="b">
        <v>0</v>
      </c>
      <c r="B230" t="s">
        <v>388</v>
      </c>
      <c r="C230">
        <v>19353600</v>
      </c>
      <c r="D230">
        <v>96730767.000000015</v>
      </c>
      <c r="E230">
        <v>255590400.00000003</v>
      </c>
      <c r="F230">
        <v>86829000</v>
      </c>
      <c r="G230">
        <v>458503767.00000006</v>
      </c>
      <c r="H230">
        <v>5.4</v>
      </c>
      <c r="I230">
        <v>5740</v>
      </c>
      <c r="J230">
        <v>310.39589999999998</v>
      </c>
    </row>
    <row r="231" spans="1:10" x14ac:dyDescent="0.3">
      <c r="A231" t="b">
        <v>0</v>
      </c>
      <c r="B231" t="s">
        <v>481</v>
      </c>
      <c r="C231">
        <v>57272319.999999993</v>
      </c>
      <c r="D231">
        <v>151668450</v>
      </c>
      <c r="E231">
        <v>186316800</v>
      </c>
      <c r="F231">
        <v>63344999.999999985</v>
      </c>
      <c r="G231">
        <v>458602570</v>
      </c>
      <c r="H231">
        <v>15.979999999999999</v>
      </c>
      <c r="I231">
        <v>9000</v>
      </c>
      <c r="J231">
        <v>258.99700000000001</v>
      </c>
    </row>
    <row r="232" spans="1:10" x14ac:dyDescent="0.3">
      <c r="A232" t="b">
        <v>0</v>
      </c>
      <c r="B232" t="s">
        <v>116</v>
      </c>
      <c r="C232">
        <v>7884800.0000000009</v>
      </c>
      <c r="D232">
        <v>117964350</v>
      </c>
      <c r="E232">
        <v>212838400</v>
      </c>
      <c r="F232">
        <v>120509999.99999999</v>
      </c>
      <c r="G232">
        <v>459197550</v>
      </c>
      <c r="H232">
        <v>2.2000000000000002</v>
      </c>
      <c r="I232">
        <v>7000</v>
      </c>
      <c r="J232">
        <v>309.35500000000002</v>
      </c>
    </row>
    <row r="233" spans="1:10" x14ac:dyDescent="0.3">
      <c r="A233" t="b">
        <v>0</v>
      </c>
      <c r="B233" t="s">
        <v>164</v>
      </c>
      <c r="C233">
        <v>17920000</v>
      </c>
      <c r="D233">
        <v>128075580</v>
      </c>
      <c r="E233">
        <v>164198400</v>
      </c>
      <c r="F233">
        <v>150483000</v>
      </c>
      <c r="G233">
        <v>460676980</v>
      </c>
      <c r="H233">
        <v>5</v>
      </c>
      <c r="I233">
        <v>7600</v>
      </c>
      <c r="J233">
        <v>306.346</v>
      </c>
    </row>
    <row r="234" spans="1:10" x14ac:dyDescent="0.3">
      <c r="A234" t="b">
        <v>0</v>
      </c>
      <c r="B234" t="s">
        <v>51</v>
      </c>
      <c r="C234">
        <v>31539200.000000004</v>
      </c>
      <c r="D234">
        <v>149140642.5</v>
      </c>
      <c r="E234">
        <v>146278400</v>
      </c>
      <c r="F234">
        <v>134724000</v>
      </c>
      <c r="G234">
        <v>461682242.5</v>
      </c>
      <c r="H234">
        <v>8.8000000000000007</v>
      </c>
      <c r="I234">
        <v>8850</v>
      </c>
      <c r="J234">
        <v>286.47224999999997</v>
      </c>
    </row>
    <row r="235" spans="1:10" x14ac:dyDescent="0.3">
      <c r="A235" t="b">
        <v>0</v>
      </c>
      <c r="B235" t="s">
        <v>415</v>
      </c>
      <c r="C235">
        <v>20787200.000000004</v>
      </c>
      <c r="D235">
        <v>151668450</v>
      </c>
      <c r="E235">
        <v>157235200.00000003</v>
      </c>
      <c r="F235">
        <v>132870000</v>
      </c>
      <c r="G235">
        <v>462560850</v>
      </c>
      <c r="H235">
        <v>5.8000000000000007</v>
      </c>
      <c r="I235">
        <v>9000</v>
      </c>
      <c r="J235">
        <v>289.52499999999998</v>
      </c>
    </row>
    <row r="236" spans="1:10" x14ac:dyDescent="0.3">
      <c r="A236" t="b">
        <v>0</v>
      </c>
      <c r="B236" t="s">
        <v>145</v>
      </c>
      <c r="C236">
        <v>11468800</v>
      </c>
      <c r="D236">
        <v>101112300</v>
      </c>
      <c r="E236">
        <v>216678400</v>
      </c>
      <c r="F236">
        <v>133488000.00000003</v>
      </c>
      <c r="G236">
        <v>462747500</v>
      </c>
      <c r="H236">
        <v>3.2</v>
      </c>
      <c r="I236">
        <v>6000</v>
      </c>
      <c r="J236">
        <v>323.07</v>
      </c>
    </row>
    <row r="237" spans="1:10" x14ac:dyDescent="0.3">
      <c r="A237" t="b">
        <v>0</v>
      </c>
      <c r="B237" t="s">
        <v>362</v>
      </c>
      <c r="C237">
        <v>18565120</v>
      </c>
      <c r="D237">
        <v>143073904.50000003</v>
      </c>
      <c r="E237">
        <v>212172800</v>
      </c>
      <c r="F237">
        <v>89919000.000000015</v>
      </c>
      <c r="G237">
        <v>463730824.5</v>
      </c>
      <c r="H237">
        <v>5.18</v>
      </c>
      <c r="I237">
        <v>8490</v>
      </c>
      <c r="J237">
        <v>288.20164999999997</v>
      </c>
    </row>
    <row r="238" spans="1:10" x14ac:dyDescent="0.3">
      <c r="A238" t="b">
        <v>0</v>
      </c>
      <c r="B238" t="s">
        <v>398</v>
      </c>
      <c r="C238">
        <v>19353600</v>
      </c>
      <c r="D238">
        <v>91675152</v>
      </c>
      <c r="E238">
        <v>238233600.00000003</v>
      </c>
      <c r="F238">
        <v>114639000</v>
      </c>
      <c r="G238">
        <v>463901352</v>
      </c>
      <c r="H238">
        <v>5.4</v>
      </c>
      <c r="I238">
        <v>5440</v>
      </c>
      <c r="J238">
        <v>322.85039999999998</v>
      </c>
    </row>
    <row r="239" spans="1:10" x14ac:dyDescent="0.3">
      <c r="A239" t="b">
        <v>0</v>
      </c>
      <c r="B239" t="s">
        <v>449</v>
      </c>
      <c r="C239">
        <v>16414720</v>
      </c>
      <c r="D239">
        <v>138523851</v>
      </c>
      <c r="E239">
        <v>252620800.00000003</v>
      </c>
      <c r="F239">
        <v>58092000</v>
      </c>
      <c r="G239">
        <v>465651371</v>
      </c>
      <c r="H239">
        <v>4.58</v>
      </c>
      <c r="I239">
        <v>8220</v>
      </c>
      <c r="J239">
        <v>287.17469999999997</v>
      </c>
    </row>
    <row r="240" spans="1:10" x14ac:dyDescent="0.3">
      <c r="A240" t="b">
        <v>0</v>
      </c>
      <c r="B240" t="s">
        <v>226</v>
      </c>
      <c r="C240">
        <v>289587200</v>
      </c>
      <c r="D240">
        <v>41119002</v>
      </c>
      <c r="E240">
        <v>84019200</v>
      </c>
      <c r="F240">
        <v>52221000</v>
      </c>
      <c r="G240">
        <v>466946402</v>
      </c>
      <c r="H240">
        <v>80.8</v>
      </c>
      <c r="I240">
        <v>2440</v>
      </c>
      <c r="J240">
        <v>237.47540000000001</v>
      </c>
    </row>
    <row r="241" spans="1:10" x14ac:dyDescent="0.3">
      <c r="A241" t="b">
        <v>0</v>
      </c>
      <c r="B241" t="s">
        <v>425</v>
      </c>
      <c r="C241">
        <v>20787200.000000004</v>
      </c>
      <c r="D241">
        <v>146612835.00000003</v>
      </c>
      <c r="E241">
        <v>139878400</v>
      </c>
      <c r="F241">
        <v>160679999.99999997</v>
      </c>
      <c r="G241">
        <v>467958435</v>
      </c>
      <c r="H241">
        <v>5.8000000000000007</v>
      </c>
      <c r="I241">
        <v>8700</v>
      </c>
      <c r="J241">
        <v>301.97949999999997</v>
      </c>
    </row>
    <row r="242" spans="1:10" x14ac:dyDescent="0.3">
      <c r="A242" t="b">
        <v>0</v>
      </c>
      <c r="B242" t="s">
        <v>257</v>
      </c>
      <c r="C242">
        <v>10680320.000000002</v>
      </c>
      <c r="D242">
        <v>182002140</v>
      </c>
      <c r="E242">
        <v>195788800</v>
      </c>
      <c r="F242">
        <v>80339999.999999985</v>
      </c>
      <c r="G242">
        <v>468811260</v>
      </c>
      <c r="H242">
        <v>2.9800000000000004</v>
      </c>
      <c r="I242">
        <v>10800</v>
      </c>
      <c r="J242">
        <v>270.61</v>
      </c>
    </row>
    <row r="243" spans="1:10" x14ac:dyDescent="0.3">
      <c r="A243" t="b">
        <v>0</v>
      </c>
      <c r="B243" t="s">
        <v>406</v>
      </c>
      <c r="C243">
        <v>14336000</v>
      </c>
      <c r="D243">
        <v>119649555</v>
      </c>
      <c r="E243">
        <v>192358400</v>
      </c>
      <c r="F243">
        <v>143685000</v>
      </c>
      <c r="G243">
        <v>470028955</v>
      </c>
      <c r="H243">
        <v>4</v>
      </c>
      <c r="I243">
        <v>7100</v>
      </c>
      <c r="J243">
        <v>318.70350000000002</v>
      </c>
    </row>
    <row r="244" spans="1:10" x14ac:dyDescent="0.3">
      <c r="A244" t="b">
        <v>0</v>
      </c>
      <c r="B244" t="s">
        <v>59</v>
      </c>
      <c r="C244">
        <v>9676800</v>
      </c>
      <c r="D244">
        <v>124705170</v>
      </c>
      <c r="E244">
        <v>200243200</v>
      </c>
      <c r="F244">
        <v>135959999.99999997</v>
      </c>
      <c r="G244">
        <v>470585170</v>
      </c>
      <c r="H244">
        <v>2.7</v>
      </c>
      <c r="I244">
        <v>7400</v>
      </c>
      <c r="J244">
        <v>316.529</v>
      </c>
    </row>
    <row r="245" spans="1:10" x14ac:dyDescent="0.3">
      <c r="A245" t="b">
        <v>0</v>
      </c>
      <c r="B245" t="s">
        <v>227</v>
      </c>
      <c r="C245">
        <v>289587200</v>
      </c>
      <c r="D245">
        <v>46174616.999999993</v>
      </c>
      <c r="E245">
        <v>112947200.00000001</v>
      </c>
      <c r="F245">
        <v>24411000</v>
      </c>
      <c r="G245">
        <v>473120017</v>
      </c>
      <c r="H245">
        <v>80.8</v>
      </c>
      <c r="I245">
        <v>2740</v>
      </c>
      <c r="J245">
        <v>234.0609</v>
      </c>
    </row>
    <row r="246" spans="1:10" x14ac:dyDescent="0.3">
      <c r="A246" t="b">
        <v>0</v>
      </c>
      <c r="B246" t="s">
        <v>30</v>
      </c>
      <c r="C246">
        <v>20070400.000000004</v>
      </c>
      <c r="D246">
        <v>118806952.5</v>
      </c>
      <c r="E246">
        <v>200243200</v>
      </c>
      <c r="F246">
        <v>134723999.99999997</v>
      </c>
      <c r="G246">
        <v>473844552.5</v>
      </c>
      <c r="H246">
        <v>5.6000000000000005</v>
      </c>
      <c r="I246">
        <v>7050</v>
      </c>
      <c r="J246">
        <v>318.23925000000003</v>
      </c>
    </row>
    <row r="247" spans="1:10" x14ac:dyDescent="0.3">
      <c r="A247" t="b">
        <v>0</v>
      </c>
      <c r="B247" t="s">
        <v>286</v>
      </c>
      <c r="C247">
        <v>9963520</v>
      </c>
      <c r="D247">
        <v>144085027.5</v>
      </c>
      <c r="E247">
        <v>197452800</v>
      </c>
      <c r="F247">
        <v>122363999.99999999</v>
      </c>
      <c r="G247">
        <v>473865347.5</v>
      </c>
      <c r="H247">
        <v>2.7800000000000002</v>
      </c>
      <c r="I247">
        <v>8550</v>
      </c>
      <c r="J247">
        <v>305.03874999999999</v>
      </c>
    </row>
    <row r="248" spans="1:10" x14ac:dyDescent="0.3">
      <c r="A248" t="b">
        <v>0</v>
      </c>
      <c r="B248" t="s">
        <v>382</v>
      </c>
      <c r="C248">
        <v>17203200</v>
      </c>
      <c r="D248">
        <v>101786382</v>
      </c>
      <c r="E248">
        <v>243097600.00000003</v>
      </c>
      <c r="F248">
        <v>114639000</v>
      </c>
      <c r="G248">
        <v>476726182</v>
      </c>
      <c r="H248">
        <v>4.8</v>
      </c>
      <c r="I248">
        <v>6040</v>
      </c>
      <c r="J248">
        <v>327.78140000000002</v>
      </c>
    </row>
    <row r="249" spans="1:10" x14ac:dyDescent="0.3">
      <c r="A249" t="b">
        <v>0</v>
      </c>
      <c r="B249" t="s">
        <v>268</v>
      </c>
      <c r="C249">
        <v>20787200.000000004</v>
      </c>
      <c r="D249">
        <v>212335830</v>
      </c>
      <c r="E249">
        <v>116019200</v>
      </c>
      <c r="F249">
        <v>128235000.00000001</v>
      </c>
      <c r="G249">
        <v>477377230</v>
      </c>
      <c r="H249">
        <v>5.8000000000000007</v>
      </c>
      <c r="I249">
        <v>12600</v>
      </c>
      <c r="J249">
        <v>264.65100000000001</v>
      </c>
    </row>
    <row r="250" spans="1:10" x14ac:dyDescent="0.3">
      <c r="A250" t="b">
        <v>0</v>
      </c>
      <c r="B250" t="s">
        <v>533</v>
      </c>
      <c r="C250">
        <v>31180799.999999996</v>
      </c>
      <c r="D250">
        <v>92349233.999999985</v>
      </c>
      <c r="E250">
        <v>232166400</v>
      </c>
      <c r="F250">
        <v>122055000</v>
      </c>
      <c r="G250">
        <v>477751434</v>
      </c>
      <c r="H250">
        <v>8.6999999999999993</v>
      </c>
      <c r="I250">
        <v>5480</v>
      </c>
      <c r="J250">
        <v>330.06180000000001</v>
      </c>
    </row>
    <row r="251" spans="1:10" x14ac:dyDescent="0.3">
      <c r="A251" t="b">
        <v>0</v>
      </c>
      <c r="B251" t="s">
        <v>229</v>
      </c>
      <c r="C251">
        <v>289587200</v>
      </c>
      <c r="D251">
        <v>41119002</v>
      </c>
      <c r="E251">
        <v>95590400.000000015</v>
      </c>
      <c r="F251">
        <v>52221000</v>
      </c>
      <c r="G251">
        <v>478517602</v>
      </c>
      <c r="H251">
        <v>80.8</v>
      </c>
      <c r="I251">
        <v>2440</v>
      </c>
      <c r="J251">
        <v>246.5154</v>
      </c>
    </row>
    <row r="252" spans="1:10" x14ac:dyDescent="0.3">
      <c r="A252" t="b">
        <v>0</v>
      </c>
      <c r="B252" t="s">
        <v>62</v>
      </c>
      <c r="C252">
        <v>13977600.000000002</v>
      </c>
      <c r="D252">
        <v>161779680</v>
      </c>
      <c r="E252">
        <v>152627200.00000003</v>
      </c>
      <c r="F252">
        <v>152954999.99999997</v>
      </c>
      <c r="G252">
        <v>481339480</v>
      </c>
      <c r="H252">
        <v>3.9000000000000004</v>
      </c>
      <c r="I252">
        <v>9600</v>
      </c>
      <c r="J252">
        <v>304.73599999999999</v>
      </c>
    </row>
    <row r="253" spans="1:10" x14ac:dyDescent="0.3">
      <c r="A253" t="b">
        <v>0</v>
      </c>
      <c r="B253" t="s">
        <v>297</v>
      </c>
      <c r="C253">
        <v>20070400.000000004</v>
      </c>
      <c r="D253">
        <v>174418717.5</v>
      </c>
      <c r="E253">
        <v>117683200</v>
      </c>
      <c r="F253">
        <v>170258999.99999997</v>
      </c>
      <c r="G253">
        <v>482431317.5</v>
      </c>
      <c r="H253">
        <v>5.6000000000000005</v>
      </c>
      <c r="I253">
        <v>10350</v>
      </c>
      <c r="J253">
        <v>299.07974999999999</v>
      </c>
    </row>
    <row r="254" spans="1:10" x14ac:dyDescent="0.3">
      <c r="A254" t="b">
        <v>0</v>
      </c>
      <c r="B254" t="s">
        <v>504</v>
      </c>
      <c r="C254">
        <v>32614400</v>
      </c>
      <c r="D254">
        <v>97067807.999999985</v>
      </c>
      <c r="E254">
        <v>229222399.99999997</v>
      </c>
      <c r="F254">
        <v>123908999.99999999</v>
      </c>
      <c r="G254">
        <v>482813607.99999994</v>
      </c>
      <c r="H254">
        <v>9.1</v>
      </c>
      <c r="I254">
        <v>5760</v>
      </c>
      <c r="J254">
        <v>331.04159999999996</v>
      </c>
    </row>
    <row r="255" spans="1:10" x14ac:dyDescent="0.3">
      <c r="A255" t="b">
        <v>0</v>
      </c>
      <c r="B255" t="s">
        <v>387</v>
      </c>
      <c r="C255">
        <v>17203200</v>
      </c>
      <c r="D255">
        <v>106841997</v>
      </c>
      <c r="E255">
        <v>272025600.00000006</v>
      </c>
      <c r="F255">
        <v>86829000</v>
      </c>
      <c r="G255">
        <v>482899797.00000006</v>
      </c>
      <c r="H255">
        <v>4.8</v>
      </c>
      <c r="I255">
        <v>6340</v>
      </c>
      <c r="J255">
        <v>324.36689999999999</v>
      </c>
    </row>
    <row r="256" spans="1:10" x14ac:dyDescent="0.3">
      <c r="A256" t="b">
        <v>0</v>
      </c>
      <c r="B256" t="s">
        <v>273</v>
      </c>
      <c r="C256">
        <v>20787200.000000004</v>
      </c>
      <c r="D256">
        <v>217391445.00000003</v>
      </c>
      <c r="E256">
        <v>144947200</v>
      </c>
      <c r="F256">
        <v>100425000</v>
      </c>
      <c r="G256">
        <v>483550845</v>
      </c>
      <c r="H256">
        <v>5.8000000000000007</v>
      </c>
      <c r="I256">
        <v>12900</v>
      </c>
      <c r="J256">
        <v>261.23649999999998</v>
      </c>
    </row>
    <row r="257" spans="1:10" x14ac:dyDescent="0.3">
      <c r="A257" t="b">
        <v>0</v>
      </c>
      <c r="B257" t="s">
        <v>538</v>
      </c>
      <c r="C257">
        <v>31180799.999999996</v>
      </c>
      <c r="D257">
        <v>97404848.999999985</v>
      </c>
      <c r="E257">
        <v>261094400</v>
      </c>
      <c r="F257">
        <v>94244999.999999985</v>
      </c>
      <c r="G257">
        <v>483925049</v>
      </c>
      <c r="H257">
        <v>8.6999999999999993</v>
      </c>
      <c r="I257">
        <v>5780</v>
      </c>
      <c r="J257">
        <v>326.64729999999997</v>
      </c>
    </row>
    <row r="258" spans="1:10" x14ac:dyDescent="0.3">
      <c r="A258" t="b">
        <v>0</v>
      </c>
      <c r="B258" t="s">
        <v>104</v>
      </c>
      <c r="C258">
        <v>25374720</v>
      </c>
      <c r="D258">
        <v>141557220</v>
      </c>
      <c r="E258">
        <v>231116799.99999997</v>
      </c>
      <c r="F258">
        <v>86520000</v>
      </c>
      <c r="G258">
        <v>484568740</v>
      </c>
      <c r="H258">
        <v>7.08</v>
      </c>
      <c r="I258">
        <v>8400</v>
      </c>
      <c r="J258">
        <v>302.06599999999997</v>
      </c>
    </row>
    <row r="259" spans="1:10" x14ac:dyDescent="0.3">
      <c r="A259" t="b">
        <v>0</v>
      </c>
      <c r="B259" t="s">
        <v>33</v>
      </c>
      <c r="C259">
        <v>24371200.000000004</v>
      </c>
      <c r="D259">
        <v>155881462.5</v>
      </c>
      <c r="E259">
        <v>152627200.00000003</v>
      </c>
      <c r="F259">
        <v>151719000</v>
      </c>
      <c r="G259">
        <v>484598862.5</v>
      </c>
      <c r="H259">
        <v>6.8000000000000007</v>
      </c>
      <c r="I259">
        <v>9250</v>
      </c>
      <c r="J259">
        <v>306.44625000000002</v>
      </c>
    </row>
    <row r="260" spans="1:10" x14ac:dyDescent="0.3">
      <c r="A260" t="b">
        <v>0</v>
      </c>
      <c r="B260" t="s">
        <v>67</v>
      </c>
      <c r="C260">
        <v>13977600.000000002</v>
      </c>
      <c r="D260">
        <v>166835295</v>
      </c>
      <c r="E260">
        <v>181555200</v>
      </c>
      <c r="F260">
        <v>125145000</v>
      </c>
      <c r="G260">
        <v>487513095</v>
      </c>
      <c r="H260">
        <v>3.9000000000000004</v>
      </c>
      <c r="I260">
        <v>9900</v>
      </c>
      <c r="J260">
        <v>301.32150000000001</v>
      </c>
    </row>
    <row r="261" spans="1:10" x14ac:dyDescent="0.3">
      <c r="A261" t="b">
        <v>0</v>
      </c>
      <c r="B261" t="s">
        <v>397</v>
      </c>
      <c r="C261">
        <v>17203200</v>
      </c>
      <c r="D261">
        <v>101786382</v>
      </c>
      <c r="E261">
        <v>254668800.00000003</v>
      </c>
      <c r="F261">
        <v>114639000</v>
      </c>
      <c r="G261">
        <v>488297382</v>
      </c>
      <c r="H261">
        <v>4.8</v>
      </c>
      <c r="I261">
        <v>6040</v>
      </c>
      <c r="J261">
        <v>336.82139999999998</v>
      </c>
    </row>
    <row r="262" spans="1:10" x14ac:dyDescent="0.3">
      <c r="A262" t="b">
        <v>0</v>
      </c>
      <c r="B262" t="s">
        <v>302</v>
      </c>
      <c r="C262">
        <v>20070400.000000004</v>
      </c>
      <c r="D262">
        <v>179474332.50000003</v>
      </c>
      <c r="E262">
        <v>146611200.00000003</v>
      </c>
      <c r="F262">
        <v>142448999.99999997</v>
      </c>
      <c r="G262">
        <v>488604932.5</v>
      </c>
      <c r="H262">
        <v>5.6000000000000005</v>
      </c>
      <c r="I262">
        <v>10650</v>
      </c>
      <c r="J262">
        <v>295.66525000000001</v>
      </c>
    </row>
    <row r="263" spans="1:10" x14ac:dyDescent="0.3">
      <c r="A263" t="b">
        <v>0</v>
      </c>
      <c r="B263" t="s">
        <v>283</v>
      </c>
      <c r="C263">
        <v>20787200.000000004</v>
      </c>
      <c r="D263">
        <v>212335830</v>
      </c>
      <c r="E263">
        <v>127590400.00000001</v>
      </c>
      <c r="F263">
        <v>128235000.00000001</v>
      </c>
      <c r="G263">
        <v>488948430</v>
      </c>
      <c r="H263">
        <v>5.8000000000000007</v>
      </c>
      <c r="I263">
        <v>12600</v>
      </c>
      <c r="J263">
        <v>273.69099999999997</v>
      </c>
    </row>
    <row r="264" spans="1:10" x14ac:dyDescent="0.3">
      <c r="A264" t="b">
        <v>0</v>
      </c>
      <c r="B264" t="s">
        <v>509</v>
      </c>
      <c r="C264">
        <v>32614400</v>
      </c>
      <c r="D264">
        <v>102123423</v>
      </c>
      <c r="E264">
        <v>258150400.00000006</v>
      </c>
      <c r="F264">
        <v>96099000</v>
      </c>
      <c r="G264">
        <v>488987223.00000006</v>
      </c>
      <c r="H264">
        <v>9.1</v>
      </c>
      <c r="I264">
        <v>6060</v>
      </c>
      <c r="J264">
        <v>327.62709999999998</v>
      </c>
    </row>
    <row r="265" spans="1:10" x14ac:dyDescent="0.3">
      <c r="A265" t="b">
        <v>0</v>
      </c>
      <c r="B265" t="s">
        <v>548</v>
      </c>
      <c r="C265">
        <v>31180799.999999996</v>
      </c>
      <c r="D265">
        <v>92349233.999999985</v>
      </c>
      <c r="E265">
        <v>243737600.00000003</v>
      </c>
      <c r="F265">
        <v>122055000</v>
      </c>
      <c r="G265">
        <v>489322634</v>
      </c>
      <c r="H265">
        <v>8.6999999999999993</v>
      </c>
      <c r="I265">
        <v>5480</v>
      </c>
      <c r="J265">
        <v>339.10180000000003</v>
      </c>
    </row>
    <row r="266" spans="1:10" x14ac:dyDescent="0.3">
      <c r="A266" t="b">
        <v>0</v>
      </c>
      <c r="B266" t="s">
        <v>217</v>
      </c>
      <c r="C266">
        <v>57989120</v>
      </c>
      <c r="D266">
        <v>98415972</v>
      </c>
      <c r="E266">
        <v>223436800</v>
      </c>
      <c r="F266">
        <v>109695000</v>
      </c>
      <c r="G266">
        <v>489536892</v>
      </c>
      <c r="H266">
        <v>16.18</v>
      </c>
      <c r="I266">
        <v>5840</v>
      </c>
      <c r="J266">
        <v>322.89640000000003</v>
      </c>
    </row>
    <row r="267" spans="1:10" x14ac:dyDescent="0.3">
      <c r="A267" t="b">
        <v>0</v>
      </c>
      <c r="B267" t="s">
        <v>133</v>
      </c>
      <c r="C267">
        <v>25733120</v>
      </c>
      <c r="D267">
        <v>148298040</v>
      </c>
      <c r="E267">
        <v>223436800</v>
      </c>
      <c r="F267">
        <v>92699999.999999985</v>
      </c>
      <c r="G267">
        <v>490167960</v>
      </c>
      <c r="H267">
        <v>7.18</v>
      </c>
      <c r="I267">
        <v>8800</v>
      </c>
      <c r="J267">
        <v>303.52</v>
      </c>
    </row>
    <row r="268" spans="1:10" x14ac:dyDescent="0.3">
      <c r="A268" t="b">
        <v>0</v>
      </c>
      <c r="B268" t="s">
        <v>38</v>
      </c>
      <c r="C268">
        <v>24371200.000000004</v>
      </c>
      <c r="D268">
        <v>160937077.5</v>
      </c>
      <c r="E268">
        <v>181555200</v>
      </c>
      <c r="F268">
        <v>123908999.99999999</v>
      </c>
      <c r="G268">
        <v>490772477.5</v>
      </c>
      <c r="H268">
        <v>6.8000000000000007</v>
      </c>
      <c r="I268">
        <v>9550</v>
      </c>
      <c r="J268">
        <v>303.03174999999999</v>
      </c>
    </row>
    <row r="269" spans="1:10" x14ac:dyDescent="0.3">
      <c r="A269" t="b">
        <v>0</v>
      </c>
      <c r="B269" t="s">
        <v>77</v>
      </c>
      <c r="C269">
        <v>13977600.000000002</v>
      </c>
      <c r="D269">
        <v>161779680</v>
      </c>
      <c r="E269">
        <v>164198400</v>
      </c>
      <c r="F269">
        <v>152954999.99999997</v>
      </c>
      <c r="G269">
        <v>492910680</v>
      </c>
      <c r="H269">
        <v>3.9000000000000004</v>
      </c>
      <c r="I269">
        <v>9600</v>
      </c>
      <c r="J269">
        <v>313.77600000000001</v>
      </c>
    </row>
    <row r="270" spans="1:10" x14ac:dyDescent="0.3">
      <c r="A270" t="b">
        <v>0</v>
      </c>
      <c r="B270" t="s">
        <v>478</v>
      </c>
      <c r="C270">
        <v>50104319.999999993</v>
      </c>
      <c r="D270">
        <v>158409270</v>
      </c>
      <c r="E270">
        <v>204236800</v>
      </c>
      <c r="F270">
        <v>80339999.999999985</v>
      </c>
      <c r="G270">
        <v>493090390</v>
      </c>
      <c r="H270">
        <v>13.979999999999999</v>
      </c>
      <c r="I270">
        <v>9400</v>
      </c>
      <c r="J270">
        <v>288.01100000000002</v>
      </c>
    </row>
    <row r="271" spans="1:10" x14ac:dyDescent="0.3">
      <c r="A271" t="b">
        <v>0</v>
      </c>
      <c r="B271" t="s">
        <v>162</v>
      </c>
      <c r="C271">
        <v>29317120</v>
      </c>
      <c r="D271">
        <v>131445990</v>
      </c>
      <c r="E271">
        <v>227276799.99999997</v>
      </c>
      <c r="F271">
        <v>105678000</v>
      </c>
      <c r="G271">
        <v>493717910</v>
      </c>
      <c r="H271">
        <v>8.18</v>
      </c>
      <c r="I271">
        <v>7800</v>
      </c>
      <c r="J271">
        <v>317.23500000000001</v>
      </c>
    </row>
    <row r="272" spans="1:10" x14ac:dyDescent="0.3">
      <c r="A272" t="b">
        <v>0</v>
      </c>
      <c r="B272" t="s">
        <v>312</v>
      </c>
      <c r="C272">
        <v>20070400.000000004</v>
      </c>
      <c r="D272">
        <v>174418717.5</v>
      </c>
      <c r="E272">
        <v>129254400</v>
      </c>
      <c r="F272">
        <v>170258999.99999997</v>
      </c>
      <c r="G272">
        <v>494002517.5</v>
      </c>
      <c r="H272">
        <v>5.6000000000000005</v>
      </c>
      <c r="I272">
        <v>10350</v>
      </c>
      <c r="J272">
        <v>308.11975000000001</v>
      </c>
    </row>
    <row r="273" spans="1:10" x14ac:dyDescent="0.3">
      <c r="A273" t="b">
        <v>0</v>
      </c>
      <c r="B273" t="s">
        <v>519</v>
      </c>
      <c r="C273">
        <v>32614400</v>
      </c>
      <c r="D273">
        <v>97067807.999999985</v>
      </c>
      <c r="E273">
        <v>240793600</v>
      </c>
      <c r="F273">
        <v>123908999.99999999</v>
      </c>
      <c r="G273">
        <v>494384808</v>
      </c>
      <c r="H273">
        <v>9.1</v>
      </c>
      <c r="I273">
        <v>5760</v>
      </c>
      <c r="J273">
        <v>340.08159999999998</v>
      </c>
    </row>
    <row r="274" spans="1:10" x14ac:dyDescent="0.3">
      <c r="A274" t="b">
        <v>0</v>
      </c>
      <c r="B274" t="s">
        <v>58</v>
      </c>
      <c r="C274">
        <v>7526400</v>
      </c>
      <c r="D274">
        <v>134816400</v>
      </c>
      <c r="E274">
        <v>216678400</v>
      </c>
      <c r="F274">
        <v>135959999.99999997</v>
      </c>
      <c r="G274">
        <v>494981200</v>
      </c>
      <c r="H274">
        <v>2.1</v>
      </c>
      <c r="I274">
        <v>8000</v>
      </c>
      <c r="J274">
        <v>330.5</v>
      </c>
    </row>
    <row r="275" spans="1:10" x14ac:dyDescent="0.3">
      <c r="A275" t="b">
        <v>0</v>
      </c>
      <c r="B275" t="s">
        <v>48</v>
      </c>
      <c r="C275">
        <v>24371200.000000004</v>
      </c>
      <c r="D275">
        <v>155881462.5</v>
      </c>
      <c r="E275">
        <v>164198400</v>
      </c>
      <c r="F275">
        <v>151719000</v>
      </c>
      <c r="G275">
        <v>496170062.5</v>
      </c>
      <c r="H275">
        <v>6.8000000000000007</v>
      </c>
      <c r="I275">
        <v>9250</v>
      </c>
      <c r="J275">
        <v>315.48624999999998</v>
      </c>
    </row>
    <row r="276" spans="1:10" x14ac:dyDescent="0.3">
      <c r="A276" t="b">
        <v>0</v>
      </c>
      <c r="B276" t="s">
        <v>29</v>
      </c>
      <c r="C276">
        <v>17920000</v>
      </c>
      <c r="D276">
        <v>128918182.5</v>
      </c>
      <c r="E276">
        <v>216678400</v>
      </c>
      <c r="F276">
        <v>134723999.99999997</v>
      </c>
      <c r="G276">
        <v>498240582.5</v>
      </c>
      <c r="H276">
        <v>5</v>
      </c>
      <c r="I276">
        <v>7650</v>
      </c>
      <c r="J276">
        <v>332.21024999999997</v>
      </c>
    </row>
    <row r="277" spans="1:10" x14ac:dyDescent="0.3">
      <c r="A277" t="b">
        <v>0</v>
      </c>
      <c r="B277" t="s">
        <v>423</v>
      </c>
      <c r="C277">
        <v>32184320</v>
      </c>
      <c r="D277">
        <v>149983245</v>
      </c>
      <c r="E277">
        <v>202956800</v>
      </c>
      <c r="F277">
        <v>115875000</v>
      </c>
      <c r="G277">
        <v>500999365</v>
      </c>
      <c r="H277">
        <v>8.98</v>
      </c>
      <c r="I277">
        <v>8900</v>
      </c>
      <c r="J277">
        <v>312.86849999999998</v>
      </c>
    </row>
    <row r="278" spans="1:10" x14ac:dyDescent="0.3">
      <c r="A278" t="b">
        <v>0</v>
      </c>
      <c r="B278" t="s">
        <v>262</v>
      </c>
      <c r="C278">
        <v>9318400</v>
      </c>
      <c r="D278">
        <v>182002140</v>
      </c>
      <c r="E278">
        <v>181555200</v>
      </c>
      <c r="F278">
        <v>128235000.00000001</v>
      </c>
      <c r="G278">
        <v>501110740</v>
      </c>
      <c r="H278">
        <v>2.6</v>
      </c>
      <c r="I278">
        <v>10800</v>
      </c>
      <c r="J278">
        <v>305.45800000000003</v>
      </c>
    </row>
    <row r="279" spans="1:10" x14ac:dyDescent="0.3">
      <c r="A279" t="b">
        <v>0</v>
      </c>
      <c r="B279" t="s">
        <v>532</v>
      </c>
      <c r="C279">
        <v>29030400</v>
      </c>
      <c r="D279">
        <v>102460464.00000001</v>
      </c>
      <c r="E279">
        <v>248601600.00000003</v>
      </c>
      <c r="F279">
        <v>122055000</v>
      </c>
      <c r="G279">
        <v>502147464.00000006</v>
      </c>
      <c r="H279">
        <v>8.1</v>
      </c>
      <c r="I279">
        <v>6080</v>
      </c>
      <c r="J279">
        <v>344.03280000000001</v>
      </c>
    </row>
    <row r="280" spans="1:10" x14ac:dyDescent="0.3">
      <c r="A280" t="b">
        <v>0</v>
      </c>
      <c r="B280" t="s">
        <v>291</v>
      </c>
      <c r="C280">
        <v>8601600</v>
      </c>
      <c r="D280">
        <v>144085027.5</v>
      </c>
      <c r="E280">
        <v>183219199.99999997</v>
      </c>
      <c r="F280">
        <v>170258999.99999997</v>
      </c>
      <c r="G280">
        <v>506164827.5</v>
      </c>
      <c r="H280">
        <v>2.4</v>
      </c>
      <c r="I280">
        <v>8550</v>
      </c>
      <c r="J280">
        <v>339.88674999999995</v>
      </c>
    </row>
    <row r="281" spans="1:10" x14ac:dyDescent="0.3">
      <c r="A281" t="b">
        <v>0</v>
      </c>
      <c r="B281" t="s">
        <v>503</v>
      </c>
      <c r="C281">
        <v>30464000</v>
      </c>
      <c r="D281">
        <v>107179038</v>
      </c>
      <c r="E281">
        <v>245657600.00000003</v>
      </c>
      <c r="F281">
        <v>123908999.99999999</v>
      </c>
      <c r="G281">
        <v>507209638</v>
      </c>
      <c r="H281">
        <v>8.5</v>
      </c>
      <c r="I281">
        <v>6360</v>
      </c>
      <c r="J281">
        <v>345.01260000000002</v>
      </c>
    </row>
    <row r="282" spans="1:10" x14ac:dyDescent="0.3">
      <c r="A282" t="b">
        <v>0</v>
      </c>
      <c r="B282" t="s">
        <v>537</v>
      </c>
      <c r="C282">
        <v>29030400</v>
      </c>
      <c r="D282">
        <v>107516078.99999999</v>
      </c>
      <c r="E282">
        <v>277529599.99999994</v>
      </c>
      <c r="F282">
        <v>94244999.999999985</v>
      </c>
      <c r="G282">
        <v>508321078.99999994</v>
      </c>
      <c r="H282">
        <v>8.1</v>
      </c>
      <c r="I282">
        <v>6380</v>
      </c>
      <c r="J282">
        <v>340.61829999999998</v>
      </c>
    </row>
    <row r="283" spans="1:10" x14ac:dyDescent="0.3">
      <c r="A283" t="b">
        <v>0</v>
      </c>
      <c r="B283" t="s">
        <v>265</v>
      </c>
      <c r="C283">
        <v>13619200</v>
      </c>
      <c r="D283">
        <v>219076650</v>
      </c>
      <c r="E283">
        <v>133939200.00000003</v>
      </c>
      <c r="F283">
        <v>145230000</v>
      </c>
      <c r="G283">
        <v>511865050</v>
      </c>
      <c r="H283">
        <v>3.8</v>
      </c>
      <c r="I283">
        <v>13000</v>
      </c>
      <c r="J283">
        <v>293.66500000000002</v>
      </c>
    </row>
    <row r="284" spans="1:10" x14ac:dyDescent="0.3">
      <c r="A284" t="b">
        <v>0</v>
      </c>
      <c r="B284" t="s">
        <v>170</v>
      </c>
      <c r="C284">
        <v>10321920.000000002</v>
      </c>
      <c r="D284">
        <v>151668450</v>
      </c>
      <c r="E284">
        <v>307916799.99999994</v>
      </c>
      <c r="F284">
        <v>43260000</v>
      </c>
      <c r="G284">
        <v>513167169.99999994</v>
      </c>
      <c r="H284">
        <v>2.8800000000000003</v>
      </c>
      <c r="I284">
        <v>9000</v>
      </c>
      <c r="J284">
        <v>316.15699999999998</v>
      </c>
    </row>
    <row r="285" spans="1:10" x14ac:dyDescent="0.3">
      <c r="A285" t="b">
        <v>0</v>
      </c>
      <c r="B285" t="s">
        <v>508</v>
      </c>
      <c r="C285">
        <v>30464000</v>
      </c>
      <c r="D285">
        <v>112234653</v>
      </c>
      <c r="E285">
        <v>274585600.00000006</v>
      </c>
      <c r="F285">
        <v>96099000</v>
      </c>
      <c r="G285">
        <v>513383253.00000006</v>
      </c>
      <c r="H285">
        <v>8.5</v>
      </c>
      <c r="I285">
        <v>6660</v>
      </c>
      <c r="J285">
        <v>341.59809999999999</v>
      </c>
    </row>
    <row r="286" spans="1:10" x14ac:dyDescent="0.3">
      <c r="A286" t="b">
        <v>0</v>
      </c>
      <c r="B286" t="s">
        <v>547</v>
      </c>
      <c r="C286">
        <v>29030400</v>
      </c>
      <c r="D286">
        <v>102460464.00000001</v>
      </c>
      <c r="E286">
        <v>260172800</v>
      </c>
      <c r="F286">
        <v>122055000</v>
      </c>
      <c r="G286">
        <v>513718664</v>
      </c>
      <c r="H286">
        <v>8.1</v>
      </c>
      <c r="I286">
        <v>6080</v>
      </c>
      <c r="J286">
        <v>353.07279999999997</v>
      </c>
    </row>
    <row r="287" spans="1:10" x14ac:dyDescent="0.3">
      <c r="A287" t="b">
        <v>0</v>
      </c>
      <c r="B287" t="s">
        <v>294</v>
      </c>
      <c r="C287">
        <v>12902399.999999998</v>
      </c>
      <c r="D287">
        <v>181159537.5</v>
      </c>
      <c r="E287">
        <v>135603200.00000003</v>
      </c>
      <c r="F287">
        <v>187253999.99999997</v>
      </c>
      <c r="G287">
        <v>516919137.5</v>
      </c>
      <c r="H287">
        <v>3.5999999999999996</v>
      </c>
      <c r="I287">
        <v>10750</v>
      </c>
      <c r="J287">
        <v>328.09375</v>
      </c>
    </row>
    <row r="288" spans="1:10" x14ac:dyDescent="0.3">
      <c r="A288" t="b">
        <v>0</v>
      </c>
      <c r="B288" t="s">
        <v>270</v>
      </c>
      <c r="C288">
        <v>13619200</v>
      </c>
      <c r="D288">
        <v>224132265</v>
      </c>
      <c r="E288">
        <v>162867200.00000003</v>
      </c>
      <c r="F288">
        <v>117419999.99999999</v>
      </c>
      <c r="G288">
        <v>518038665</v>
      </c>
      <c r="H288">
        <v>3.8</v>
      </c>
      <c r="I288">
        <v>13300</v>
      </c>
      <c r="J288">
        <v>290.25049999999999</v>
      </c>
    </row>
    <row r="289" spans="1:10" x14ac:dyDescent="0.3">
      <c r="A289" t="b">
        <v>0</v>
      </c>
      <c r="B289" t="s">
        <v>518</v>
      </c>
      <c r="C289">
        <v>30464000</v>
      </c>
      <c r="D289">
        <v>107179038</v>
      </c>
      <c r="E289">
        <v>257228800.00000003</v>
      </c>
      <c r="F289">
        <v>123908999.99999999</v>
      </c>
      <c r="G289">
        <v>518780838</v>
      </c>
      <c r="H289">
        <v>8.5</v>
      </c>
      <c r="I289">
        <v>6360</v>
      </c>
      <c r="J289">
        <v>354.05259999999998</v>
      </c>
    </row>
    <row r="290" spans="1:10" x14ac:dyDescent="0.3">
      <c r="A290" t="b">
        <v>0</v>
      </c>
      <c r="B290" t="s">
        <v>101</v>
      </c>
      <c r="C290">
        <v>18206720</v>
      </c>
      <c r="D290">
        <v>148298040</v>
      </c>
      <c r="E290">
        <v>249036800</v>
      </c>
      <c r="F290">
        <v>103514999.99999999</v>
      </c>
      <c r="G290">
        <v>519056560</v>
      </c>
      <c r="H290">
        <v>5.08</v>
      </c>
      <c r="I290">
        <v>8800</v>
      </c>
      <c r="J290">
        <v>331.08</v>
      </c>
    </row>
    <row r="291" spans="1:10" x14ac:dyDescent="0.3">
      <c r="A291" t="b">
        <v>0</v>
      </c>
      <c r="B291" t="s">
        <v>181</v>
      </c>
      <c r="C291">
        <v>20428800.000000004</v>
      </c>
      <c r="D291">
        <v>182002140</v>
      </c>
      <c r="E291">
        <v>228147200.00000003</v>
      </c>
      <c r="F291">
        <v>91154999.999999985</v>
      </c>
      <c r="G291">
        <v>521733140</v>
      </c>
      <c r="H291">
        <v>5.7000000000000011</v>
      </c>
      <c r="I291">
        <v>10800</v>
      </c>
      <c r="J291">
        <v>310.19799999999998</v>
      </c>
    </row>
    <row r="292" spans="1:10" x14ac:dyDescent="0.3">
      <c r="A292" t="b">
        <v>0</v>
      </c>
      <c r="B292" t="s">
        <v>325</v>
      </c>
      <c r="C292">
        <v>14336000</v>
      </c>
      <c r="D292">
        <v>151668450</v>
      </c>
      <c r="E292">
        <v>242790400.00000003</v>
      </c>
      <c r="F292">
        <v>114021000.00000001</v>
      </c>
      <c r="G292">
        <v>522815850</v>
      </c>
      <c r="H292">
        <v>4</v>
      </c>
      <c r="I292">
        <v>9000</v>
      </c>
      <c r="J292">
        <v>335.54500000000002</v>
      </c>
    </row>
    <row r="293" spans="1:10" x14ac:dyDescent="0.3">
      <c r="A293" t="b">
        <v>0</v>
      </c>
      <c r="B293" t="s">
        <v>299</v>
      </c>
      <c r="C293">
        <v>12902399.999999998</v>
      </c>
      <c r="D293">
        <v>186215152.5</v>
      </c>
      <c r="E293">
        <v>164531200</v>
      </c>
      <c r="F293">
        <v>159444000</v>
      </c>
      <c r="G293">
        <v>523092752.5</v>
      </c>
      <c r="H293">
        <v>3.5999999999999996</v>
      </c>
      <c r="I293">
        <v>11050</v>
      </c>
      <c r="J293">
        <v>324.67925000000002</v>
      </c>
    </row>
    <row r="294" spans="1:10" x14ac:dyDescent="0.3">
      <c r="A294" t="b">
        <v>0</v>
      </c>
      <c r="B294" t="s">
        <v>280</v>
      </c>
      <c r="C294">
        <v>13619200</v>
      </c>
      <c r="D294">
        <v>219076650</v>
      </c>
      <c r="E294">
        <v>145510400.00000003</v>
      </c>
      <c r="F294">
        <v>145230000</v>
      </c>
      <c r="G294">
        <v>523436250</v>
      </c>
      <c r="H294">
        <v>3.8</v>
      </c>
      <c r="I294">
        <v>13000</v>
      </c>
      <c r="J294">
        <v>302.70499999999998</v>
      </c>
    </row>
    <row r="295" spans="1:10" x14ac:dyDescent="0.3">
      <c r="A295" t="b">
        <v>0</v>
      </c>
      <c r="B295" t="s">
        <v>130</v>
      </c>
      <c r="C295">
        <v>18565120</v>
      </c>
      <c r="D295">
        <v>155038860.00000003</v>
      </c>
      <c r="E295">
        <v>241356800</v>
      </c>
      <c r="F295">
        <v>109695000</v>
      </c>
      <c r="G295">
        <v>524655780</v>
      </c>
      <c r="H295">
        <v>5.18</v>
      </c>
      <c r="I295">
        <v>9200</v>
      </c>
      <c r="J295">
        <v>332.53399999999999</v>
      </c>
    </row>
    <row r="296" spans="1:10" x14ac:dyDescent="0.3">
      <c r="A296" t="b">
        <v>0</v>
      </c>
      <c r="B296" t="s">
        <v>261</v>
      </c>
      <c r="C296">
        <v>7168000</v>
      </c>
      <c r="D296">
        <v>192113370.00000003</v>
      </c>
      <c r="E296">
        <v>197990400.00000003</v>
      </c>
      <c r="F296">
        <v>128235000.00000001</v>
      </c>
      <c r="G296">
        <v>525506770.00000006</v>
      </c>
      <c r="H296">
        <v>2</v>
      </c>
      <c r="I296">
        <v>11400</v>
      </c>
      <c r="J296">
        <v>319.42899999999997</v>
      </c>
    </row>
    <row r="297" spans="1:10" x14ac:dyDescent="0.3">
      <c r="A297" t="b">
        <v>0</v>
      </c>
      <c r="B297" t="s">
        <v>75</v>
      </c>
      <c r="C297">
        <v>25374720</v>
      </c>
      <c r="D297">
        <v>165150090</v>
      </c>
      <c r="E297">
        <v>227276799.99999997</v>
      </c>
      <c r="F297">
        <v>108149999.99999999</v>
      </c>
      <c r="G297">
        <v>525951610</v>
      </c>
      <c r="H297">
        <v>7.08</v>
      </c>
      <c r="I297">
        <v>9800</v>
      </c>
      <c r="J297">
        <v>324.66500000000002</v>
      </c>
    </row>
    <row r="298" spans="1:10" x14ac:dyDescent="0.3">
      <c r="A298" t="b">
        <v>0</v>
      </c>
      <c r="B298" t="s">
        <v>186</v>
      </c>
      <c r="C298">
        <v>20428800.000000004</v>
      </c>
      <c r="D298">
        <v>187057755.00000003</v>
      </c>
      <c r="E298">
        <v>257075200</v>
      </c>
      <c r="F298">
        <v>63344999.999999985</v>
      </c>
      <c r="G298">
        <v>527906755</v>
      </c>
      <c r="H298">
        <v>5.7000000000000011</v>
      </c>
      <c r="I298">
        <v>11100</v>
      </c>
      <c r="J298">
        <v>306.7835</v>
      </c>
    </row>
    <row r="299" spans="1:10" x14ac:dyDescent="0.3">
      <c r="A299" t="b">
        <v>0</v>
      </c>
      <c r="B299" t="s">
        <v>159</v>
      </c>
      <c r="C299">
        <v>22149120.000000004</v>
      </c>
      <c r="D299">
        <v>138186810.00000003</v>
      </c>
      <c r="E299">
        <v>245196800</v>
      </c>
      <c r="F299">
        <v>122672999.99999999</v>
      </c>
      <c r="G299">
        <v>528205730</v>
      </c>
      <c r="H299">
        <v>6.1800000000000015</v>
      </c>
      <c r="I299">
        <v>8200</v>
      </c>
      <c r="J299">
        <v>346.24900000000002</v>
      </c>
    </row>
    <row r="300" spans="1:10" x14ac:dyDescent="0.3">
      <c r="A300" t="b">
        <v>0</v>
      </c>
      <c r="B300" t="s">
        <v>354</v>
      </c>
      <c r="C300">
        <v>12902399.999999998</v>
      </c>
      <c r="D300">
        <v>136333084.5</v>
      </c>
      <c r="E300">
        <v>236646400</v>
      </c>
      <c r="F300">
        <v>142448999.99999997</v>
      </c>
      <c r="G300">
        <v>528330884.5</v>
      </c>
      <c r="H300">
        <v>3.5999999999999996</v>
      </c>
      <c r="I300">
        <v>8090</v>
      </c>
      <c r="J300">
        <v>354.79565000000002</v>
      </c>
    </row>
    <row r="301" spans="1:10" x14ac:dyDescent="0.3">
      <c r="A301" t="b">
        <v>0</v>
      </c>
      <c r="B301" t="s">
        <v>309</v>
      </c>
      <c r="C301">
        <v>12902399.999999998</v>
      </c>
      <c r="D301">
        <v>181159537.5</v>
      </c>
      <c r="E301">
        <v>147174400</v>
      </c>
      <c r="F301">
        <v>187253999.99999997</v>
      </c>
      <c r="G301">
        <v>528490337.5</v>
      </c>
      <c r="H301">
        <v>3.5999999999999996</v>
      </c>
      <c r="I301">
        <v>10750</v>
      </c>
      <c r="J301">
        <v>337.13375000000002</v>
      </c>
    </row>
    <row r="302" spans="1:10" x14ac:dyDescent="0.3">
      <c r="A302" t="b">
        <v>0</v>
      </c>
      <c r="B302" t="s">
        <v>330</v>
      </c>
      <c r="C302">
        <v>14336000</v>
      </c>
      <c r="D302">
        <v>156724065</v>
      </c>
      <c r="E302">
        <v>271718400.00000006</v>
      </c>
      <c r="F302">
        <v>86211000</v>
      </c>
      <c r="G302">
        <v>528989465.00000006</v>
      </c>
      <c r="H302">
        <v>4</v>
      </c>
      <c r="I302">
        <v>9300</v>
      </c>
      <c r="J302">
        <v>332.13049999999998</v>
      </c>
    </row>
    <row r="303" spans="1:10" x14ac:dyDescent="0.3">
      <c r="A303" t="b">
        <v>0</v>
      </c>
      <c r="B303" t="s">
        <v>46</v>
      </c>
      <c r="C303">
        <v>35768320</v>
      </c>
      <c r="D303">
        <v>159251872.50000003</v>
      </c>
      <c r="E303">
        <v>227276799.99999997</v>
      </c>
      <c r="F303">
        <v>106913999.99999999</v>
      </c>
      <c r="G303">
        <v>529210992.5</v>
      </c>
      <c r="H303">
        <v>9.98</v>
      </c>
      <c r="I303">
        <v>9450</v>
      </c>
      <c r="J303">
        <v>326.37524999999999</v>
      </c>
    </row>
    <row r="304" spans="1:10" x14ac:dyDescent="0.3">
      <c r="A304" t="b">
        <v>0</v>
      </c>
      <c r="B304" t="s">
        <v>441</v>
      </c>
      <c r="C304">
        <v>10752000.000000002</v>
      </c>
      <c r="D304">
        <v>131783030.99999999</v>
      </c>
      <c r="E304">
        <v>277094399.99999994</v>
      </c>
      <c r="F304">
        <v>110622000</v>
      </c>
      <c r="G304">
        <v>530251430.99999994</v>
      </c>
      <c r="H304">
        <v>3.0000000000000004</v>
      </c>
      <c r="I304">
        <v>7820</v>
      </c>
      <c r="J304">
        <v>353.76869999999997</v>
      </c>
    </row>
    <row r="305" spans="1:10" x14ac:dyDescent="0.3">
      <c r="A305" t="b">
        <v>0</v>
      </c>
      <c r="B305" t="s">
        <v>290</v>
      </c>
      <c r="C305">
        <v>6451199.9999999991</v>
      </c>
      <c r="D305">
        <v>154196257.5</v>
      </c>
      <c r="E305">
        <v>199654400</v>
      </c>
      <c r="F305">
        <v>170258999.99999997</v>
      </c>
      <c r="G305">
        <v>530560857.5</v>
      </c>
      <c r="H305">
        <v>1.7999999999999998</v>
      </c>
      <c r="I305">
        <v>9150</v>
      </c>
      <c r="J305">
        <v>353.85775000000001</v>
      </c>
    </row>
    <row r="306" spans="1:10" x14ac:dyDescent="0.3">
      <c r="A306" t="b">
        <v>0</v>
      </c>
      <c r="B306" t="s">
        <v>393</v>
      </c>
      <c r="C306">
        <v>23582720</v>
      </c>
      <c r="D306">
        <v>101786382</v>
      </c>
      <c r="E306">
        <v>319232000</v>
      </c>
      <c r="F306">
        <v>86829000</v>
      </c>
      <c r="G306">
        <v>531430102</v>
      </c>
      <c r="H306">
        <v>6.58</v>
      </c>
      <c r="I306">
        <v>6040</v>
      </c>
      <c r="J306">
        <v>362.7534</v>
      </c>
    </row>
    <row r="307" spans="1:10" x14ac:dyDescent="0.3">
      <c r="A307" t="b">
        <v>0</v>
      </c>
      <c r="B307" t="s">
        <v>196</v>
      </c>
      <c r="C307">
        <v>20428800.000000004</v>
      </c>
      <c r="D307">
        <v>182002140</v>
      </c>
      <c r="E307">
        <v>239718400</v>
      </c>
      <c r="F307">
        <v>91154999.999999985</v>
      </c>
      <c r="G307">
        <v>533304340</v>
      </c>
      <c r="H307">
        <v>5.7000000000000011</v>
      </c>
      <c r="I307">
        <v>10800</v>
      </c>
      <c r="J307">
        <v>319.238</v>
      </c>
    </row>
    <row r="308" spans="1:10" x14ac:dyDescent="0.3">
      <c r="A308" t="b">
        <v>0</v>
      </c>
      <c r="B308" t="s">
        <v>340</v>
      </c>
      <c r="C308">
        <v>14336000</v>
      </c>
      <c r="D308">
        <v>151668450</v>
      </c>
      <c r="E308">
        <v>254361600</v>
      </c>
      <c r="F308">
        <v>114021000.00000001</v>
      </c>
      <c r="G308">
        <v>534387050</v>
      </c>
      <c r="H308">
        <v>4</v>
      </c>
      <c r="I308">
        <v>9000</v>
      </c>
      <c r="J308">
        <v>344.58499999999998</v>
      </c>
    </row>
    <row r="309" spans="1:10" x14ac:dyDescent="0.3">
      <c r="A309" t="b">
        <v>0</v>
      </c>
      <c r="B309" t="s">
        <v>359</v>
      </c>
      <c r="C309">
        <v>12902399.999999998</v>
      </c>
      <c r="D309">
        <v>141388699.50000003</v>
      </c>
      <c r="E309">
        <v>265574400.00000003</v>
      </c>
      <c r="F309">
        <v>114639000</v>
      </c>
      <c r="G309">
        <v>534504499.50000006</v>
      </c>
      <c r="H309">
        <v>3.5999999999999996</v>
      </c>
      <c r="I309">
        <v>8390</v>
      </c>
      <c r="J309">
        <v>351.38114999999999</v>
      </c>
    </row>
    <row r="310" spans="1:10" x14ac:dyDescent="0.3">
      <c r="A310" t="b">
        <v>0</v>
      </c>
      <c r="B310" t="s">
        <v>420</v>
      </c>
      <c r="C310">
        <v>25016320</v>
      </c>
      <c r="D310">
        <v>156724065</v>
      </c>
      <c r="E310">
        <v>220876800</v>
      </c>
      <c r="F310">
        <v>132870000</v>
      </c>
      <c r="G310">
        <v>535487185</v>
      </c>
      <c r="H310">
        <v>6.9799999999999995</v>
      </c>
      <c r="I310">
        <v>9300</v>
      </c>
      <c r="J310">
        <v>341.88249999999999</v>
      </c>
    </row>
    <row r="311" spans="1:10" x14ac:dyDescent="0.3">
      <c r="A311" t="b">
        <v>0</v>
      </c>
      <c r="B311" t="s">
        <v>446</v>
      </c>
      <c r="C311">
        <v>10752000.000000002</v>
      </c>
      <c r="D311">
        <v>136838646</v>
      </c>
      <c r="E311">
        <v>306022399.99999994</v>
      </c>
      <c r="F311">
        <v>82812000</v>
      </c>
      <c r="G311">
        <v>536425045.99999994</v>
      </c>
      <c r="H311">
        <v>3.0000000000000004</v>
      </c>
      <c r="I311">
        <v>8120</v>
      </c>
      <c r="J311">
        <v>350.35419999999993</v>
      </c>
    </row>
    <row r="312" spans="1:10" x14ac:dyDescent="0.3">
      <c r="A312" t="b">
        <v>0</v>
      </c>
      <c r="B312" t="s">
        <v>369</v>
      </c>
      <c r="C312">
        <v>12902399.999999998</v>
      </c>
      <c r="D312">
        <v>136333084.5</v>
      </c>
      <c r="E312">
        <v>248217600.00000003</v>
      </c>
      <c r="F312">
        <v>142448999.99999997</v>
      </c>
      <c r="G312">
        <v>539902084.5</v>
      </c>
      <c r="H312">
        <v>3.5999999999999996</v>
      </c>
      <c r="I312">
        <v>8090</v>
      </c>
      <c r="J312">
        <v>363.83564999999999</v>
      </c>
    </row>
    <row r="313" spans="1:10" x14ac:dyDescent="0.3">
      <c r="A313" t="b">
        <v>0</v>
      </c>
      <c r="B313" t="s">
        <v>456</v>
      </c>
      <c r="C313">
        <v>10752000.000000002</v>
      </c>
      <c r="D313">
        <v>131783030.99999999</v>
      </c>
      <c r="E313">
        <v>288665600</v>
      </c>
      <c r="F313">
        <v>110622000</v>
      </c>
      <c r="G313">
        <v>541822631</v>
      </c>
      <c r="H313">
        <v>3.0000000000000004</v>
      </c>
      <c r="I313">
        <v>7820</v>
      </c>
      <c r="J313">
        <v>362.80869999999999</v>
      </c>
    </row>
    <row r="314" spans="1:10" x14ac:dyDescent="0.3">
      <c r="A314" t="b">
        <v>0</v>
      </c>
      <c r="B314" t="s">
        <v>175</v>
      </c>
      <c r="C314">
        <v>8960000</v>
      </c>
      <c r="D314">
        <v>151668450</v>
      </c>
      <c r="E314">
        <v>293683200</v>
      </c>
      <c r="F314">
        <v>91155000</v>
      </c>
      <c r="G314">
        <v>545466650</v>
      </c>
      <c r="H314">
        <v>2.5</v>
      </c>
      <c r="I314">
        <v>9000</v>
      </c>
      <c r="J314">
        <v>351.005</v>
      </c>
    </row>
    <row r="315" spans="1:10" x14ac:dyDescent="0.3">
      <c r="A315" t="b">
        <v>0</v>
      </c>
      <c r="B315" t="s">
        <v>228</v>
      </c>
      <c r="C315">
        <v>293816320</v>
      </c>
      <c r="D315">
        <v>51230232.000000007</v>
      </c>
      <c r="E315">
        <v>176588800.00000003</v>
      </c>
      <c r="F315">
        <v>24411000</v>
      </c>
      <c r="G315">
        <v>546046352</v>
      </c>
      <c r="H315">
        <v>81.98</v>
      </c>
      <c r="I315">
        <v>3040</v>
      </c>
      <c r="J315">
        <v>286.41840000000002</v>
      </c>
    </row>
    <row r="316" spans="1:10" x14ac:dyDescent="0.3">
      <c r="A316" t="b">
        <v>0</v>
      </c>
      <c r="B316" t="s">
        <v>324</v>
      </c>
      <c r="C316">
        <v>12185599.999999998</v>
      </c>
      <c r="D316">
        <v>161779680</v>
      </c>
      <c r="E316">
        <v>259225600</v>
      </c>
      <c r="F316">
        <v>114021000.00000001</v>
      </c>
      <c r="G316">
        <v>547211880</v>
      </c>
      <c r="H316">
        <v>3.3999999999999995</v>
      </c>
      <c r="I316">
        <v>9600</v>
      </c>
      <c r="J316">
        <v>349.51600000000002</v>
      </c>
    </row>
    <row r="317" spans="1:10" x14ac:dyDescent="0.3">
      <c r="A317" t="b">
        <v>0</v>
      </c>
      <c r="B317" t="s">
        <v>353</v>
      </c>
      <c r="C317">
        <v>10752000.000000002</v>
      </c>
      <c r="D317">
        <v>146444314.5</v>
      </c>
      <c r="E317">
        <v>253081600</v>
      </c>
      <c r="F317">
        <v>142448999.99999997</v>
      </c>
      <c r="G317">
        <v>552726914.5</v>
      </c>
      <c r="H317">
        <v>3.0000000000000004</v>
      </c>
      <c r="I317">
        <v>8690</v>
      </c>
      <c r="J317">
        <v>368.76665000000003</v>
      </c>
    </row>
    <row r="318" spans="1:10" x14ac:dyDescent="0.3">
      <c r="A318" t="b">
        <v>0</v>
      </c>
      <c r="B318" t="s">
        <v>329</v>
      </c>
      <c r="C318">
        <v>12185599.999999998</v>
      </c>
      <c r="D318">
        <v>166835295</v>
      </c>
      <c r="E318">
        <v>288153600</v>
      </c>
      <c r="F318">
        <v>86211000</v>
      </c>
      <c r="G318">
        <v>553385495</v>
      </c>
      <c r="H318">
        <v>3.3999999999999995</v>
      </c>
      <c r="I318">
        <v>9900</v>
      </c>
      <c r="J318">
        <v>346.10149999999999</v>
      </c>
    </row>
    <row r="319" spans="1:10" x14ac:dyDescent="0.3">
      <c r="A319" t="b">
        <v>0</v>
      </c>
      <c r="B319" t="s">
        <v>209</v>
      </c>
      <c r="C319">
        <v>52326400</v>
      </c>
      <c r="D319">
        <v>91675152</v>
      </c>
      <c r="E319">
        <v>247910400.00000003</v>
      </c>
      <c r="F319">
        <v>162225000</v>
      </c>
      <c r="G319">
        <v>554136952</v>
      </c>
      <c r="H319">
        <v>14.6</v>
      </c>
      <c r="I319">
        <v>5440</v>
      </c>
      <c r="J319">
        <v>389.49040000000002</v>
      </c>
    </row>
    <row r="320" spans="1:10" x14ac:dyDescent="0.3">
      <c r="A320" t="b">
        <v>0</v>
      </c>
      <c r="B320" t="s">
        <v>239</v>
      </c>
      <c r="C320">
        <v>303923200.00000006</v>
      </c>
      <c r="D320">
        <v>81563922</v>
      </c>
      <c r="E320">
        <v>96819200</v>
      </c>
      <c r="F320">
        <v>72306000</v>
      </c>
      <c r="G320">
        <v>554612322</v>
      </c>
      <c r="H320">
        <v>84.800000000000011</v>
      </c>
      <c r="I320">
        <v>4840</v>
      </c>
      <c r="J320">
        <v>280.45940000000007</v>
      </c>
    </row>
    <row r="321" spans="1:10" x14ac:dyDescent="0.3">
      <c r="A321" t="b">
        <v>0</v>
      </c>
      <c r="B321" t="s">
        <v>440</v>
      </c>
      <c r="C321">
        <v>8601600.0000000019</v>
      </c>
      <c r="D321">
        <v>141894261</v>
      </c>
      <c r="E321">
        <v>293529599.99999994</v>
      </c>
      <c r="F321">
        <v>110622000</v>
      </c>
      <c r="G321">
        <v>554647461</v>
      </c>
      <c r="H321">
        <v>2.4000000000000004</v>
      </c>
      <c r="I321">
        <v>8420</v>
      </c>
      <c r="J321">
        <v>367.73970000000003</v>
      </c>
    </row>
    <row r="322" spans="1:10" x14ac:dyDescent="0.3">
      <c r="A322" t="b">
        <v>0</v>
      </c>
      <c r="B322" t="s">
        <v>392</v>
      </c>
      <c r="C322">
        <v>21432320</v>
      </c>
      <c r="D322">
        <v>111897612.00000001</v>
      </c>
      <c r="E322">
        <v>335667200.00000006</v>
      </c>
      <c r="F322">
        <v>86829000</v>
      </c>
      <c r="G322">
        <v>555826132</v>
      </c>
      <c r="H322">
        <v>5.9799999999999995</v>
      </c>
      <c r="I322">
        <v>6640</v>
      </c>
      <c r="J322">
        <v>376.7244</v>
      </c>
    </row>
    <row r="323" spans="1:10" x14ac:dyDescent="0.3">
      <c r="A323" t="b">
        <v>0</v>
      </c>
      <c r="B323" t="s">
        <v>178</v>
      </c>
      <c r="C323">
        <v>13260800</v>
      </c>
      <c r="D323">
        <v>188742960</v>
      </c>
      <c r="E323">
        <v>246067200</v>
      </c>
      <c r="F323">
        <v>108149999.99999999</v>
      </c>
      <c r="G323">
        <v>556220960</v>
      </c>
      <c r="H323">
        <v>3.7</v>
      </c>
      <c r="I323">
        <v>11200</v>
      </c>
      <c r="J323">
        <v>339.21199999999999</v>
      </c>
    </row>
    <row r="324" spans="1:10" x14ac:dyDescent="0.3">
      <c r="A324" t="b">
        <v>0</v>
      </c>
      <c r="B324" t="s">
        <v>278</v>
      </c>
      <c r="C324">
        <v>25016320</v>
      </c>
      <c r="D324">
        <v>222447060</v>
      </c>
      <c r="E324">
        <v>208588800.00000003</v>
      </c>
      <c r="F324">
        <v>100425000</v>
      </c>
      <c r="G324">
        <v>556477180</v>
      </c>
      <c r="H324">
        <v>6.98</v>
      </c>
      <c r="I324">
        <v>13200</v>
      </c>
      <c r="J324">
        <v>313.59399999999999</v>
      </c>
    </row>
    <row r="325" spans="1:10" x14ac:dyDescent="0.3">
      <c r="A325" t="b">
        <v>0</v>
      </c>
      <c r="B325" t="s">
        <v>543</v>
      </c>
      <c r="C325">
        <v>35409920</v>
      </c>
      <c r="D325">
        <v>102460464.00000001</v>
      </c>
      <c r="E325">
        <v>324736000</v>
      </c>
      <c r="F325">
        <v>94244999.999999985</v>
      </c>
      <c r="G325">
        <v>556851384</v>
      </c>
      <c r="H325">
        <v>9.8800000000000008</v>
      </c>
      <c r="I325">
        <v>6080</v>
      </c>
      <c r="J325">
        <v>379.00479999999999</v>
      </c>
    </row>
    <row r="326" spans="1:10" x14ac:dyDescent="0.3">
      <c r="A326" t="b">
        <v>0</v>
      </c>
      <c r="B326" t="s">
        <v>470</v>
      </c>
      <c r="C326">
        <v>44441600</v>
      </c>
      <c r="D326">
        <v>151668450</v>
      </c>
      <c r="E326">
        <v>228710400.00000003</v>
      </c>
      <c r="F326">
        <v>132870000</v>
      </c>
      <c r="G326">
        <v>557690450</v>
      </c>
      <c r="H326">
        <v>12.4</v>
      </c>
      <c r="I326">
        <v>9000</v>
      </c>
      <c r="J326">
        <v>354.60500000000002</v>
      </c>
    </row>
    <row r="327" spans="1:10" x14ac:dyDescent="0.3">
      <c r="A327" t="b">
        <v>0</v>
      </c>
      <c r="B327" t="s">
        <v>339</v>
      </c>
      <c r="C327">
        <v>12185599.999999998</v>
      </c>
      <c r="D327">
        <v>161779680</v>
      </c>
      <c r="E327">
        <v>270796800</v>
      </c>
      <c r="F327">
        <v>114021000.00000001</v>
      </c>
      <c r="G327">
        <v>558783080</v>
      </c>
      <c r="H327">
        <v>3.3999999999999995</v>
      </c>
      <c r="I327">
        <v>9600</v>
      </c>
      <c r="J327">
        <v>358.55599999999998</v>
      </c>
    </row>
    <row r="328" spans="1:10" x14ac:dyDescent="0.3">
      <c r="A328" t="b">
        <v>0</v>
      </c>
      <c r="B328" t="s">
        <v>358</v>
      </c>
      <c r="C328">
        <v>10752000.000000002</v>
      </c>
      <c r="D328">
        <v>151499929.50000003</v>
      </c>
      <c r="E328">
        <v>282009600</v>
      </c>
      <c r="F328">
        <v>114639000</v>
      </c>
      <c r="G328">
        <v>558900529.5</v>
      </c>
      <c r="H328">
        <v>3.0000000000000004</v>
      </c>
      <c r="I328">
        <v>8990</v>
      </c>
      <c r="J328">
        <v>365.35214999999999</v>
      </c>
    </row>
    <row r="329" spans="1:10" x14ac:dyDescent="0.3">
      <c r="A329" t="b">
        <v>0</v>
      </c>
      <c r="B329" t="s">
        <v>214</v>
      </c>
      <c r="C329">
        <v>52326400</v>
      </c>
      <c r="D329">
        <v>96730767.000000015</v>
      </c>
      <c r="E329">
        <v>276838400.00000006</v>
      </c>
      <c r="F329">
        <v>134415000</v>
      </c>
      <c r="G329">
        <v>560310567</v>
      </c>
      <c r="H329">
        <v>14.6</v>
      </c>
      <c r="I329">
        <v>5740</v>
      </c>
      <c r="J329">
        <v>386.07589999999999</v>
      </c>
    </row>
    <row r="330" spans="1:10" x14ac:dyDescent="0.3">
      <c r="A330" t="b">
        <v>0</v>
      </c>
      <c r="B330" t="s">
        <v>72</v>
      </c>
      <c r="C330">
        <v>18206720</v>
      </c>
      <c r="D330">
        <v>171890910.00000003</v>
      </c>
      <c r="E330">
        <v>245196800</v>
      </c>
      <c r="F330">
        <v>125145000</v>
      </c>
      <c r="G330">
        <v>560439430</v>
      </c>
      <c r="H330">
        <v>5.08</v>
      </c>
      <c r="I330">
        <v>10200</v>
      </c>
      <c r="J330">
        <v>353.67899999999997</v>
      </c>
    </row>
    <row r="331" spans="1:10" x14ac:dyDescent="0.3">
      <c r="A331" t="b">
        <v>0</v>
      </c>
      <c r="B331" t="s">
        <v>244</v>
      </c>
      <c r="C331">
        <v>303923200.00000006</v>
      </c>
      <c r="D331">
        <v>86619537</v>
      </c>
      <c r="E331">
        <v>125747200.00000001</v>
      </c>
      <c r="F331">
        <v>44495999.999999993</v>
      </c>
      <c r="G331">
        <v>560785937</v>
      </c>
      <c r="H331">
        <v>84.800000000000011</v>
      </c>
      <c r="I331">
        <v>5140</v>
      </c>
      <c r="J331">
        <v>277.04490000000004</v>
      </c>
    </row>
    <row r="332" spans="1:10" x14ac:dyDescent="0.3">
      <c r="A332" t="b">
        <v>0</v>
      </c>
      <c r="B332" t="s">
        <v>445</v>
      </c>
      <c r="C332">
        <v>8601600.0000000019</v>
      </c>
      <c r="D332">
        <v>146949876</v>
      </c>
      <c r="E332">
        <v>322457600</v>
      </c>
      <c r="F332">
        <v>82812000</v>
      </c>
      <c r="G332">
        <v>560821076</v>
      </c>
      <c r="H332">
        <v>2.4000000000000004</v>
      </c>
      <c r="I332">
        <v>8720</v>
      </c>
      <c r="J332">
        <v>364.32520000000005</v>
      </c>
    </row>
    <row r="333" spans="1:10" x14ac:dyDescent="0.3">
      <c r="A333" t="b">
        <v>0</v>
      </c>
      <c r="B333" t="s">
        <v>307</v>
      </c>
      <c r="C333">
        <v>24299520</v>
      </c>
      <c r="D333">
        <v>184529947.5</v>
      </c>
      <c r="E333">
        <v>210252799.99999997</v>
      </c>
      <c r="F333">
        <v>142448999.99999997</v>
      </c>
      <c r="G333">
        <v>561531267.5</v>
      </c>
      <c r="H333">
        <v>6.78</v>
      </c>
      <c r="I333">
        <v>10950</v>
      </c>
      <c r="J333">
        <v>348.02274999999997</v>
      </c>
    </row>
    <row r="334" spans="1:10" x14ac:dyDescent="0.3">
      <c r="A334" t="b">
        <v>0</v>
      </c>
      <c r="B334" t="s">
        <v>514</v>
      </c>
      <c r="C334">
        <v>36843520.000000007</v>
      </c>
      <c r="D334">
        <v>107179038</v>
      </c>
      <c r="E334">
        <v>321792000.00000006</v>
      </c>
      <c r="F334">
        <v>96099000</v>
      </c>
      <c r="G334">
        <v>561913558</v>
      </c>
      <c r="H334">
        <v>10.280000000000001</v>
      </c>
      <c r="I334">
        <v>6360</v>
      </c>
      <c r="J334">
        <v>379.9846</v>
      </c>
    </row>
    <row r="335" spans="1:10" x14ac:dyDescent="0.3">
      <c r="A335" t="b">
        <v>0</v>
      </c>
      <c r="B335" t="s">
        <v>183</v>
      </c>
      <c r="C335">
        <v>13260800</v>
      </c>
      <c r="D335">
        <v>193798575</v>
      </c>
      <c r="E335">
        <v>274995200</v>
      </c>
      <c r="F335">
        <v>80339999.999999985</v>
      </c>
      <c r="G335">
        <v>562394575</v>
      </c>
      <c r="H335">
        <v>3.7</v>
      </c>
      <c r="I335">
        <v>11500</v>
      </c>
      <c r="J335">
        <v>335.79750000000001</v>
      </c>
    </row>
    <row r="336" spans="1:10" x14ac:dyDescent="0.3">
      <c r="A336" t="b">
        <v>0</v>
      </c>
      <c r="B336" t="s">
        <v>43</v>
      </c>
      <c r="C336">
        <v>28600320</v>
      </c>
      <c r="D336">
        <v>165992692.5</v>
      </c>
      <c r="E336">
        <v>245196800</v>
      </c>
      <c r="F336">
        <v>123908999.99999999</v>
      </c>
      <c r="G336">
        <v>563698812.5</v>
      </c>
      <c r="H336">
        <v>7.98</v>
      </c>
      <c r="I336">
        <v>9850</v>
      </c>
      <c r="J336">
        <v>355.38925</v>
      </c>
    </row>
    <row r="337" spans="1:10" x14ac:dyDescent="0.3">
      <c r="A337" t="b">
        <v>0</v>
      </c>
      <c r="B337" t="s">
        <v>475</v>
      </c>
      <c r="C337">
        <v>44441600</v>
      </c>
      <c r="D337">
        <v>156724065</v>
      </c>
      <c r="E337">
        <v>257638400</v>
      </c>
      <c r="F337">
        <v>105059999.99999999</v>
      </c>
      <c r="G337">
        <v>563864065</v>
      </c>
      <c r="H337">
        <v>12.4</v>
      </c>
      <c r="I337">
        <v>9300</v>
      </c>
      <c r="J337">
        <v>351.19049999999999</v>
      </c>
    </row>
    <row r="338" spans="1:10" x14ac:dyDescent="0.3">
      <c r="A338" t="b">
        <v>0</v>
      </c>
      <c r="B338" s="37" t="s">
        <v>368</v>
      </c>
      <c r="C338">
        <v>10752000.000000002</v>
      </c>
      <c r="D338">
        <v>146444314.5</v>
      </c>
      <c r="E338">
        <v>264652800</v>
      </c>
      <c r="F338">
        <v>142448999.99999997</v>
      </c>
      <c r="G338">
        <v>564298114.5</v>
      </c>
      <c r="H338">
        <v>3.0000000000000004</v>
      </c>
      <c r="I338">
        <v>8690</v>
      </c>
      <c r="J338">
        <v>377.80664999999999</v>
      </c>
    </row>
    <row r="339" spans="1:10" x14ac:dyDescent="0.3">
      <c r="A339" t="b">
        <v>0</v>
      </c>
      <c r="B339" t="s">
        <v>224</v>
      </c>
      <c r="C339">
        <v>52326400</v>
      </c>
      <c r="D339">
        <v>91675152</v>
      </c>
      <c r="E339">
        <v>259481600</v>
      </c>
      <c r="F339">
        <v>162225000</v>
      </c>
      <c r="G339">
        <v>565708152</v>
      </c>
      <c r="H339">
        <v>14.6</v>
      </c>
      <c r="I339">
        <v>5440</v>
      </c>
      <c r="J339">
        <v>398.53039999999999</v>
      </c>
    </row>
    <row r="340" spans="1:10" x14ac:dyDescent="0.3">
      <c r="A340" t="b">
        <v>0</v>
      </c>
      <c r="B340" t="s">
        <v>455</v>
      </c>
      <c r="C340">
        <v>8601600.0000000019</v>
      </c>
      <c r="D340">
        <v>141894261</v>
      </c>
      <c r="E340">
        <v>305100800.00000006</v>
      </c>
      <c r="F340">
        <v>110622000</v>
      </c>
      <c r="G340">
        <v>566218661</v>
      </c>
      <c r="H340">
        <v>2.4000000000000004</v>
      </c>
      <c r="I340">
        <v>8420</v>
      </c>
      <c r="J340">
        <v>376.77970000000005</v>
      </c>
    </row>
    <row r="341" spans="1:10" x14ac:dyDescent="0.3">
      <c r="A341" t="b">
        <v>0</v>
      </c>
      <c r="B341" t="s">
        <v>193</v>
      </c>
      <c r="C341">
        <v>13260800</v>
      </c>
      <c r="D341">
        <v>188742960</v>
      </c>
      <c r="E341">
        <v>257638400</v>
      </c>
      <c r="F341">
        <v>108149999.99999999</v>
      </c>
      <c r="G341">
        <v>567792160</v>
      </c>
      <c r="H341">
        <v>3.7</v>
      </c>
      <c r="I341">
        <v>11200</v>
      </c>
      <c r="J341">
        <v>348.25200000000001</v>
      </c>
    </row>
    <row r="342" spans="1:10" x14ac:dyDescent="0.3">
      <c r="A342" t="b">
        <v>0</v>
      </c>
      <c r="B342" t="s">
        <v>485</v>
      </c>
      <c r="C342">
        <v>44441600</v>
      </c>
      <c r="D342">
        <v>151668450</v>
      </c>
      <c r="E342">
        <v>240281600</v>
      </c>
      <c r="F342">
        <v>132870000</v>
      </c>
      <c r="G342">
        <v>569261650</v>
      </c>
      <c r="H342">
        <v>12.4</v>
      </c>
      <c r="I342">
        <v>9000</v>
      </c>
      <c r="J342">
        <v>363.64499999999998</v>
      </c>
    </row>
    <row r="343" spans="1:10" x14ac:dyDescent="0.3">
      <c r="A343" t="b">
        <v>0</v>
      </c>
      <c r="B343" t="s">
        <v>174</v>
      </c>
      <c r="C343">
        <v>6809600</v>
      </c>
      <c r="D343">
        <v>161779680</v>
      </c>
      <c r="E343">
        <v>310118400</v>
      </c>
      <c r="F343">
        <v>91155000</v>
      </c>
      <c r="G343">
        <v>569862680</v>
      </c>
      <c r="H343">
        <v>1.9</v>
      </c>
      <c r="I343">
        <v>9600</v>
      </c>
      <c r="J343">
        <v>364.976</v>
      </c>
    </row>
    <row r="344" spans="1:10" x14ac:dyDescent="0.3">
      <c r="A344" t="b">
        <v>0</v>
      </c>
      <c r="B344" t="s">
        <v>233</v>
      </c>
      <c r="C344">
        <v>292454400</v>
      </c>
      <c r="D344">
        <v>51230232.000000007</v>
      </c>
      <c r="E344">
        <v>162355200.00000003</v>
      </c>
      <c r="F344">
        <v>72305999.999999985</v>
      </c>
      <c r="G344">
        <v>578345832</v>
      </c>
      <c r="H344">
        <v>81.599999999999994</v>
      </c>
      <c r="I344">
        <v>3040</v>
      </c>
      <c r="J344">
        <v>321.26639999999998</v>
      </c>
    </row>
    <row r="345" spans="1:10" x14ac:dyDescent="0.3">
      <c r="A345" t="b">
        <v>0</v>
      </c>
      <c r="B345" t="s">
        <v>208</v>
      </c>
      <c r="C345">
        <v>50176000.000000007</v>
      </c>
      <c r="D345">
        <v>101786382</v>
      </c>
      <c r="E345">
        <v>264345600.00000006</v>
      </c>
      <c r="F345">
        <v>162225000</v>
      </c>
      <c r="G345">
        <v>578532982</v>
      </c>
      <c r="H345">
        <v>14.000000000000002</v>
      </c>
      <c r="I345">
        <v>6040</v>
      </c>
      <c r="J345">
        <v>403.46140000000003</v>
      </c>
    </row>
    <row r="346" spans="1:10" x14ac:dyDescent="0.3">
      <c r="A346" t="b">
        <v>0</v>
      </c>
      <c r="B346" t="s">
        <v>542</v>
      </c>
      <c r="C346">
        <v>33259520.000000004</v>
      </c>
      <c r="D346">
        <v>112571694.00000001</v>
      </c>
      <c r="E346">
        <v>341171199.99999994</v>
      </c>
      <c r="F346">
        <v>94244999.999999985</v>
      </c>
      <c r="G346">
        <v>581247414</v>
      </c>
      <c r="H346">
        <v>9.2800000000000011</v>
      </c>
      <c r="I346">
        <v>6680</v>
      </c>
      <c r="J346">
        <v>392.97579999999994</v>
      </c>
    </row>
    <row r="347" spans="1:10" x14ac:dyDescent="0.3">
      <c r="A347" t="b">
        <v>0</v>
      </c>
      <c r="B347" t="s">
        <v>469</v>
      </c>
      <c r="C347">
        <v>42291200</v>
      </c>
      <c r="D347">
        <v>161779680</v>
      </c>
      <c r="E347">
        <v>245145600</v>
      </c>
      <c r="F347">
        <v>132870000</v>
      </c>
      <c r="G347">
        <v>582086480</v>
      </c>
      <c r="H347">
        <v>11.8</v>
      </c>
      <c r="I347">
        <v>9600</v>
      </c>
      <c r="J347">
        <v>368.57600000000002</v>
      </c>
    </row>
    <row r="348" spans="1:10" x14ac:dyDescent="0.3">
      <c r="A348" t="b">
        <v>0</v>
      </c>
      <c r="B348" t="s">
        <v>93</v>
      </c>
      <c r="C348">
        <v>12544000</v>
      </c>
      <c r="D348">
        <v>141557220</v>
      </c>
      <c r="E348">
        <v>273510400</v>
      </c>
      <c r="F348">
        <v>156045000</v>
      </c>
      <c r="G348">
        <v>583656620</v>
      </c>
      <c r="H348">
        <v>3.5</v>
      </c>
      <c r="I348">
        <v>8400</v>
      </c>
      <c r="J348">
        <v>397.67399999999998</v>
      </c>
    </row>
    <row r="349" spans="1:10" x14ac:dyDescent="0.3">
      <c r="A349" t="b">
        <v>0</v>
      </c>
      <c r="B349" t="s">
        <v>213</v>
      </c>
      <c r="C349">
        <v>50176000.000000007</v>
      </c>
      <c r="D349">
        <v>106841997</v>
      </c>
      <c r="E349">
        <v>293273600</v>
      </c>
      <c r="F349">
        <v>134415000</v>
      </c>
      <c r="G349">
        <v>584706597</v>
      </c>
      <c r="H349">
        <v>14.000000000000002</v>
      </c>
      <c r="I349">
        <v>6340</v>
      </c>
      <c r="J349">
        <v>400.04689999999999</v>
      </c>
    </row>
    <row r="350" spans="1:10" x14ac:dyDescent="0.3">
      <c r="A350" t="b">
        <v>0</v>
      </c>
      <c r="B350" t="s">
        <v>98</v>
      </c>
      <c r="C350">
        <v>12544000</v>
      </c>
      <c r="D350">
        <v>146612835.00000003</v>
      </c>
      <c r="E350">
        <v>298598400</v>
      </c>
      <c r="F350">
        <v>128235000.00000001</v>
      </c>
      <c r="G350">
        <v>585990235</v>
      </c>
      <c r="H350">
        <v>3.5</v>
      </c>
      <c r="I350">
        <v>8700</v>
      </c>
      <c r="J350">
        <v>391.2595</v>
      </c>
    </row>
    <row r="351" spans="1:10" x14ac:dyDescent="0.3">
      <c r="A351" t="b">
        <v>0</v>
      </c>
      <c r="B351" t="s">
        <v>513</v>
      </c>
      <c r="C351">
        <v>34693120.000000007</v>
      </c>
      <c r="D351">
        <v>117290268</v>
      </c>
      <c r="E351">
        <v>338227200.00000006</v>
      </c>
      <c r="F351">
        <v>96099000</v>
      </c>
      <c r="G351">
        <v>586309588</v>
      </c>
      <c r="H351">
        <v>9.6800000000000015</v>
      </c>
      <c r="I351">
        <v>6960</v>
      </c>
      <c r="J351">
        <v>393.9556</v>
      </c>
    </row>
    <row r="352" spans="1:10" x14ac:dyDescent="0.3">
      <c r="A352" t="b">
        <v>0</v>
      </c>
      <c r="B352" t="s">
        <v>474</v>
      </c>
      <c r="C352">
        <v>42291200</v>
      </c>
      <c r="D352">
        <v>166835295</v>
      </c>
      <c r="E352">
        <v>274073600</v>
      </c>
      <c r="F352">
        <v>105059999.99999999</v>
      </c>
      <c r="G352">
        <v>588260095</v>
      </c>
      <c r="H352">
        <v>11.8</v>
      </c>
      <c r="I352">
        <v>9900</v>
      </c>
      <c r="J352">
        <v>365.16149999999999</v>
      </c>
    </row>
    <row r="353" spans="1:10" x14ac:dyDescent="0.3">
      <c r="A353" t="b">
        <v>0</v>
      </c>
      <c r="B353" t="s">
        <v>236</v>
      </c>
      <c r="C353">
        <v>296755200</v>
      </c>
      <c r="D353">
        <v>88304742</v>
      </c>
      <c r="E353">
        <v>114739200</v>
      </c>
      <c r="F353">
        <v>89301000</v>
      </c>
      <c r="G353">
        <v>589100142</v>
      </c>
      <c r="H353">
        <v>82.8</v>
      </c>
      <c r="I353">
        <v>5240</v>
      </c>
      <c r="J353">
        <v>309.47340000000003</v>
      </c>
    </row>
    <row r="354" spans="1:10" x14ac:dyDescent="0.3">
      <c r="A354" t="b">
        <v>0</v>
      </c>
      <c r="B354" t="s">
        <v>122</v>
      </c>
      <c r="C354">
        <v>12902399.999999998</v>
      </c>
      <c r="D354">
        <v>148298040</v>
      </c>
      <c r="E354">
        <v>265830400.00000006</v>
      </c>
      <c r="F354">
        <v>162225000</v>
      </c>
      <c r="G354">
        <v>589255840</v>
      </c>
      <c r="H354">
        <v>3.5999999999999996</v>
      </c>
      <c r="I354">
        <v>8800</v>
      </c>
      <c r="J354">
        <v>399.12799999999999</v>
      </c>
    </row>
    <row r="355" spans="1:10" x14ac:dyDescent="0.3">
      <c r="A355" t="b">
        <v>0</v>
      </c>
      <c r="B355" t="s">
        <v>223</v>
      </c>
      <c r="C355">
        <v>50176000.000000007</v>
      </c>
      <c r="D355">
        <v>101786382</v>
      </c>
      <c r="E355">
        <v>275916799.99999994</v>
      </c>
      <c r="F355">
        <v>162225000</v>
      </c>
      <c r="G355">
        <v>590104182</v>
      </c>
      <c r="H355">
        <v>14.000000000000002</v>
      </c>
      <c r="I355">
        <v>6040</v>
      </c>
      <c r="J355">
        <v>412.50139999999999</v>
      </c>
    </row>
    <row r="356" spans="1:10" x14ac:dyDescent="0.3">
      <c r="A356" t="b">
        <v>0</v>
      </c>
      <c r="B356" t="s">
        <v>275</v>
      </c>
      <c r="C356">
        <v>17848320</v>
      </c>
      <c r="D356">
        <v>229187880</v>
      </c>
      <c r="E356">
        <v>226508800.00000003</v>
      </c>
      <c r="F356">
        <v>117419999.99999999</v>
      </c>
      <c r="G356">
        <v>590965000</v>
      </c>
      <c r="H356">
        <v>4.9800000000000004</v>
      </c>
      <c r="I356">
        <v>13600</v>
      </c>
      <c r="J356">
        <v>342.608</v>
      </c>
    </row>
    <row r="357" spans="1:10" x14ac:dyDescent="0.3">
      <c r="A357" t="b">
        <v>0</v>
      </c>
      <c r="B357" t="s">
        <v>151</v>
      </c>
      <c r="C357">
        <v>16486399.999999998</v>
      </c>
      <c r="D357">
        <v>131445990</v>
      </c>
      <c r="E357">
        <v>269670400</v>
      </c>
      <c r="F357">
        <v>175203000</v>
      </c>
      <c r="G357">
        <v>592805790</v>
      </c>
      <c r="H357">
        <v>4.5999999999999996</v>
      </c>
      <c r="I357">
        <v>7800</v>
      </c>
      <c r="J357">
        <v>412.84300000000002</v>
      </c>
    </row>
    <row r="358" spans="1:10" x14ac:dyDescent="0.3">
      <c r="A358" t="b">
        <v>0</v>
      </c>
      <c r="B358" t="s">
        <v>484</v>
      </c>
      <c r="C358">
        <v>42291200</v>
      </c>
      <c r="D358">
        <v>161779680</v>
      </c>
      <c r="E358">
        <v>256716799.99999997</v>
      </c>
      <c r="F358">
        <v>132870000</v>
      </c>
      <c r="G358">
        <v>593657680</v>
      </c>
      <c r="H358">
        <v>11.8</v>
      </c>
      <c r="I358">
        <v>9600</v>
      </c>
      <c r="J358">
        <v>377.61599999999999</v>
      </c>
    </row>
    <row r="359" spans="1:10" x14ac:dyDescent="0.3">
      <c r="A359" t="b">
        <v>0</v>
      </c>
      <c r="B359" t="s">
        <v>108</v>
      </c>
      <c r="C359">
        <v>12544000</v>
      </c>
      <c r="D359">
        <v>141557220</v>
      </c>
      <c r="E359">
        <v>285081600</v>
      </c>
      <c r="F359">
        <v>156045000</v>
      </c>
      <c r="G359">
        <v>595227820</v>
      </c>
      <c r="H359">
        <v>3.5</v>
      </c>
      <c r="I359">
        <v>8400</v>
      </c>
      <c r="J359">
        <v>406.714</v>
      </c>
    </row>
    <row r="360" spans="1:10" x14ac:dyDescent="0.3">
      <c r="A360" t="b">
        <v>0</v>
      </c>
      <c r="B360" t="s">
        <v>241</v>
      </c>
      <c r="C360">
        <v>296755200</v>
      </c>
      <c r="D360">
        <v>93360357</v>
      </c>
      <c r="E360">
        <v>143667200</v>
      </c>
      <c r="F360">
        <v>61491000</v>
      </c>
      <c r="G360">
        <v>595273757</v>
      </c>
      <c r="H360">
        <v>82.8</v>
      </c>
      <c r="I360">
        <v>5540</v>
      </c>
      <c r="J360">
        <v>306.05889999999999</v>
      </c>
    </row>
    <row r="361" spans="1:10" x14ac:dyDescent="0.3">
      <c r="A361" t="b">
        <v>0</v>
      </c>
      <c r="B361" t="s">
        <v>127</v>
      </c>
      <c r="C361">
        <v>12902399.999999998</v>
      </c>
      <c r="D361">
        <v>153353655</v>
      </c>
      <c r="E361">
        <v>294758400.00000006</v>
      </c>
      <c r="F361">
        <v>134415000</v>
      </c>
      <c r="G361">
        <v>595429455</v>
      </c>
      <c r="H361">
        <v>3.5999999999999996</v>
      </c>
      <c r="I361">
        <v>9100</v>
      </c>
      <c r="J361">
        <v>395.71350000000001</v>
      </c>
    </row>
    <row r="362" spans="1:10" x14ac:dyDescent="0.3">
      <c r="A362" t="b">
        <v>0</v>
      </c>
      <c r="B362" t="s">
        <v>304</v>
      </c>
      <c r="C362">
        <v>17131520</v>
      </c>
      <c r="D362">
        <v>191270767.50000003</v>
      </c>
      <c r="E362">
        <v>228172800</v>
      </c>
      <c r="F362">
        <v>159444000</v>
      </c>
      <c r="G362">
        <v>596019087.5</v>
      </c>
      <c r="H362">
        <v>4.78</v>
      </c>
      <c r="I362">
        <v>11350</v>
      </c>
      <c r="J362">
        <v>377.03674999999998</v>
      </c>
    </row>
    <row r="363" spans="1:10" x14ac:dyDescent="0.3">
      <c r="A363" t="b">
        <v>0</v>
      </c>
      <c r="B363" t="s">
        <v>156</v>
      </c>
      <c r="C363">
        <v>16486399.999999998</v>
      </c>
      <c r="D363">
        <v>136501605</v>
      </c>
      <c r="E363">
        <v>298598400</v>
      </c>
      <c r="F363">
        <v>147393000</v>
      </c>
      <c r="G363">
        <v>598979405</v>
      </c>
      <c r="H363">
        <v>4.5999999999999996</v>
      </c>
      <c r="I363">
        <v>8100</v>
      </c>
      <c r="J363">
        <v>409.42849999999999</v>
      </c>
    </row>
    <row r="364" spans="1:10" x14ac:dyDescent="0.3">
      <c r="A364" t="b">
        <v>0</v>
      </c>
      <c r="B364" t="s">
        <v>412</v>
      </c>
      <c r="C364">
        <v>19353600</v>
      </c>
      <c r="D364">
        <v>149983245</v>
      </c>
      <c r="E364">
        <v>245350400.00000003</v>
      </c>
      <c r="F364">
        <v>185399999.99999997</v>
      </c>
      <c r="G364">
        <v>600087245</v>
      </c>
      <c r="H364">
        <v>5.4</v>
      </c>
      <c r="I364">
        <v>8900</v>
      </c>
      <c r="J364">
        <v>408.47649999999999</v>
      </c>
    </row>
    <row r="365" spans="1:10" x14ac:dyDescent="0.3">
      <c r="A365" t="b">
        <v>0</v>
      </c>
      <c r="B365" t="s">
        <v>137</v>
      </c>
      <c r="C365">
        <v>12902399.999999998</v>
      </c>
      <c r="D365">
        <v>148298040</v>
      </c>
      <c r="E365">
        <v>277401600</v>
      </c>
      <c r="F365">
        <v>162225000</v>
      </c>
      <c r="G365">
        <v>600827040</v>
      </c>
      <c r="H365">
        <v>3.5999999999999996</v>
      </c>
      <c r="I365">
        <v>8800</v>
      </c>
      <c r="J365">
        <v>408.16800000000001</v>
      </c>
    </row>
    <row r="366" spans="1:10" x14ac:dyDescent="0.3">
      <c r="A366" t="b">
        <v>0</v>
      </c>
      <c r="B366" t="s">
        <v>191</v>
      </c>
      <c r="C366">
        <v>24657920.000000004</v>
      </c>
      <c r="D366">
        <v>192113370.00000003</v>
      </c>
      <c r="E366">
        <v>320716800</v>
      </c>
      <c r="F366">
        <v>63344999.999999985</v>
      </c>
      <c r="G366">
        <v>600833090</v>
      </c>
      <c r="H366">
        <v>6.8800000000000008</v>
      </c>
      <c r="I366">
        <v>11400</v>
      </c>
      <c r="J366">
        <v>359.14100000000002</v>
      </c>
    </row>
    <row r="367" spans="1:10" x14ac:dyDescent="0.3">
      <c r="A367" t="b">
        <v>0</v>
      </c>
      <c r="B367" t="s">
        <v>335</v>
      </c>
      <c r="C367">
        <v>18565120</v>
      </c>
      <c r="D367">
        <v>161779680</v>
      </c>
      <c r="E367">
        <v>335360000</v>
      </c>
      <c r="F367">
        <v>86211000</v>
      </c>
      <c r="G367">
        <v>601915800</v>
      </c>
      <c r="H367">
        <v>5.18</v>
      </c>
      <c r="I367">
        <v>9600</v>
      </c>
      <c r="J367">
        <v>384.488</v>
      </c>
    </row>
    <row r="368" spans="1:10" x14ac:dyDescent="0.3">
      <c r="A368" t="b">
        <v>0</v>
      </c>
      <c r="B368" t="s">
        <v>232</v>
      </c>
      <c r="C368">
        <v>290304000</v>
      </c>
      <c r="D368">
        <v>61341461.999999993</v>
      </c>
      <c r="E368">
        <v>178790400.00000003</v>
      </c>
      <c r="F368">
        <v>72305999.999999985</v>
      </c>
      <c r="G368">
        <v>602741862</v>
      </c>
      <c r="H368">
        <v>81</v>
      </c>
      <c r="I368">
        <v>3640</v>
      </c>
      <c r="J368">
        <v>335.23739999999998</v>
      </c>
    </row>
    <row r="369" spans="1:10" x14ac:dyDescent="0.3">
      <c r="A369" t="b">
        <v>0</v>
      </c>
      <c r="B369" t="s">
        <v>166</v>
      </c>
      <c r="C369">
        <v>16486399.999999998</v>
      </c>
      <c r="D369">
        <v>131445990</v>
      </c>
      <c r="E369">
        <v>281241600</v>
      </c>
      <c r="F369">
        <v>175203000</v>
      </c>
      <c r="G369">
        <v>604376990</v>
      </c>
      <c r="H369">
        <v>4.5999999999999996</v>
      </c>
      <c r="I369">
        <v>7800</v>
      </c>
      <c r="J369">
        <v>421.88299999999998</v>
      </c>
    </row>
    <row r="370" spans="1:10" x14ac:dyDescent="0.3">
      <c r="A370" t="b">
        <v>0</v>
      </c>
      <c r="B370" t="s">
        <v>417</v>
      </c>
      <c r="C370">
        <v>19353600</v>
      </c>
      <c r="D370">
        <v>155038860.00000003</v>
      </c>
      <c r="E370">
        <v>274278400.00000006</v>
      </c>
      <c r="F370">
        <v>157590000</v>
      </c>
      <c r="G370">
        <v>606260860.00000012</v>
      </c>
      <c r="H370">
        <v>5.4</v>
      </c>
      <c r="I370">
        <v>9200</v>
      </c>
      <c r="J370">
        <v>405.06200000000001</v>
      </c>
    </row>
    <row r="371" spans="1:10" x14ac:dyDescent="0.3">
      <c r="A371" t="b">
        <v>0</v>
      </c>
      <c r="B371" t="s">
        <v>364</v>
      </c>
      <c r="C371">
        <v>17131520</v>
      </c>
      <c r="D371">
        <v>146444314.5</v>
      </c>
      <c r="E371">
        <v>329216000</v>
      </c>
      <c r="F371">
        <v>114639000</v>
      </c>
      <c r="G371">
        <v>607430834.5</v>
      </c>
      <c r="H371">
        <v>4.7799999999999994</v>
      </c>
      <c r="I371">
        <v>8690</v>
      </c>
      <c r="J371">
        <v>403.73865000000001</v>
      </c>
    </row>
    <row r="372" spans="1:10" x14ac:dyDescent="0.3">
      <c r="A372" t="b">
        <v>0</v>
      </c>
      <c r="B372" t="s">
        <v>92</v>
      </c>
      <c r="C372">
        <v>10393600.000000002</v>
      </c>
      <c r="D372">
        <v>151668450</v>
      </c>
      <c r="E372">
        <v>289945600</v>
      </c>
      <c r="F372">
        <v>156045000</v>
      </c>
      <c r="G372">
        <v>608052650</v>
      </c>
      <c r="H372">
        <v>2.9000000000000004</v>
      </c>
      <c r="I372">
        <v>9000</v>
      </c>
      <c r="J372">
        <v>411.64500000000004</v>
      </c>
    </row>
    <row r="373" spans="1:10" x14ac:dyDescent="0.3">
      <c r="A373" t="b">
        <v>0</v>
      </c>
      <c r="B373" t="s">
        <v>451</v>
      </c>
      <c r="C373">
        <v>14981120.000000002</v>
      </c>
      <c r="D373">
        <v>141894261</v>
      </c>
      <c r="E373">
        <v>369664000</v>
      </c>
      <c r="F373">
        <v>82812000</v>
      </c>
      <c r="G373">
        <v>609351381</v>
      </c>
      <c r="H373">
        <v>4.1800000000000006</v>
      </c>
      <c r="I373">
        <v>8420</v>
      </c>
      <c r="J373">
        <v>402.71170000000001</v>
      </c>
    </row>
    <row r="374" spans="1:10" x14ac:dyDescent="0.3">
      <c r="A374" t="b">
        <v>0</v>
      </c>
      <c r="B374" t="s">
        <v>97</v>
      </c>
      <c r="C374">
        <v>10393600.000000002</v>
      </c>
      <c r="D374">
        <v>156724065</v>
      </c>
      <c r="E374">
        <v>315033600</v>
      </c>
      <c r="F374">
        <v>128235000.00000001</v>
      </c>
      <c r="G374">
        <v>610386265</v>
      </c>
      <c r="H374">
        <v>2.9000000000000004</v>
      </c>
      <c r="I374">
        <v>9300</v>
      </c>
      <c r="J374">
        <v>405.23050000000001</v>
      </c>
    </row>
    <row r="375" spans="1:10" x14ac:dyDescent="0.3">
      <c r="A375" t="b">
        <v>0</v>
      </c>
      <c r="B375" t="s">
        <v>427</v>
      </c>
      <c r="C375">
        <v>19353600</v>
      </c>
      <c r="D375">
        <v>149983245</v>
      </c>
      <c r="E375">
        <v>256921600</v>
      </c>
      <c r="F375">
        <v>185399999.99999997</v>
      </c>
      <c r="G375">
        <v>611658445</v>
      </c>
      <c r="H375">
        <v>5.4</v>
      </c>
      <c r="I375">
        <v>8900</v>
      </c>
      <c r="J375">
        <v>417.51650000000001</v>
      </c>
    </row>
    <row r="376" spans="1:10" x14ac:dyDescent="0.3">
      <c r="A376" t="b">
        <v>0</v>
      </c>
      <c r="B376" t="s">
        <v>121</v>
      </c>
      <c r="C376">
        <v>10752000.000000002</v>
      </c>
      <c r="D376">
        <v>158409270</v>
      </c>
      <c r="E376">
        <v>282265600.00000006</v>
      </c>
      <c r="F376">
        <v>162225000</v>
      </c>
      <c r="G376">
        <v>613651870</v>
      </c>
      <c r="H376">
        <v>3.0000000000000004</v>
      </c>
      <c r="I376">
        <v>9400</v>
      </c>
      <c r="J376">
        <v>413.09900000000005</v>
      </c>
    </row>
    <row r="377" spans="1:10" x14ac:dyDescent="0.3">
      <c r="A377" t="b">
        <v>0</v>
      </c>
      <c r="B377" t="s">
        <v>150</v>
      </c>
      <c r="C377">
        <v>14336000</v>
      </c>
      <c r="D377">
        <v>141557220</v>
      </c>
      <c r="E377">
        <v>286105600.00000006</v>
      </c>
      <c r="F377">
        <v>175203000</v>
      </c>
      <c r="G377">
        <v>617201820</v>
      </c>
      <c r="H377">
        <v>4</v>
      </c>
      <c r="I377">
        <v>8400</v>
      </c>
      <c r="J377">
        <v>426.81400000000002</v>
      </c>
    </row>
    <row r="378" spans="1:10" x14ac:dyDescent="0.3">
      <c r="A378" t="b">
        <v>0</v>
      </c>
      <c r="B378" t="s">
        <v>107</v>
      </c>
      <c r="C378">
        <v>10393600.000000002</v>
      </c>
      <c r="D378">
        <v>151668450</v>
      </c>
      <c r="E378">
        <v>301516800</v>
      </c>
      <c r="F378">
        <v>156045000</v>
      </c>
      <c r="G378">
        <v>619623850</v>
      </c>
      <c r="H378">
        <v>2.9000000000000004</v>
      </c>
      <c r="I378">
        <v>9000</v>
      </c>
      <c r="J378">
        <v>420.685</v>
      </c>
    </row>
    <row r="379" spans="1:10" x14ac:dyDescent="0.3">
      <c r="A379" t="b">
        <v>0</v>
      </c>
      <c r="B379" t="s">
        <v>126</v>
      </c>
      <c r="C379">
        <v>10752000.000000002</v>
      </c>
      <c r="D379">
        <v>163464885.00000003</v>
      </c>
      <c r="E379">
        <v>311193600</v>
      </c>
      <c r="F379">
        <v>134415000</v>
      </c>
      <c r="G379">
        <v>619825485</v>
      </c>
      <c r="H379">
        <v>3.0000000000000004</v>
      </c>
      <c r="I379">
        <v>9700</v>
      </c>
      <c r="J379">
        <v>409.68450000000001</v>
      </c>
    </row>
    <row r="380" spans="1:10" x14ac:dyDescent="0.3">
      <c r="A380" t="b">
        <v>0</v>
      </c>
      <c r="B380" t="s">
        <v>155</v>
      </c>
      <c r="C380">
        <v>14336000</v>
      </c>
      <c r="D380">
        <v>146612835.00000003</v>
      </c>
      <c r="E380">
        <v>315033600</v>
      </c>
      <c r="F380">
        <v>147393000</v>
      </c>
      <c r="G380">
        <v>623375435</v>
      </c>
      <c r="H380">
        <v>4</v>
      </c>
      <c r="I380">
        <v>8700</v>
      </c>
      <c r="J380">
        <v>423.39949999999999</v>
      </c>
    </row>
    <row r="381" spans="1:10" x14ac:dyDescent="0.3">
      <c r="A381" t="b">
        <v>0</v>
      </c>
      <c r="B381" t="s">
        <v>411</v>
      </c>
      <c r="C381">
        <v>17203200</v>
      </c>
      <c r="D381">
        <v>160094475</v>
      </c>
      <c r="E381">
        <v>261785600</v>
      </c>
      <c r="F381">
        <v>185399999.99999997</v>
      </c>
      <c r="G381">
        <v>624483275</v>
      </c>
      <c r="H381">
        <v>4.8</v>
      </c>
      <c r="I381">
        <v>9500</v>
      </c>
      <c r="J381">
        <v>422.44749999999999</v>
      </c>
    </row>
    <row r="382" spans="1:10" x14ac:dyDescent="0.3">
      <c r="A382" t="b">
        <v>0</v>
      </c>
      <c r="B382" t="s">
        <v>64</v>
      </c>
      <c r="C382">
        <v>12544000</v>
      </c>
      <c r="D382">
        <v>165150090</v>
      </c>
      <c r="E382">
        <v>269670400</v>
      </c>
      <c r="F382">
        <v>177674999.99999997</v>
      </c>
      <c r="G382">
        <v>625039490</v>
      </c>
      <c r="H382">
        <v>3.5</v>
      </c>
      <c r="I382">
        <v>9800</v>
      </c>
      <c r="J382">
        <v>420.27300000000002</v>
      </c>
    </row>
    <row r="383" spans="1:10" x14ac:dyDescent="0.3">
      <c r="A383" t="b">
        <v>0</v>
      </c>
      <c r="B383" t="s">
        <v>136</v>
      </c>
      <c r="C383">
        <v>10752000.000000002</v>
      </c>
      <c r="D383">
        <v>158409270</v>
      </c>
      <c r="E383">
        <v>293836800</v>
      </c>
      <c r="F383">
        <v>162225000</v>
      </c>
      <c r="G383">
        <v>625223070</v>
      </c>
      <c r="H383">
        <v>3.0000000000000004</v>
      </c>
      <c r="I383">
        <v>9400</v>
      </c>
      <c r="J383">
        <v>422.13900000000001</v>
      </c>
    </row>
    <row r="384" spans="1:10" x14ac:dyDescent="0.3">
      <c r="A384" t="b">
        <v>0</v>
      </c>
      <c r="B384" t="s">
        <v>334</v>
      </c>
      <c r="C384">
        <v>16414720</v>
      </c>
      <c r="D384">
        <v>171890910.00000003</v>
      </c>
      <c r="E384">
        <v>351795200.00000006</v>
      </c>
      <c r="F384">
        <v>86211000</v>
      </c>
      <c r="G384">
        <v>626311830.00000012</v>
      </c>
      <c r="H384">
        <v>4.58</v>
      </c>
      <c r="I384">
        <v>10200</v>
      </c>
      <c r="J384">
        <v>398.45900000000006</v>
      </c>
    </row>
    <row r="385" spans="1:10" x14ac:dyDescent="0.3">
      <c r="A385" t="b">
        <v>0</v>
      </c>
      <c r="B385" t="s">
        <v>35</v>
      </c>
      <c r="C385">
        <v>22937600</v>
      </c>
      <c r="D385">
        <v>159251872.50000003</v>
      </c>
      <c r="E385">
        <v>269670400</v>
      </c>
      <c r="F385">
        <v>176439000</v>
      </c>
      <c r="G385">
        <v>628298872.5</v>
      </c>
      <c r="H385">
        <v>6.4</v>
      </c>
      <c r="I385">
        <v>9450</v>
      </c>
      <c r="J385">
        <v>421.98325</v>
      </c>
    </row>
    <row r="386" spans="1:10" x14ac:dyDescent="0.3">
      <c r="A386" t="b">
        <v>0</v>
      </c>
      <c r="B386" t="s">
        <v>165</v>
      </c>
      <c r="C386">
        <v>14336000</v>
      </c>
      <c r="D386">
        <v>141557220</v>
      </c>
      <c r="E386">
        <v>297676800</v>
      </c>
      <c r="F386">
        <v>175203000</v>
      </c>
      <c r="G386">
        <v>628773020</v>
      </c>
      <c r="H386">
        <v>4</v>
      </c>
      <c r="I386">
        <v>8400</v>
      </c>
      <c r="J386">
        <v>435.85399999999998</v>
      </c>
    </row>
    <row r="387" spans="1:10" x14ac:dyDescent="0.3">
      <c r="A387" t="b">
        <v>0</v>
      </c>
      <c r="B387" t="s">
        <v>416</v>
      </c>
      <c r="C387">
        <v>17203200</v>
      </c>
      <c r="D387">
        <v>165150090</v>
      </c>
      <c r="E387">
        <v>290713600</v>
      </c>
      <c r="F387">
        <v>157590000</v>
      </c>
      <c r="G387">
        <v>630656890</v>
      </c>
      <c r="H387">
        <v>4.8</v>
      </c>
      <c r="I387">
        <v>9800</v>
      </c>
      <c r="J387">
        <v>419.03300000000002</v>
      </c>
    </row>
    <row r="388" spans="1:10" x14ac:dyDescent="0.3">
      <c r="A388" t="b">
        <v>0</v>
      </c>
      <c r="B388" t="s">
        <v>69</v>
      </c>
      <c r="C388">
        <v>12544000</v>
      </c>
      <c r="D388">
        <v>170205705</v>
      </c>
      <c r="E388">
        <v>298598400</v>
      </c>
      <c r="F388">
        <v>149864999.99999997</v>
      </c>
      <c r="G388">
        <v>631213105</v>
      </c>
      <c r="H388">
        <v>3.5</v>
      </c>
      <c r="I388">
        <v>10100</v>
      </c>
      <c r="J388">
        <v>416.85849999999999</v>
      </c>
    </row>
    <row r="389" spans="1:10" x14ac:dyDescent="0.3">
      <c r="A389" t="b">
        <v>0</v>
      </c>
      <c r="B389" t="s">
        <v>363</v>
      </c>
      <c r="C389">
        <v>14981120.000000002</v>
      </c>
      <c r="D389">
        <v>156555544.5</v>
      </c>
      <c r="E389">
        <v>345651199.99999994</v>
      </c>
      <c r="F389">
        <v>114639000</v>
      </c>
      <c r="G389">
        <v>631826864.5</v>
      </c>
      <c r="H389">
        <v>4.1800000000000006</v>
      </c>
      <c r="I389">
        <v>9290</v>
      </c>
      <c r="J389">
        <v>417.70964999999995</v>
      </c>
    </row>
    <row r="390" spans="1:10" x14ac:dyDescent="0.3">
      <c r="A390" t="b">
        <v>0</v>
      </c>
      <c r="B390" t="s">
        <v>219</v>
      </c>
      <c r="C390">
        <v>56555519.999999993</v>
      </c>
      <c r="D390">
        <v>101786382</v>
      </c>
      <c r="E390">
        <v>340480000</v>
      </c>
      <c r="F390">
        <v>134415000</v>
      </c>
      <c r="G390">
        <v>633236902</v>
      </c>
      <c r="H390">
        <v>15.779999999999998</v>
      </c>
      <c r="I390">
        <v>6040</v>
      </c>
      <c r="J390">
        <v>438.43340000000001</v>
      </c>
    </row>
    <row r="391" spans="1:10" x14ac:dyDescent="0.3">
      <c r="A391" t="b">
        <v>0</v>
      </c>
      <c r="B391" t="s">
        <v>249</v>
      </c>
      <c r="C391">
        <v>308152320</v>
      </c>
      <c r="D391">
        <v>91675152</v>
      </c>
      <c r="E391">
        <v>189388800.00000003</v>
      </c>
      <c r="F391">
        <v>44495999.999999993</v>
      </c>
      <c r="G391">
        <v>633712272</v>
      </c>
      <c r="H391">
        <v>85.98</v>
      </c>
      <c r="I391">
        <v>5440</v>
      </c>
      <c r="J391">
        <v>329.4024</v>
      </c>
    </row>
    <row r="392" spans="1:10" x14ac:dyDescent="0.3">
      <c r="A392" t="b">
        <v>0</v>
      </c>
      <c r="B392" t="s">
        <v>254</v>
      </c>
      <c r="C392">
        <v>308152320</v>
      </c>
      <c r="D392">
        <v>91675152</v>
      </c>
      <c r="E392">
        <v>189388800.00000003</v>
      </c>
      <c r="F392">
        <v>44495999.999999993</v>
      </c>
      <c r="G392">
        <v>633712272</v>
      </c>
      <c r="H392">
        <v>85.98</v>
      </c>
      <c r="I392">
        <v>5440</v>
      </c>
      <c r="J392">
        <v>329.4024</v>
      </c>
    </row>
    <row r="393" spans="1:10" x14ac:dyDescent="0.3">
      <c r="A393" t="b">
        <v>0</v>
      </c>
      <c r="B393" t="s">
        <v>450</v>
      </c>
      <c r="C393">
        <v>12830720</v>
      </c>
      <c r="D393">
        <v>152005491</v>
      </c>
      <c r="E393">
        <v>386099199.99999994</v>
      </c>
      <c r="F393">
        <v>82812000</v>
      </c>
      <c r="G393">
        <v>633747411</v>
      </c>
      <c r="H393">
        <v>3.58</v>
      </c>
      <c r="I393">
        <v>9020</v>
      </c>
      <c r="J393">
        <v>416.68269999999995</v>
      </c>
    </row>
    <row r="394" spans="1:10" x14ac:dyDescent="0.3">
      <c r="A394" t="b">
        <v>0</v>
      </c>
      <c r="B394" t="s">
        <v>40</v>
      </c>
      <c r="C394">
        <v>22937600</v>
      </c>
      <c r="D394">
        <v>164307487.5</v>
      </c>
      <c r="E394">
        <v>298598400</v>
      </c>
      <c r="F394">
        <v>148629000</v>
      </c>
      <c r="G394">
        <v>634472487.5</v>
      </c>
      <c r="H394">
        <v>6.4</v>
      </c>
      <c r="I394">
        <v>9750</v>
      </c>
      <c r="J394">
        <v>418.56875000000002</v>
      </c>
    </row>
    <row r="395" spans="1:10" x14ac:dyDescent="0.3">
      <c r="A395" t="b">
        <v>0</v>
      </c>
      <c r="B395" t="s">
        <v>188</v>
      </c>
      <c r="C395">
        <v>17489920.000000004</v>
      </c>
      <c r="D395">
        <v>198854190</v>
      </c>
      <c r="E395">
        <v>338636800</v>
      </c>
      <c r="F395">
        <v>80339999.999999985</v>
      </c>
      <c r="G395">
        <v>635320910</v>
      </c>
      <c r="H395">
        <v>4.8800000000000008</v>
      </c>
      <c r="I395">
        <v>11800</v>
      </c>
      <c r="J395">
        <v>388.15499999999997</v>
      </c>
    </row>
    <row r="396" spans="1:10" x14ac:dyDescent="0.3">
      <c r="A396" t="b">
        <v>0</v>
      </c>
      <c r="B396" t="s">
        <v>426</v>
      </c>
      <c r="C396">
        <v>17203200</v>
      </c>
      <c r="D396">
        <v>160094475</v>
      </c>
      <c r="E396">
        <v>273356800</v>
      </c>
      <c r="F396">
        <v>185399999.99999997</v>
      </c>
      <c r="G396">
        <v>636054475</v>
      </c>
      <c r="H396">
        <v>4.8</v>
      </c>
      <c r="I396">
        <v>9500</v>
      </c>
      <c r="J396">
        <v>431.48750000000001</v>
      </c>
    </row>
    <row r="397" spans="1:10" x14ac:dyDescent="0.3">
      <c r="A397" t="b">
        <v>0</v>
      </c>
      <c r="B397" t="s">
        <v>79</v>
      </c>
      <c r="C397">
        <v>12544000</v>
      </c>
      <c r="D397">
        <v>165150090</v>
      </c>
      <c r="E397">
        <v>281241600</v>
      </c>
      <c r="F397">
        <v>177674999.99999997</v>
      </c>
      <c r="G397">
        <v>636610690</v>
      </c>
      <c r="H397">
        <v>3.5</v>
      </c>
      <c r="I397">
        <v>9800</v>
      </c>
      <c r="J397">
        <v>429.31299999999999</v>
      </c>
    </row>
    <row r="398" spans="1:10" x14ac:dyDescent="0.3">
      <c r="A398" t="b">
        <v>0</v>
      </c>
      <c r="B398" t="s">
        <v>480</v>
      </c>
      <c r="C398">
        <v>48670719.999999993</v>
      </c>
      <c r="D398">
        <v>161779680</v>
      </c>
      <c r="E398">
        <v>321280000</v>
      </c>
      <c r="F398">
        <v>105059999.99999999</v>
      </c>
      <c r="G398">
        <v>636790400</v>
      </c>
      <c r="H398">
        <v>13.579999999999998</v>
      </c>
      <c r="I398">
        <v>9600</v>
      </c>
      <c r="J398">
        <v>403.548</v>
      </c>
    </row>
    <row r="399" spans="1:10" x14ac:dyDescent="0.3">
      <c r="A399" t="b">
        <v>0</v>
      </c>
      <c r="B399" t="s">
        <v>50</v>
      </c>
      <c r="C399">
        <v>22937600</v>
      </c>
      <c r="D399">
        <v>159251872.50000003</v>
      </c>
      <c r="E399">
        <v>281241600</v>
      </c>
      <c r="F399">
        <v>176439000</v>
      </c>
      <c r="G399">
        <v>639870072.5</v>
      </c>
      <c r="H399">
        <v>6.4</v>
      </c>
      <c r="I399">
        <v>9450</v>
      </c>
      <c r="J399">
        <v>431.02325000000002</v>
      </c>
    </row>
    <row r="400" spans="1:10" x14ac:dyDescent="0.3">
      <c r="A400" t="b">
        <v>0</v>
      </c>
      <c r="B400" t="s">
        <v>63</v>
      </c>
      <c r="C400">
        <v>10393600.000000002</v>
      </c>
      <c r="D400">
        <v>175261320</v>
      </c>
      <c r="E400">
        <v>286105600.00000006</v>
      </c>
      <c r="F400">
        <v>177674999.99999997</v>
      </c>
      <c r="G400">
        <v>649435520</v>
      </c>
      <c r="H400">
        <v>2.9000000000000004</v>
      </c>
      <c r="I400">
        <v>10400</v>
      </c>
      <c r="J400">
        <v>434.24400000000003</v>
      </c>
    </row>
    <row r="401" spans="1:10" x14ac:dyDescent="0.3">
      <c r="A401" t="b">
        <v>0</v>
      </c>
      <c r="B401" t="s">
        <v>34</v>
      </c>
      <c r="C401">
        <v>20787200.000000004</v>
      </c>
      <c r="D401">
        <v>169363102.5</v>
      </c>
      <c r="E401">
        <v>286105600.00000006</v>
      </c>
      <c r="F401">
        <v>176439000</v>
      </c>
      <c r="G401">
        <v>652694902.5</v>
      </c>
      <c r="H401">
        <v>5.8000000000000007</v>
      </c>
      <c r="I401">
        <v>10050</v>
      </c>
      <c r="J401">
        <v>435.95425</v>
      </c>
    </row>
    <row r="402" spans="1:10" x14ac:dyDescent="0.3">
      <c r="A402" t="b">
        <v>0</v>
      </c>
      <c r="B402" t="s">
        <v>267</v>
      </c>
      <c r="C402">
        <v>12185599.999999998</v>
      </c>
      <c r="D402">
        <v>222447060</v>
      </c>
      <c r="E402">
        <v>250982399.99999997</v>
      </c>
      <c r="F402">
        <v>169950000</v>
      </c>
      <c r="G402">
        <v>655565060</v>
      </c>
      <c r="H402">
        <v>3.3999999999999995</v>
      </c>
      <c r="I402">
        <v>13200</v>
      </c>
      <c r="J402">
        <v>409.202</v>
      </c>
    </row>
    <row r="403" spans="1:10" x14ac:dyDescent="0.3">
      <c r="A403" t="b">
        <v>0</v>
      </c>
      <c r="B403" t="s">
        <v>68</v>
      </c>
      <c r="C403">
        <v>10393600.000000002</v>
      </c>
      <c r="D403">
        <v>180316935</v>
      </c>
      <c r="E403">
        <v>315033600</v>
      </c>
      <c r="F403">
        <v>149864999.99999997</v>
      </c>
      <c r="G403">
        <v>655609135</v>
      </c>
      <c r="H403">
        <v>2.9000000000000004</v>
      </c>
      <c r="I403">
        <v>10700</v>
      </c>
      <c r="J403">
        <v>430.8295</v>
      </c>
    </row>
    <row r="404" spans="1:10" x14ac:dyDescent="0.3">
      <c r="A404" t="b">
        <v>0</v>
      </c>
      <c r="B404" t="s">
        <v>218</v>
      </c>
      <c r="C404">
        <v>54405120</v>
      </c>
      <c r="D404">
        <v>111897612.00000001</v>
      </c>
      <c r="E404">
        <v>356915200.00000006</v>
      </c>
      <c r="F404">
        <v>134415000</v>
      </c>
      <c r="G404">
        <v>657632932</v>
      </c>
      <c r="H404">
        <v>15.18</v>
      </c>
      <c r="I404">
        <v>6640</v>
      </c>
      <c r="J404">
        <v>452.40440000000001</v>
      </c>
    </row>
    <row r="405" spans="1:10" x14ac:dyDescent="0.3">
      <c r="A405" t="b">
        <v>0</v>
      </c>
      <c r="B405" t="s">
        <v>39</v>
      </c>
      <c r="C405">
        <v>20787200.000000004</v>
      </c>
      <c r="D405">
        <v>174418717.5</v>
      </c>
      <c r="E405">
        <v>315033600</v>
      </c>
      <c r="F405">
        <v>148629000</v>
      </c>
      <c r="G405">
        <v>658868517.5</v>
      </c>
      <c r="H405">
        <v>5.8000000000000007</v>
      </c>
      <c r="I405">
        <v>10350</v>
      </c>
      <c r="J405">
        <v>432.53975000000003</v>
      </c>
    </row>
    <row r="406" spans="1:10" x14ac:dyDescent="0.3">
      <c r="A406" t="b">
        <v>0</v>
      </c>
      <c r="B406" t="s">
        <v>296</v>
      </c>
      <c r="C406">
        <v>11468800</v>
      </c>
      <c r="D406">
        <v>184529947.5</v>
      </c>
      <c r="E406">
        <v>252646400</v>
      </c>
      <c r="F406">
        <v>211974000</v>
      </c>
      <c r="G406">
        <v>660619147.5</v>
      </c>
      <c r="H406">
        <v>3.2</v>
      </c>
      <c r="I406">
        <v>10950</v>
      </c>
      <c r="J406">
        <v>443.63074999999998</v>
      </c>
    </row>
    <row r="407" spans="1:10" x14ac:dyDescent="0.3">
      <c r="A407" t="b">
        <v>0</v>
      </c>
      <c r="B407" t="s">
        <v>78</v>
      </c>
      <c r="C407">
        <v>10393600.000000002</v>
      </c>
      <c r="D407">
        <v>175261320</v>
      </c>
      <c r="E407">
        <v>297676800</v>
      </c>
      <c r="F407">
        <v>177674999.99999997</v>
      </c>
      <c r="G407">
        <v>661006720</v>
      </c>
      <c r="H407">
        <v>2.9000000000000004</v>
      </c>
      <c r="I407">
        <v>10400</v>
      </c>
      <c r="J407">
        <v>443.28399999999999</v>
      </c>
    </row>
    <row r="408" spans="1:10" x14ac:dyDescent="0.3">
      <c r="A408" t="b">
        <v>0</v>
      </c>
      <c r="B408" t="s">
        <v>479</v>
      </c>
      <c r="C408">
        <v>46520320</v>
      </c>
      <c r="D408">
        <v>171890910.00000003</v>
      </c>
      <c r="E408">
        <v>337715200.00000012</v>
      </c>
      <c r="F408">
        <v>105059999.99999999</v>
      </c>
      <c r="G408">
        <v>661186430.00000012</v>
      </c>
      <c r="H408">
        <v>12.98</v>
      </c>
      <c r="I408">
        <v>10200</v>
      </c>
      <c r="J408">
        <v>417.51900000000006</v>
      </c>
    </row>
    <row r="409" spans="1:10" x14ac:dyDescent="0.3">
      <c r="A409" t="b">
        <v>0</v>
      </c>
      <c r="B409" t="s">
        <v>272</v>
      </c>
      <c r="C409">
        <v>12185599.999999998</v>
      </c>
      <c r="D409">
        <v>227502675</v>
      </c>
      <c r="E409">
        <v>279910400.00000006</v>
      </c>
      <c r="F409">
        <v>142140000</v>
      </c>
      <c r="G409">
        <v>661738675</v>
      </c>
      <c r="H409">
        <v>3.3999999999999995</v>
      </c>
      <c r="I409">
        <v>13500</v>
      </c>
      <c r="J409">
        <v>405.78750000000002</v>
      </c>
    </row>
    <row r="410" spans="1:10" x14ac:dyDescent="0.3">
      <c r="A410" t="b">
        <v>0</v>
      </c>
      <c r="B410" t="s">
        <v>103</v>
      </c>
      <c r="C410">
        <v>16773119.999999998</v>
      </c>
      <c r="D410">
        <v>151668450</v>
      </c>
      <c r="E410">
        <v>366080000</v>
      </c>
      <c r="F410">
        <v>128235000.00000001</v>
      </c>
      <c r="G410">
        <v>662756570</v>
      </c>
      <c r="H410">
        <v>4.68</v>
      </c>
      <c r="I410">
        <v>9000</v>
      </c>
      <c r="J410">
        <v>446.61700000000002</v>
      </c>
    </row>
    <row r="411" spans="1:10" x14ac:dyDescent="0.3">
      <c r="A411" t="b">
        <v>0</v>
      </c>
      <c r="B411" t="s">
        <v>49</v>
      </c>
      <c r="C411">
        <v>20787200.000000004</v>
      </c>
      <c r="D411">
        <v>169363102.5</v>
      </c>
      <c r="E411">
        <v>297676800</v>
      </c>
      <c r="F411">
        <v>176439000</v>
      </c>
      <c r="G411">
        <v>664266102.5</v>
      </c>
      <c r="H411">
        <v>5.8000000000000007</v>
      </c>
      <c r="I411">
        <v>10050</v>
      </c>
      <c r="J411">
        <v>444.99425000000002</v>
      </c>
    </row>
    <row r="412" spans="1:10" x14ac:dyDescent="0.3">
      <c r="A412" t="b">
        <v>0</v>
      </c>
      <c r="B412" t="s">
        <v>301</v>
      </c>
      <c r="C412">
        <v>11468800</v>
      </c>
      <c r="D412">
        <v>189585562.5</v>
      </c>
      <c r="E412">
        <v>281574400</v>
      </c>
      <c r="F412">
        <v>184164000</v>
      </c>
      <c r="G412">
        <v>666792762.5</v>
      </c>
      <c r="H412">
        <v>3.2</v>
      </c>
      <c r="I412">
        <v>11250</v>
      </c>
      <c r="J412">
        <v>440.21625</v>
      </c>
    </row>
    <row r="413" spans="1:10" x14ac:dyDescent="0.3">
      <c r="A413" t="b">
        <v>0</v>
      </c>
      <c r="B413" t="s">
        <v>282</v>
      </c>
      <c r="C413">
        <v>12185599.999999998</v>
      </c>
      <c r="D413">
        <v>222447060</v>
      </c>
      <c r="E413">
        <v>262553599.99999997</v>
      </c>
      <c r="F413">
        <v>169950000</v>
      </c>
      <c r="G413">
        <v>667136260</v>
      </c>
      <c r="H413">
        <v>3.3999999999999995</v>
      </c>
      <c r="I413">
        <v>13200</v>
      </c>
      <c r="J413">
        <v>418.24200000000002</v>
      </c>
    </row>
    <row r="414" spans="1:10" x14ac:dyDescent="0.3">
      <c r="A414" t="b">
        <v>0</v>
      </c>
      <c r="B414" t="s">
        <v>246</v>
      </c>
      <c r="C414">
        <v>300984319.99999994</v>
      </c>
      <c r="D414">
        <v>98415972</v>
      </c>
      <c r="E414">
        <v>207308800.00000003</v>
      </c>
      <c r="F414">
        <v>61491000</v>
      </c>
      <c r="G414">
        <v>668200092</v>
      </c>
      <c r="H414">
        <v>83.97999999999999</v>
      </c>
      <c r="I414">
        <v>5840</v>
      </c>
      <c r="J414">
        <v>358.41640000000001</v>
      </c>
    </row>
    <row r="415" spans="1:10" x14ac:dyDescent="0.3">
      <c r="A415" t="b">
        <v>0</v>
      </c>
      <c r="B415" t="s">
        <v>251</v>
      </c>
      <c r="C415">
        <v>300984319.99999994</v>
      </c>
      <c r="D415">
        <v>98415972</v>
      </c>
      <c r="E415">
        <v>207308800.00000003</v>
      </c>
      <c r="F415">
        <v>61491000</v>
      </c>
      <c r="G415">
        <v>668200092</v>
      </c>
      <c r="H415">
        <v>83.97999999999999</v>
      </c>
      <c r="I415">
        <v>5840</v>
      </c>
      <c r="J415">
        <v>358.41640000000001</v>
      </c>
    </row>
    <row r="416" spans="1:10" x14ac:dyDescent="0.3">
      <c r="A416" t="b">
        <v>0</v>
      </c>
      <c r="B416" t="s">
        <v>132</v>
      </c>
      <c r="C416">
        <v>17131520</v>
      </c>
      <c r="D416">
        <v>158409270</v>
      </c>
      <c r="E416">
        <v>358400000.00000006</v>
      </c>
      <c r="F416">
        <v>134415000</v>
      </c>
      <c r="G416">
        <v>668355790</v>
      </c>
      <c r="H416">
        <v>4.7799999999999994</v>
      </c>
      <c r="I416">
        <v>9400</v>
      </c>
      <c r="J416">
        <v>448.07100000000003</v>
      </c>
    </row>
    <row r="417" spans="1:10" x14ac:dyDescent="0.3">
      <c r="A417" t="b">
        <v>0</v>
      </c>
      <c r="B417" t="s">
        <v>161</v>
      </c>
      <c r="C417">
        <v>20715520.000000004</v>
      </c>
      <c r="D417">
        <v>141557220</v>
      </c>
      <c r="E417">
        <v>362240000</v>
      </c>
      <c r="F417">
        <v>147393000</v>
      </c>
      <c r="G417">
        <v>671905740</v>
      </c>
      <c r="H417">
        <v>5.7800000000000011</v>
      </c>
      <c r="I417">
        <v>8400</v>
      </c>
      <c r="J417">
        <v>461.786</v>
      </c>
    </row>
    <row r="418" spans="1:10" x14ac:dyDescent="0.3">
      <c r="A418" t="b">
        <v>0</v>
      </c>
      <c r="B418" t="s">
        <v>311</v>
      </c>
      <c r="C418">
        <v>11468800</v>
      </c>
      <c r="D418">
        <v>184529947.5</v>
      </c>
      <c r="E418">
        <v>264217600.00000006</v>
      </c>
      <c r="F418">
        <v>211974000</v>
      </c>
      <c r="G418">
        <v>672190347.5</v>
      </c>
      <c r="H418">
        <v>3.2</v>
      </c>
      <c r="I418">
        <v>10950</v>
      </c>
      <c r="J418">
        <v>452.67075</v>
      </c>
    </row>
    <row r="419" spans="1:10" x14ac:dyDescent="0.3">
      <c r="A419" t="b">
        <v>0</v>
      </c>
      <c r="B419" t="s">
        <v>422</v>
      </c>
      <c r="C419">
        <v>23582720</v>
      </c>
      <c r="D419">
        <v>160094475</v>
      </c>
      <c r="E419">
        <v>337920000</v>
      </c>
      <c r="F419">
        <v>157590000</v>
      </c>
      <c r="G419">
        <v>679187195</v>
      </c>
      <c r="H419">
        <v>6.58</v>
      </c>
      <c r="I419">
        <v>9500</v>
      </c>
      <c r="J419">
        <v>457.41950000000003</v>
      </c>
    </row>
    <row r="420" spans="1:10" x14ac:dyDescent="0.3">
      <c r="A420" t="b">
        <v>0</v>
      </c>
      <c r="B420" t="s">
        <v>266</v>
      </c>
      <c r="C420">
        <v>10035200.000000002</v>
      </c>
      <c r="D420">
        <v>232558290</v>
      </c>
      <c r="E420">
        <v>267417600.00000006</v>
      </c>
      <c r="F420">
        <v>169950000</v>
      </c>
      <c r="G420">
        <v>679961090</v>
      </c>
      <c r="H420">
        <v>2.8000000000000003</v>
      </c>
      <c r="I420">
        <v>13800</v>
      </c>
      <c r="J420">
        <v>423.173</v>
      </c>
    </row>
    <row r="421" spans="1:10" x14ac:dyDescent="0.3">
      <c r="A421" t="b">
        <v>0</v>
      </c>
      <c r="B421" t="s">
        <v>295</v>
      </c>
      <c r="C421">
        <v>9318400</v>
      </c>
      <c r="D421">
        <v>194641177.5</v>
      </c>
      <c r="E421">
        <v>269081600</v>
      </c>
      <c r="F421">
        <v>211974000</v>
      </c>
      <c r="G421">
        <v>685015177.5</v>
      </c>
      <c r="H421">
        <v>2.6</v>
      </c>
      <c r="I421">
        <v>11550</v>
      </c>
      <c r="J421">
        <v>457.60174999999998</v>
      </c>
    </row>
    <row r="422" spans="1:10" x14ac:dyDescent="0.3">
      <c r="A422" t="b">
        <v>0</v>
      </c>
      <c r="B422" t="s">
        <v>271</v>
      </c>
      <c r="C422">
        <v>10035200.000000002</v>
      </c>
      <c r="D422">
        <v>237613905</v>
      </c>
      <c r="E422">
        <v>296345600.00000006</v>
      </c>
      <c r="F422">
        <v>142140000</v>
      </c>
      <c r="G422">
        <v>686134705</v>
      </c>
      <c r="H422">
        <v>2.8000000000000003</v>
      </c>
      <c r="I422">
        <v>14100</v>
      </c>
      <c r="J422">
        <v>419.75850000000003</v>
      </c>
    </row>
    <row r="423" spans="1:10" x14ac:dyDescent="0.3">
      <c r="A423" t="b">
        <v>0</v>
      </c>
      <c r="B423" t="s">
        <v>102</v>
      </c>
      <c r="C423">
        <v>14622720</v>
      </c>
      <c r="D423">
        <v>161779680</v>
      </c>
      <c r="E423">
        <v>382515200.00000006</v>
      </c>
      <c r="F423">
        <v>128235000.00000001</v>
      </c>
      <c r="G423">
        <v>687152600</v>
      </c>
      <c r="H423">
        <v>4.08</v>
      </c>
      <c r="I423">
        <v>9600</v>
      </c>
      <c r="J423">
        <v>460.58800000000002</v>
      </c>
    </row>
    <row r="424" spans="1:10" x14ac:dyDescent="0.3">
      <c r="A424" t="b">
        <v>0</v>
      </c>
      <c r="B424" t="s">
        <v>300</v>
      </c>
      <c r="C424">
        <v>9318400</v>
      </c>
      <c r="D424">
        <v>199696792.5</v>
      </c>
      <c r="E424">
        <v>298009600</v>
      </c>
      <c r="F424">
        <v>184164000</v>
      </c>
      <c r="G424">
        <v>691188792.5</v>
      </c>
      <c r="H424">
        <v>2.6</v>
      </c>
      <c r="I424">
        <v>11850</v>
      </c>
      <c r="J424">
        <v>454.18725000000001</v>
      </c>
    </row>
    <row r="425" spans="1:10" x14ac:dyDescent="0.3">
      <c r="A425" t="b">
        <v>0</v>
      </c>
      <c r="B425" t="s">
        <v>281</v>
      </c>
      <c r="C425">
        <v>10035200.000000002</v>
      </c>
      <c r="D425">
        <v>232558290</v>
      </c>
      <c r="E425">
        <v>278988799.99999994</v>
      </c>
      <c r="F425">
        <v>169950000</v>
      </c>
      <c r="G425">
        <v>691532290</v>
      </c>
      <c r="H425">
        <v>2.8000000000000003</v>
      </c>
      <c r="I425">
        <v>13800</v>
      </c>
      <c r="J425">
        <v>432.21300000000002</v>
      </c>
    </row>
    <row r="426" spans="1:10" x14ac:dyDescent="0.3">
      <c r="A426" t="b">
        <v>0</v>
      </c>
      <c r="B426" t="s">
        <v>131</v>
      </c>
      <c r="C426">
        <v>14981120.000000002</v>
      </c>
      <c r="D426">
        <v>168520500</v>
      </c>
      <c r="E426">
        <v>374835200.00000012</v>
      </c>
      <c r="F426">
        <v>134415000</v>
      </c>
      <c r="G426">
        <v>692751820.00000012</v>
      </c>
      <c r="H426">
        <v>4.1800000000000006</v>
      </c>
      <c r="I426">
        <v>10000</v>
      </c>
      <c r="J426">
        <v>462.04199999999997</v>
      </c>
    </row>
    <row r="427" spans="1:10" x14ac:dyDescent="0.3">
      <c r="A427" t="b">
        <v>0</v>
      </c>
      <c r="B427" t="s">
        <v>160</v>
      </c>
      <c r="C427">
        <v>18565120</v>
      </c>
      <c r="D427">
        <v>151668450</v>
      </c>
      <c r="E427">
        <v>378675200.00000006</v>
      </c>
      <c r="F427">
        <v>147393000</v>
      </c>
      <c r="G427">
        <v>696301770</v>
      </c>
      <c r="H427">
        <v>5.18</v>
      </c>
      <c r="I427">
        <v>9000</v>
      </c>
      <c r="J427">
        <v>475.75700000000001</v>
      </c>
    </row>
    <row r="428" spans="1:10" x14ac:dyDescent="0.3">
      <c r="A428" t="b">
        <v>0</v>
      </c>
      <c r="B428" t="s">
        <v>310</v>
      </c>
      <c r="C428">
        <v>9318400</v>
      </c>
      <c r="D428">
        <v>194641177.5</v>
      </c>
      <c r="E428">
        <v>280652800</v>
      </c>
      <c r="F428">
        <v>211974000</v>
      </c>
      <c r="G428">
        <v>696586377.5</v>
      </c>
      <c r="H428">
        <v>2.6</v>
      </c>
      <c r="I428">
        <v>11550</v>
      </c>
      <c r="J428">
        <v>466.64175</v>
      </c>
    </row>
    <row r="429" spans="1:10" x14ac:dyDescent="0.3">
      <c r="A429" t="b">
        <v>0</v>
      </c>
      <c r="B429" t="s">
        <v>180</v>
      </c>
      <c r="C429">
        <v>11827200</v>
      </c>
      <c r="D429">
        <v>192113370.00000003</v>
      </c>
      <c r="E429">
        <v>363110400</v>
      </c>
      <c r="F429">
        <v>132870000</v>
      </c>
      <c r="G429">
        <v>699920970</v>
      </c>
      <c r="H429">
        <v>3.3</v>
      </c>
      <c r="I429">
        <v>11400</v>
      </c>
      <c r="J429">
        <v>454.74900000000002</v>
      </c>
    </row>
    <row r="430" spans="1:10" x14ac:dyDescent="0.3">
      <c r="A430" t="b">
        <v>0</v>
      </c>
      <c r="B430" t="s">
        <v>421</v>
      </c>
      <c r="C430">
        <v>21432320</v>
      </c>
      <c r="D430">
        <v>170205705</v>
      </c>
      <c r="E430">
        <v>354355200.00000006</v>
      </c>
      <c r="F430">
        <v>157590000</v>
      </c>
      <c r="G430">
        <v>703583225</v>
      </c>
      <c r="H430">
        <v>5.9799999999999995</v>
      </c>
      <c r="I430">
        <v>10100</v>
      </c>
      <c r="J430">
        <v>471.39049999999997</v>
      </c>
    </row>
    <row r="431" spans="1:10" x14ac:dyDescent="0.3">
      <c r="A431" t="b">
        <v>0</v>
      </c>
      <c r="B431" t="s">
        <v>74</v>
      </c>
      <c r="C431">
        <v>16773119.999999998</v>
      </c>
      <c r="D431">
        <v>175261320</v>
      </c>
      <c r="E431">
        <v>362240000</v>
      </c>
      <c r="F431">
        <v>149864999.99999997</v>
      </c>
      <c r="G431">
        <v>704139440</v>
      </c>
      <c r="H431">
        <v>4.68</v>
      </c>
      <c r="I431">
        <v>10400</v>
      </c>
      <c r="J431">
        <v>469.21600000000001</v>
      </c>
    </row>
    <row r="432" spans="1:10" x14ac:dyDescent="0.3">
      <c r="A432" t="b">
        <v>0</v>
      </c>
      <c r="B432" t="s">
        <v>185</v>
      </c>
      <c r="C432">
        <v>11827200</v>
      </c>
      <c r="D432">
        <v>197168985</v>
      </c>
      <c r="E432">
        <v>392038399.99999994</v>
      </c>
      <c r="F432">
        <v>105059999.99999999</v>
      </c>
      <c r="G432">
        <v>706094585</v>
      </c>
      <c r="H432">
        <v>3.3</v>
      </c>
      <c r="I432">
        <v>11700</v>
      </c>
      <c r="J432">
        <v>451.33449999999999</v>
      </c>
    </row>
    <row r="433" spans="1:10" x14ac:dyDescent="0.3">
      <c r="A433" t="b">
        <v>0</v>
      </c>
      <c r="B433" t="s">
        <v>45</v>
      </c>
      <c r="C433">
        <v>27166720.000000004</v>
      </c>
      <c r="D433">
        <v>169363102.5</v>
      </c>
      <c r="E433">
        <v>362240000</v>
      </c>
      <c r="F433">
        <v>148629000</v>
      </c>
      <c r="G433">
        <v>707398822.5</v>
      </c>
      <c r="H433">
        <v>7.580000000000001</v>
      </c>
      <c r="I433">
        <v>10050</v>
      </c>
      <c r="J433">
        <v>470.92624999999998</v>
      </c>
    </row>
    <row r="434" spans="1:10" x14ac:dyDescent="0.3">
      <c r="A434" t="b">
        <v>0</v>
      </c>
      <c r="B434" t="s">
        <v>195</v>
      </c>
      <c r="C434">
        <v>11827200</v>
      </c>
      <c r="D434">
        <v>192113370.00000003</v>
      </c>
      <c r="E434">
        <v>374681600.00000006</v>
      </c>
      <c r="F434">
        <v>132870000</v>
      </c>
      <c r="G434">
        <v>711492170.00000012</v>
      </c>
      <c r="H434">
        <v>3.3</v>
      </c>
      <c r="I434">
        <v>11400</v>
      </c>
      <c r="J434">
        <v>463.78899999999999</v>
      </c>
    </row>
    <row r="435" spans="1:10" x14ac:dyDescent="0.3">
      <c r="A435" t="b">
        <v>0</v>
      </c>
      <c r="B435" t="s">
        <v>179</v>
      </c>
      <c r="C435">
        <v>9676800</v>
      </c>
      <c r="D435">
        <v>202224600</v>
      </c>
      <c r="E435">
        <v>379545600</v>
      </c>
      <c r="F435">
        <v>132870000</v>
      </c>
      <c r="G435">
        <v>724317000</v>
      </c>
      <c r="H435">
        <v>2.7</v>
      </c>
      <c r="I435">
        <v>12000</v>
      </c>
      <c r="J435">
        <v>468.72</v>
      </c>
    </row>
    <row r="436" spans="1:10" x14ac:dyDescent="0.3">
      <c r="A436" t="b">
        <v>0</v>
      </c>
      <c r="B436" t="s">
        <v>73</v>
      </c>
      <c r="C436">
        <v>14622720</v>
      </c>
      <c r="D436">
        <v>185372550</v>
      </c>
      <c r="E436">
        <v>378675200.00000006</v>
      </c>
      <c r="F436">
        <v>149864999.99999997</v>
      </c>
      <c r="G436">
        <v>728535470</v>
      </c>
      <c r="H436">
        <v>4.08</v>
      </c>
      <c r="I436">
        <v>11000</v>
      </c>
      <c r="J436">
        <v>483.18700000000001</v>
      </c>
    </row>
    <row r="437" spans="1:10" x14ac:dyDescent="0.3">
      <c r="A437" t="b">
        <v>0</v>
      </c>
      <c r="B437" t="s">
        <v>184</v>
      </c>
      <c r="C437">
        <v>9676800</v>
      </c>
      <c r="D437">
        <v>207280215</v>
      </c>
      <c r="E437">
        <v>408473600</v>
      </c>
      <c r="F437">
        <v>105059999.99999999</v>
      </c>
      <c r="G437">
        <v>730490615</v>
      </c>
      <c r="H437">
        <v>2.7</v>
      </c>
      <c r="I437">
        <v>12300</v>
      </c>
      <c r="J437">
        <v>465.30549999999999</v>
      </c>
    </row>
    <row r="438" spans="1:10" x14ac:dyDescent="0.3">
      <c r="A438" t="b">
        <v>0</v>
      </c>
      <c r="B438" t="s">
        <v>44</v>
      </c>
      <c r="C438">
        <v>25016320</v>
      </c>
      <c r="D438">
        <v>179474332.50000003</v>
      </c>
      <c r="E438">
        <v>378675200.00000006</v>
      </c>
      <c r="F438">
        <v>148629000</v>
      </c>
      <c r="G438">
        <v>731794852.50000012</v>
      </c>
      <c r="H438">
        <v>6.98</v>
      </c>
      <c r="I438">
        <v>10650</v>
      </c>
      <c r="J438">
        <v>484.8972500000001</v>
      </c>
    </row>
    <row r="439" spans="1:10" x14ac:dyDescent="0.3">
      <c r="A439" t="b">
        <v>0</v>
      </c>
      <c r="B439" t="s">
        <v>238</v>
      </c>
      <c r="C439">
        <v>295321600</v>
      </c>
      <c r="D439">
        <v>91675152</v>
      </c>
      <c r="E439">
        <v>231782399.99999997</v>
      </c>
      <c r="F439">
        <v>114021000.00000001</v>
      </c>
      <c r="G439">
        <v>732800152</v>
      </c>
      <c r="H439">
        <v>82.4</v>
      </c>
      <c r="I439">
        <v>5440</v>
      </c>
      <c r="J439">
        <v>425.0104</v>
      </c>
    </row>
    <row r="440" spans="1:10" x14ac:dyDescent="0.3">
      <c r="A440" t="b">
        <v>0</v>
      </c>
      <c r="B440" t="s">
        <v>277</v>
      </c>
      <c r="C440">
        <v>16414720.000000004</v>
      </c>
      <c r="D440">
        <v>232558290</v>
      </c>
      <c r="E440">
        <v>343552000</v>
      </c>
      <c r="F440">
        <v>142140000</v>
      </c>
      <c r="G440">
        <v>734665010</v>
      </c>
      <c r="H440">
        <v>4.580000000000001</v>
      </c>
      <c r="I440">
        <v>13800</v>
      </c>
      <c r="J440">
        <v>458.14499999999998</v>
      </c>
    </row>
    <row r="441" spans="1:10" x14ac:dyDescent="0.3">
      <c r="A441" t="b">
        <v>0</v>
      </c>
      <c r="B441" t="s">
        <v>194</v>
      </c>
      <c r="C441">
        <v>9676800</v>
      </c>
      <c r="D441">
        <v>202224600</v>
      </c>
      <c r="E441">
        <v>391116800</v>
      </c>
      <c r="F441">
        <v>132870000</v>
      </c>
      <c r="G441">
        <v>735888200</v>
      </c>
      <c r="H441">
        <v>2.7</v>
      </c>
      <c r="I441">
        <v>12000</v>
      </c>
      <c r="J441">
        <v>477.76</v>
      </c>
    </row>
    <row r="442" spans="1:10" x14ac:dyDescent="0.3">
      <c r="A442" t="b">
        <v>0</v>
      </c>
      <c r="B442" t="s">
        <v>243</v>
      </c>
      <c r="C442">
        <v>295321600</v>
      </c>
      <c r="D442">
        <v>96730767.000000015</v>
      </c>
      <c r="E442">
        <v>260710400.00000006</v>
      </c>
      <c r="F442">
        <v>86211000</v>
      </c>
      <c r="G442">
        <v>738973767</v>
      </c>
      <c r="H442">
        <v>82.4</v>
      </c>
      <c r="I442">
        <v>5740</v>
      </c>
      <c r="J442">
        <v>421.59589999999997</v>
      </c>
    </row>
    <row r="443" spans="1:10" x14ac:dyDescent="0.3">
      <c r="A443" t="b">
        <v>0</v>
      </c>
      <c r="B443" t="s">
        <v>306</v>
      </c>
      <c r="C443">
        <v>15697920.000000002</v>
      </c>
      <c r="D443">
        <v>194641177.5</v>
      </c>
      <c r="E443">
        <v>345216000</v>
      </c>
      <c r="F443">
        <v>184164000</v>
      </c>
      <c r="G443">
        <v>739719097.5</v>
      </c>
      <c r="H443">
        <v>4.3800000000000008</v>
      </c>
      <c r="I443">
        <v>11550</v>
      </c>
      <c r="J443">
        <v>492.57375000000002</v>
      </c>
    </row>
    <row r="444" spans="1:10" x14ac:dyDescent="0.3">
      <c r="A444" t="b">
        <v>0</v>
      </c>
      <c r="B444" t="s">
        <v>237</v>
      </c>
      <c r="C444">
        <v>293171200</v>
      </c>
      <c r="D444">
        <v>101786382</v>
      </c>
      <c r="E444">
        <v>248217600.00000003</v>
      </c>
      <c r="F444">
        <v>114021000.00000001</v>
      </c>
      <c r="G444">
        <v>757196182</v>
      </c>
      <c r="H444">
        <v>81.8</v>
      </c>
      <c r="I444">
        <v>6040</v>
      </c>
      <c r="J444">
        <v>438.98140000000001</v>
      </c>
    </row>
    <row r="445" spans="1:10" x14ac:dyDescent="0.3">
      <c r="A445" t="b">
        <v>0</v>
      </c>
      <c r="B445" t="s">
        <v>276</v>
      </c>
      <c r="C445">
        <v>14264320.000000002</v>
      </c>
      <c r="D445">
        <v>242669520.00000003</v>
      </c>
      <c r="E445">
        <v>359987200.00000006</v>
      </c>
      <c r="F445">
        <v>142140000</v>
      </c>
      <c r="G445">
        <v>759061040.00000012</v>
      </c>
      <c r="H445">
        <v>3.9800000000000004</v>
      </c>
      <c r="I445">
        <v>14400</v>
      </c>
      <c r="J445">
        <v>472.11599999999999</v>
      </c>
    </row>
    <row r="446" spans="1:10" x14ac:dyDescent="0.3">
      <c r="A446" t="b">
        <v>0</v>
      </c>
      <c r="B446" t="s">
        <v>242</v>
      </c>
      <c r="C446">
        <v>293171200</v>
      </c>
      <c r="D446">
        <v>106841997</v>
      </c>
      <c r="E446">
        <v>277145600.00000006</v>
      </c>
      <c r="F446">
        <v>86211000</v>
      </c>
      <c r="G446">
        <v>763369797</v>
      </c>
      <c r="H446">
        <v>81.8</v>
      </c>
      <c r="I446">
        <v>6340</v>
      </c>
      <c r="J446">
        <v>435.56689999999998</v>
      </c>
    </row>
    <row r="447" spans="1:10" x14ac:dyDescent="0.3">
      <c r="A447" t="b">
        <v>0</v>
      </c>
      <c r="B447" t="s">
        <v>305</v>
      </c>
      <c r="C447">
        <v>13547520</v>
      </c>
      <c r="D447">
        <v>204752407.50000003</v>
      </c>
      <c r="E447">
        <v>361651199.99999994</v>
      </c>
      <c r="F447">
        <v>184164000</v>
      </c>
      <c r="G447">
        <v>764115127.5</v>
      </c>
      <c r="H447">
        <v>3.7800000000000002</v>
      </c>
      <c r="I447">
        <v>12150</v>
      </c>
      <c r="J447">
        <v>506.54475000000002</v>
      </c>
    </row>
    <row r="448" spans="1:10" x14ac:dyDescent="0.3">
      <c r="A448" t="b">
        <v>0</v>
      </c>
      <c r="B448" t="s">
        <v>190</v>
      </c>
      <c r="C448">
        <v>16056320.000000002</v>
      </c>
      <c r="D448">
        <v>202224600</v>
      </c>
      <c r="E448">
        <v>455680000</v>
      </c>
      <c r="F448">
        <v>105059999.99999999</v>
      </c>
      <c r="G448">
        <v>779020920</v>
      </c>
      <c r="H448">
        <v>4.4800000000000004</v>
      </c>
      <c r="I448">
        <v>12000</v>
      </c>
      <c r="J448">
        <v>503.69200000000001</v>
      </c>
    </row>
    <row r="449" spans="1:10" x14ac:dyDescent="0.3">
      <c r="A449" t="b">
        <v>0</v>
      </c>
      <c r="B449" t="s">
        <v>189</v>
      </c>
      <c r="C449">
        <v>13905920</v>
      </c>
      <c r="D449">
        <v>212335830</v>
      </c>
      <c r="E449">
        <v>472115200.00000006</v>
      </c>
      <c r="F449">
        <v>105059999.99999999</v>
      </c>
      <c r="G449">
        <v>803416950</v>
      </c>
      <c r="H449">
        <v>3.88</v>
      </c>
      <c r="I449">
        <v>12600</v>
      </c>
      <c r="J449">
        <v>517.66300000000001</v>
      </c>
    </row>
    <row r="450" spans="1:10" x14ac:dyDescent="0.3">
      <c r="A450" t="b">
        <v>0</v>
      </c>
      <c r="B450" t="s">
        <v>248</v>
      </c>
      <c r="C450">
        <v>299550720.00000006</v>
      </c>
      <c r="D450">
        <v>101786382</v>
      </c>
      <c r="E450">
        <v>324352000.00000006</v>
      </c>
      <c r="F450">
        <v>86211000</v>
      </c>
      <c r="G450">
        <v>811900102.00000012</v>
      </c>
      <c r="H450">
        <v>83.580000000000013</v>
      </c>
      <c r="I450">
        <v>6040</v>
      </c>
      <c r="J450">
        <v>473.95339999999999</v>
      </c>
    </row>
    <row r="451" spans="1:10" x14ac:dyDescent="0.3">
      <c r="A451" t="b">
        <v>0</v>
      </c>
      <c r="B451" t="s">
        <v>253</v>
      </c>
      <c r="C451">
        <v>299550720.00000006</v>
      </c>
      <c r="D451">
        <v>101786382</v>
      </c>
      <c r="E451">
        <v>324352000.00000006</v>
      </c>
      <c r="F451">
        <v>86211000</v>
      </c>
      <c r="G451">
        <v>811900102.00000012</v>
      </c>
      <c r="H451">
        <v>83.580000000000013</v>
      </c>
      <c r="I451">
        <v>6040</v>
      </c>
      <c r="J451">
        <v>473.95339999999999</v>
      </c>
    </row>
    <row r="452" spans="1:10" x14ac:dyDescent="0.3">
      <c r="A452" t="b">
        <v>0</v>
      </c>
      <c r="B452" t="s">
        <v>247</v>
      </c>
      <c r="C452">
        <v>297400320</v>
      </c>
      <c r="D452">
        <v>111897612.00000001</v>
      </c>
      <c r="E452">
        <v>340787200.00000006</v>
      </c>
      <c r="F452">
        <v>86211000</v>
      </c>
      <c r="G452">
        <v>836296132</v>
      </c>
      <c r="H452">
        <v>82.98</v>
      </c>
      <c r="I452">
        <v>6640</v>
      </c>
      <c r="J452">
        <v>487.92439999999999</v>
      </c>
    </row>
    <row r="453" spans="1:10" x14ac:dyDescent="0.3">
      <c r="A453" t="b">
        <v>0</v>
      </c>
      <c r="B453" t="s">
        <v>252</v>
      </c>
      <c r="C453">
        <v>297400320</v>
      </c>
      <c r="D453">
        <v>111897612.00000001</v>
      </c>
      <c r="E453">
        <v>340787200.00000006</v>
      </c>
      <c r="F453">
        <v>86211000</v>
      </c>
      <c r="G453">
        <v>836296132</v>
      </c>
      <c r="H453">
        <v>82.98</v>
      </c>
      <c r="I453">
        <v>6640</v>
      </c>
      <c r="J453">
        <v>487.92439999999999</v>
      </c>
    </row>
    <row r="454" spans="1:10" x14ac:dyDescent="0.3">
      <c r="A454" t="b">
        <v>0</v>
      </c>
      <c r="B454" t="s">
        <v>375</v>
      </c>
      <c r="C454">
        <v>1444352000</v>
      </c>
      <c r="D454">
        <v>1947759938.9999998</v>
      </c>
      <c r="E454">
        <v>8800512000</v>
      </c>
      <c r="F454">
        <v>20899523999.999996</v>
      </c>
      <c r="G454">
        <v>33092147938.999996</v>
      </c>
      <c r="H454">
        <v>403</v>
      </c>
      <c r="I454">
        <v>115580</v>
      </c>
      <c r="J454">
        <v>28110.080300000001</v>
      </c>
    </row>
    <row r="455" spans="1:10" x14ac:dyDescent="0.3">
      <c r="A455" t="b">
        <v>0</v>
      </c>
      <c r="B455" t="s">
        <v>525</v>
      </c>
      <c r="C455">
        <v>1456179200</v>
      </c>
      <c r="D455">
        <v>1948434020.9999998</v>
      </c>
      <c r="E455">
        <v>8806016000</v>
      </c>
      <c r="F455">
        <v>20906940000</v>
      </c>
      <c r="G455">
        <v>33117569221</v>
      </c>
      <c r="H455">
        <v>406.3</v>
      </c>
      <c r="I455">
        <v>115620</v>
      </c>
      <c r="J455">
        <v>28126.331699999999</v>
      </c>
    </row>
    <row r="456" spans="1:10" x14ac:dyDescent="0.3">
      <c r="A456" t="b">
        <v>0</v>
      </c>
      <c r="B456" t="s">
        <v>496</v>
      </c>
      <c r="C456">
        <v>1457612800.0000002</v>
      </c>
      <c r="D456">
        <v>1953152595</v>
      </c>
      <c r="E456">
        <v>8803072000</v>
      </c>
      <c r="F456">
        <v>20908793999.999996</v>
      </c>
      <c r="G456">
        <v>33122631394.999996</v>
      </c>
      <c r="H456">
        <v>406.70000000000005</v>
      </c>
      <c r="I456">
        <v>115900</v>
      </c>
      <c r="J456">
        <v>28127.3115</v>
      </c>
    </row>
    <row r="457" spans="1:10" x14ac:dyDescent="0.3">
      <c r="A457" t="b">
        <v>0</v>
      </c>
      <c r="B457" t="s">
        <v>317</v>
      </c>
      <c r="C457">
        <v>1439334399.9999998</v>
      </c>
      <c r="D457">
        <v>2007753237</v>
      </c>
      <c r="E457">
        <v>8816640000</v>
      </c>
      <c r="F457">
        <v>20898906000</v>
      </c>
      <c r="G457">
        <v>33162633637</v>
      </c>
      <c r="H457">
        <v>401.59999999999997</v>
      </c>
      <c r="I457">
        <v>119140</v>
      </c>
      <c r="J457">
        <v>28131.814900000001</v>
      </c>
    </row>
    <row r="458" spans="1:10" x14ac:dyDescent="0.3">
      <c r="A458" t="b">
        <v>0</v>
      </c>
      <c r="B458" t="s">
        <v>346</v>
      </c>
      <c r="C458">
        <v>1437900800</v>
      </c>
      <c r="D458">
        <v>1992417871.4999998</v>
      </c>
      <c r="E458">
        <v>8810496000.0000019</v>
      </c>
      <c r="F458">
        <v>20927334000</v>
      </c>
      <c r="G458">
        <v>33168148671.5</v>
      </c>
      <c r="H458">
        <v>401.2</v>
      </c>
      <c r="I458">
        <v>118230</v>
      </c>
      <c r="J458">
        <v>28151.065549999999</v>
      </c>
    </row>
    <row r="459" spans="1:10" x14ac:dyDescent="0.3">
      <c r="A459" t="b">
        <v>0</v>
      </c>
      <c r="B459" t="s">
        <v>433</v>
      </c>
      <c r="C459">
        <v>1435750400</v>
      </c>
      <c r="D459">
        <v>1987867818</v>
      </c>
      <c r="E459">
        <v>8850944000</v>
      </c>
      <c r="F459">
        <v>20895506999.999996</v>
      </c>
      <c r="G459">
        <v>33170069217.999996</v>
      </c>
      <c r="H459">
        <v>400.6</v>
      </c>
      <c r="I459">
        <v>117960</v>
      </c>
      <c r="J459">
        <v>28150.0386</v>
      </c>
    </row>
    <row r="460" spans="1:10" x14ac:dyDescent="0.3">
      <c r="A460" t="b">
        <v>0</v>
      </c>
      <c r="B460" t="s">
        <v>201</v>
      </c>
      <c r="C460">
        <v>1477324800</v>
      </c>
      <c r="D460">
        <v>1947759938.9999998</v>
      </c>
      <c r="E460">
        <v>8821760000</v>
      </c>
      <c r="F460">
        <v>20947110000</v>
      </c>
      <c r="G460">
        <v>33193954739</v>
      </c>
      <c r="H460">
        <v>412.2</v>
      </c>
      <c r="I460">
        <v>115580</v>
      </c>
      <c r="J460">
        <v>28185.760300000002</v>
      </c>
    </row>
    <row r="461" spans="1:10" x14ac:dyDescent="0.3">
      <c r="A461" t="b">
        <v>0</v>
      </c>
      <c r="B461" t="s">
        <v>462</v>
      </c>
      <c r="C461">
        <v>1469440000</v>
      </c>
      <c r="D461">
        <v>2007753237</v>
      </c>
      <c r="E461">
        <v>8802560000</v>
      </c>
      <c r="F461">
        <v>20917754999.999996</v>
      </c>
      <c r="G461">
        <v>33197508236.999996</v>
      </c>
      <c r="H461">
        <v>410</v>
      </c>
      <c r="I461">
        <v>119140</v>
      </c>
      <c r="J461">
        <v>28150.874899999999</v>
      </c>
    </row>
    <row r="462" spans="1:10" x14ac:dyDescent="0.3">
      <c r="A462" t="b">
        <v>0</v>
      </c>
      <c r="B462" t="s">
        <v>85</v>
      </c>
      <c r="C462">
        <v>1437542400</v>
      </c>
      <c r="D462">
        <v>1997642007</v>
      </c>
      <c r="E462">
        <v>8847360000</v>
      </c>
      <c r="F462">
        <v>20940930000</v>
      </c>
      <c r="G462">
        <v>33223474407</v>
      </c>
      <c r="H462">
        <v>401.1</v>
      </c>
      <c r="I462">
        <v>118540</v>
      </c>
      <c r="J462">
        <v>28193.943899999998</v>
      </c>
    </row>
    <row r="463" spans="1:10" x14ac:dyDescent="0.3">
      <c r="A463" t="b">
        <v>0</v>
      </c>
      <c r="B463" t="s">
        <v>114</v>
      </c>
      <c r="C463">
        <v>1437900800</v>
      </c>
      <c r="D463">
        <v>2004382827</v>
      </c>
      <c r="E463">
        <v>8839680000</v>
      </c>
      <c r="F463">
        <v>20947110000</v>
      </c>
      <c r="G463">
        <v>33229073627</v>
      </c>
      <c r="H463">
        <v>401.2</v>
      </c>
      <c r="I463">
        <v>118940</v>
      </c>
      <c r="J463">
        <v>28195.3979</v>
      </c>
    </row>
    <row r="464" spans="1:10" x14ac:dyDescent="0.3">
      <c r="A464" t="b">
        <v>0</v>
      </c>
      <c r="B464" t="s">
        <v>143</v>
      </c>
      <c r="C464">
        <v>1441484800</v>
      </c>
      <c r="D464">
        <v>1987530777</v>
      </c>
      <c r="E464">
        <v>8843520000</v>
      </c>
      <c r="F464">
        <v>20960088000.000004</v>
      </c>
      <c r="G464">
        <v>33232623577.000004</v>
      </c>
      <c r="H464">
        <v>402.2</v>
      </c>
      <c r="I464">
        <v>117940</v>
      </c>
      <c r="J464">
        <v>28209.1129</v>
      </c>
    </row>
    <row r="465" spans="1:10" x14ac:dyDescent="0.3">
      <c r="A465" t="b">
        <v>0</v>
      </c>
      <c r="B465" t="s">
        <v>404</v>
      </c>
      <c r="C465">
        <v>1444352000</v>
      </c>
      <c r="D465">
        <v>2006068032</v>
      </c>
      <c r="E465">
        <v>8819200000</v>
      </c>
      <c r="F465">
        <v>20970285000</v>
      </c>
      <c r="G465">
        <v>33239905032</v>
      </c>
      <c r="H465">
        <v>403</v>
      </c>
      <c r="I465">
        <v>119040</v>
      </c>
      <c r="J465">
        <v>28204.7464</v>
      </c>
    </row>
    <row r="466" spans="1:10" x14ac:dyDescent="0.3">
      <c r="A466" t="b">
        <v>0</v>
      </c>
      <c r="B466" t="s">
        <v>380</v>
      </c>
      <c r="C466">
        <v>1447219200</v>
      </c>
      <c r="D466">
        <v>1988204858.9999998</v>
      </c>
      <c r="E466">
        <v>8869939200</v>
      </c>
      <c r="F466">
        <v>20941239000</v>
      </c>
      <c r="G466">
        <v>33246602259</v>
      </c>
      <c r="H466">
        <v>403.8</v>
      </c>
      <c r="I466">
        <v>117980</v>
      </c>
      <c r="J466">
        <v>28213.8243</v>
      </c>
    </row>
    <row r="467" spans="1:10" x14ac:dyDescent="0.3">
      <c r="A467" t="b">
        <v>0</v>
      </c>
      <c r="B467" t="s">
        <v>385</v>
      </c>
      <c r="C467">
        <v>1447219200</v>
      </c>
      <c r="D467">
        <v>1993260474.0000002</v>
      </c>
      <c r="E467">
        <v>8898867199.9999981</v>
      </c>
      <c r="F467">
        <v>20913429000</v>
      </c>
      <c r="G467">
        <v>33252775874</v>
      </c>
      <c r="H467">
        <v>403.8</v>
      </c>
      <c r="I467">
        <v>118280</v>
      </c>
      <c r="J467">
        <v>28210.409800000001</v>
      </c>
    </row>
    <row r="468" spans="1:10" x14ac:dyDescent="0.3">
      <c r="A468" t="b">
        <v>0</v>
      </c>
      <c r="B468" t="s">
        <v>395</v>
      </c>
      <c r="C468">
        <v>1447219200</v>
      </c>
      <c r="D468">
        <v>1988204858.9999998</v>
      </c>
      <c r="E468">
        <v>8881510400.0000019</v>
      </c>
      <c r="F468">
        <v>20941239000</v>
      </c>
      <c r="G468">
        <v>33258173459</v>
      </c>
      <c r="H468">
        <v>403.8</v>
      </c>
      <c r="I468">
        <v>117980</v>
      </c>
      <c r="J468">
        <v>28222.864300000001</v>
      </c>
    </row>
    <row r="469" spans="1:10" x14ac:dyDescent="0.3">
      <c r="A469" t="b">
        <v>0</v>
      </c>
      <c r="B469" t="s">
        <v>56</v>
      </c>
      <c r="C469">
        <v>1437542400</v>
      </c>
      <c r="D469">
        <v>2021234877</v>
      </c>
      <c r="E469">
        <v>8843520000</v>
      </c>
      <c r="F469">
        <v>20962559999.999996</v>
      </c>
      <c r="G469">
        <v>33264857276.999996</v>
      </c>
      <c r="H469">
        <v>401.1</v>
      </c>
      <c r="I469">
        <v>119940</v>
      </c>
      <c r="J469">
        <v>28216.5429</v>
      </c>
    </row>
    <row r="470" spans="1:10" x14ac:dyDescent="0.3">
      <c r="A470" t="b">
        <v>0</v>
      </c>
      <c r="B470" t="s">
        <v>27</v>
      </c>
      <c r="C470">
        <v>1447936000</v>
      </c>
      <c r="D470">
        <v>2015336659.5000002</v>
      </c>
      <c r="E470">
        <v>8843520000</v>
      </c>
      <c r="F470">
        <v>20961324000</v>
      </c>
      <c r="G470">
        <v>33268116659.5</v>
      </c>
      <c r="H470">
        <v>404</v>
      </c>
      <c r="I470">
        <v>119590</v>
      </c>
      <c r="J470">
        <v>28218.25315</v>
      </c>
    </row>
    <row r="471" spans="1:10" x14ac:dyDescent="0.3">
      <c r="A471" t="b">
        <v>0</v>
      </c>
      <c r="B471" t="s">
        <v>530</v>
      </c>
      <c r="C471">
        <v>1459046400</v>
      </c>
      <c r="D471">
        <v>1988878941.0000002</v>
      </c>
      <c r="E471">
        <v>8875443200</v>
      </c>
      <c r="F471">
        <v>20948655000</v>
      </c>
      <c r="G471">
        <v>33272023541</v>
      </c>
      <c r="H471">
        <v>407.1</v>
      </c>
      <c r="I471">
        <v>118020</v>
      </c>
      <c r="J471">
        <v>28230.075700000001</v>
      </c>
    </row>
    <row r="472" spans="1:10" x14ac:dyDescent="0.3">
      <c r="A472" t="b">
        <v>0</v>
      </c>
      <c r="B472" t="s">
        <v>501</v>
      </c>
      <c r="C472">
        <v>1460480000</v>
      </c>
      <c r="D472">
        <v>1993597515</v>
      </c>
      <c r="E472">
        <v>8872499200.0000019</v>
      </c>
      <c r="F472">
        <v>20950509000</v>
      </c>
      <c r="G472">
        <v>33277085715</v>
      </c>
      <c r="H472">
        <v>407.5</v>
      </c>
      <c r="I472">
        <v>118300</v>
      </c>
      <c r="J472">
        <v>28231.055499999999</v>
      </c>
    </row>
    <row r="473" spans="1:10" x14ac:dyDescent="0.3">
      <c r="A473" t="b">
        <v>0</v>
      </c>
      <c r="B473" t="s">
        <v>535</v>
      </c>
      <c r="C473">
        <v>1459046400</v>
      </c>
      <c r="D473">
        <v>1993934556.0000002</v>
      </c>
      <c r="E473">
        <v>8904371200</v>
      </c>
      <c r="F473">
        <v>20920844999.999996</v>
      </c>
      <c r="G473">
        <v>33278197155.999996</v>
      </c>
      <c r="H473">
        <v>407.1</v>
      </c>
      <c r="I473">
        <v>118320</v>
      </c>
      <c r="J473">
        <v>28226.661199999999</v>
      </c>
    </row>
    <row r="474" spans="1:10" x14ac:dyDescent="0.3">
      <c r="A474" t="b">
        <v>0</v>
      </c>
      <c r="B474" t="s">
        <v>506</v>
      </c>
      <c r="C474">
        <v>1460480000</v>
      </c>
      <c r="D474">
        <v>1998653130</v>
      </c>
      <c r="E474">
        <v>8901427200</v>
      </c>
      <c r="F474">
        <v>20922699000</v>
      </c>
      <c r="G474">
        <v>33283259330</v>
      </c>
      <c r="H474">
        <v>407.5</v>
      </c>
      <c r="I474">
        <v>118600</v>
      </c>
      <c r="J474">
        <v>28227.641</v>
      </c>
    </row>
    <row r="475" spans="1:10" x14ac:dyDescent="0.3">
      <c r="A475" t="b">
        <v>0</v>
      </c>
      <c r="B475" t="s">
        <v>545</v>
      </c>
      <c r="C475">
        <v>1459046400</v>
      </c>
      <c r="D475">
        <v>1988878941.0000002</v>
      </c>
      <c r="E475">
        <v>8887014399.9999981</v>
      </c>
      <c r="F475">
        <v>20948655000</v>
      </c>
      <c r="G475">
        <v>33283594741</v>
      </c>
      <c r="H475">
        <v>407.1</v>
      </c>
      <c r="I475">
        <v>118020</v>
      </c>
      <c r="J475">
        <v>28239.115699999998</v>
      </c>
    </row>
    <row r="476" spans="1:10" x14ac:dyDescent="0.3">
      <c r="A476" t="b">
        <v>0</v>
      </c>
      <c r="B476" t="s">
        <v>516</v>
      </c>
      <c r="C476">
        <v>1460480000</v>
      </c>
      <c r="D476">
        <v>1993597515</v>
      </c>
      <c r="E476">
        <v>8884070400</v>
      </c>
      <c r="F476">
        <v>20950509000</v>
      </c>
      <c r="G476">
        <v>33288656915</v>
      </c>
      <c r="H476">
        <v>407.5</v>
      </c>
      <c r="I476">
        <v>118300</v>
      </c>
      <c r="J476">
        <v>28240.095499999999</v>
      </c>
    </row>
    <row r="477" spans="1:10" x14ac:dyDescent="0.3">
      <c r="A477" t="b">
        <v>0</v>
      </c>
      <c r="B477" t="s">
        <v>259</v>
      </c>
      <c r="C477">
        <v>1437184000</v>
      </c>
      <c r="D477">
        <v>2078531847.0000002</v>
      </c>
      <c r="E477">
        <v>8824832000</v>
      </c>
      <c r="F477">
        <v>20954835000</v>
      </c>
      <c r="G477">
        <v>33295382847</v>
      </c>
      <c r="H477">
        <v>401</v>
      </c>
      <c r="I477">
        <v>123340</v>
      </c>
      <c r="J477">
        <v>28205.4719</v>
      </c>
    </row>
    <row r="478" spans="1:10" x14ac:dyDescent="0.3">
      <c r="A478" t="b">
        <v>0</v>
      </c>
      <c r="B478" t="s">
        <v>288</v>
      </c>
      <c r="C478">
        <v>1436467199.9999998</v>
      </c>
      <c r="D478">
        <v>2040614734.5000002</v>
      </c>
      <c r="E478">
        <v>8826496000.0000019</v>
      </c>
      <c r="F478">
        <v>20996859000</v>
      </c>
      <c r="G478">
        <v>33300436934.5</v>
      </c>
      <c r="H478">
        <v>400.79999999999995</v>
      </c>
      <c r="I478">
        <v>121090</v>
      </c>
      <c r="J478">
        <v>28239.90065</v>
      </c>
    </row>
    <row r="479" spans="1:10" x14ac:dyDescent="0.3">
      <c r="A479" t="b">
        <v>0</v>
      </c>
      <c r="B479" t="s">
        <v>322</v>
      </c>
      <c r="C479">
        <v>1442201600.0000002</v>
      </c>
      <c r="D479">
        <v>2048198157</v>
      </c>
      <c r="E479">
        <v>8886067200</v>
      </c>
      <c r="F479">
        <v>20940621000</v>
      </c>
      <c r="G479">
        <v>33317087957</v>
      </c>
      <c r="H479">
        <v>402.40000000000003</v>
      </c>
      <c r="I479">
        <v>121540</v>
      </c>
      <c r="J479">
        <v>28235.5589</v>
      </c>
    </row>
    <row r="480" spans="1:10" x14ac:dyDescent="0.3">
      <c r="A480" t="b">
        <v>0</v>
      </c>
      <c r="B480" t="s">
        <v>351</v>
      </c>
      <c r="C480">
        <v>1440768000</v>
      </c>
      <c r="D480">
        <v>2032862791.5000002</v>
      </c>
      <c r="E480">
        <v>8879923200</v>
      </c>
      <c r="F480">
        <v>20969049000</v>
      </c>
      <c r="G480">
        <v>33322602991.5</v>
      </c>
      <c r="H480">
        <v>402</v>
      </c>
      <c r="I480">
        <v>120630</v>
      </c>
      <c r="J480">
        <v>28254.809550000002</v>
      </c>
    </row>
    <row r="481" spans="1:10" x14ac:dyDescent="0.3">
      <c r="A481" t="b">
        <v>0</v>
      </c>
      <c r="B481" t="s">
        <v>327</v>
      </c>
      <c r="C481">
        <v>1442201600.0000002</v>
      </c>
      <c r="D481">
        <v>2053253772.0000002</v>
      </c>
      <c r="E481">
        <v>8914995200</v>
      </c>
      <c r="F481">
        <v>20912810999.999992</v>
      </c>
      <c r="G481">
        <v>33323261571.999992</v>
      </c>
      <c r="H481">
        <v>402.40000000000003</v>
      </c>
      <c r="I481">
        <v>121840</v>
      </c>
      <c r="J481">
        <v>28232.144400000001</v>
      </c>
    </row>
    <row r="482" spans="1:10" x14ac:dyDescent="0.3">
      <c r="A482" t="b">
        <v>0</v>
      </c>
      <c r="B482" t="s">
        <v>438</v>
      </c>
      <c r="C482">
        <v>1438617600</v>
      </c>
      <c r="D482">
        <v>2028312738</v>
      </c>
      <c r="E482">
        <v>8920371200</v>
      </c>
      <c r="F482">
        <v>20937221999.999996</v>
      </c>
      <c r="G482">
        <v>33324523537.999996</v>
      </c>
      <c r="H482">
        <v>401.4</v>
      </c>
      <c r="I482">
        <v>120360</v>
      </c>
      <c r="J482">
        <v>28253.782599999999</v>
      </c>
    </row>
    <row r="483" spans="1:10" x14ac:dyDescent="0.3">
      <c r="A483" t="b">
        <v>0</v>
      </c>
      <c r="B483" t="s">
        <v>390</v>
      </c>
      <c r="C483">
        <v>1451448319.9999998</v>
      </c>
      <c r="D483">
        <v>1998316088.9999998</v>
      </c>
      <c r="E483">
        <v>8962508800.0000019</v>
      </c>
      <c r="F483">
        <v>20913429000</v>
      </c>
      <c r="G483">
        <v>33325702209</v>
      </c>
      <c r="H483">
        <v>404.97999999999996</v>
      </c>
      <c r="I483">
        <v>118580</v>
      </c>
      <c r="J483">
        <v>28262.7673</v>
      </c>
    </row>
    <row r="484" spans="1:10" x14ac:dyDescent="0.3">
      <c r="A484" t="b">
        <v>0</v>
      </c>
      <c r="B484" t="s">
        <v>337</v>
      </c>
      <c r="C484">
        <v>1442201600.0000002</v>
      </c>
      <c r="D484">
        <v>2048198157</v>
      </c>
      <c r="E484">
        <v>8897638400</v>
      </c>
      <c r="F484">
        <v>20940621000</v>
      </c>
      <c r="G484">
        <v>33328659157</v>
      </c>
      <c r="H484">
        <v>402.40000000000003</v>
      </c>
      <c r="I484">
        <v>121540</v>
      </c>
      <c r="J484">
        <v>28244.598900000001</v>
      </c>
    </row>
    <row r="485" spans="1:10" x14ac:dyDescent="0.3">
      <c r="A485" t="b">
        <v>0</v>
      </c>
      <c r="B485" t="s">
        <v>356</v>
      </c>
      <c r="C485">
        <v>1440768000</v>
      </c>
      <c r="D485">
        <v>2037918406.5000002</v>
      </c>
      <c r="E485">
        <v>8908851200</v>
      </c>
      <c r="F485">
        <v>20941239000</v>
      </c>
      <c r="G485">
        <v>33328776606.5</v>
      </c>
      <c r="H485">
        <v>402</v>
      </c>
      <c r="I485">
        <v>120930</v>
      </c>
      <c r="J485">
        <v>28251.395049999999</v>
      </c>
    </row>
    <row r="486" spans="1:10" x14ac:dyDescent="0.3">
      <c r="A486" t="b">
        <v>0</v>
      </c>
      <c r="B486" t="s">
        <v>443</v>
      </c>
      <c r="C486">
        <v>1438617600</v>
      </c>
      <c r="D486">
        <v>2033368352.9999998</v>
      </c>
      <c r="E486">
        <v>8949299200.0000019</v>
      </c>
      <c r="F486">
        <v>20909411999.999996</v>
      </c>
      <c r="G486">
        <v>33330697153</v>
      </c>
      <c r="H486">
        <v>401.4</v>
      </c>
      <c r="I486">
        <v>120660</v>
      </c>
      <c r="J486">
        <v>28250.3681</v>
      </c>
    </row>
    <row r="487" spans="1:10" x14ac:dyDescent="0.3">
      <c r="A487" t="b">
        <v>0</v>
      </c>
      <c r="B487" s="37" t="s">
        <v>366</v>
      </c>
      <c r="C487">
        <v>1440768000</v>
      </c>
      <c r="D487">
        <v>2032862791.5000002</v>
      </c>
      <c r="E487">
        <v>8891494400</v>
      </c>
      <c r="F487">
        <v>20969049000</v>
      </c>
      <c r="G487">
        <v>33334174191.5</v>
      </c>
      <c r="H487">
        <v>402</v>
      </c>
      <c r="I487">
        <v>120630</v>
      </c>
      <c r="J487">
        <v>28263.849549999999</v>
      </c>
    </row>
    <row r="488" spans="1:10" x14ac:dyDescent="0.3">
      <c r="A488" t="b">
        <v>0</v>
      </c>
      <c r="B488" t="s">
        <v>453</v>
      </c>
      <c r="C488">
        <v>1438617600</v>
      </c>
      <c r="D488">
        <v>2028312738</v>
      </c>
      <c r="E488">
        <v>8931942400</v>
      </c>
      <c r="F488">
        <v>20937221999.999996</v>
      </c>
      <c r="G488">
        <v>33336094737.999996</v>
      </c>
      <c r="H488">
        <v>401.4</v>
      </c>
      <c r="I488">
        <v>120360</v>
      </c>
      <c r="J488">
        <v>28262.8226</v>
      </c>
    </row>
    <row r="489" spans="1:10" x14ac:dyDescent="0.3">
      <c r="A489" t="b">
        <v>0</v>
      </c>
      <c r="B489" t="s">
        <v>172</v>
      </c>
      <c r="C489">
        <v>1436825600.0000002</v>
      </c>
      <c r="D489">
        <v>2048198157</v>
      </c>
      <c r="E489">
        <v>8936960000</v>
      </c>
      <c r="F489">
        <v>20917754999.999996</v>
      </c>
      <c r="G489">
        <v>33339738756.999996</v>
      </c>
      <c r="H489">
        <v>400.90000000000003</v>
      </c>
      <c r="I489">
        <v>121540</v>
      </c>
      <c r="J489">
        <v>28251.018899999999</v>
      </c>
    </row>
    <row r="490" spans="1:10" x14ac:dyDescent="0.3">
      <c r="A490" t="b">
        <v>0</v>
      </c>
      <c r="B490" t="s">
        <v>206</v>
      </c>
      <c r="C490">
        <v>1480192000</v>
      </c>
      <c r="D490">
        <v>1988204858.9999998</v>
      </c>
      <c r="E490">
        <v>8891187200</v>
      </c>
      <c r="F490">
        <v>20988824999.999996</v>
      </c>
      <c r="G490">
        <v>33348409058.999996</v>
      </c>
      <c r="H490">
        <v>413</v>
      </c>
      <c r="I490">
        <v>117980</v>
      </c>
      <c r="J490">
        <v>28289.504300000001</v>
      </c>
    </row>
    <row r="491" spans="1:10" x14ac:dyDescent="0.3">
      <c r="A491" t="b">
        <v>0</v>
      </c>
      <c r="B491" t="s">
        <v>540</v>
      </c>
      <c r="C491">
        <v>1463275520</v>
      </c>
      <c r="D491">
        <v>1998990170.9999998</v>
      </c>
      <c r="E491">
        <v>8968012800</v>
      </c>
      <c r="F491">
        <v>20920844999.999996</v>
      </c>
      <c r="G491">
        <v>33351123490.999996</v>
      </c>
      <c r="H491">
        <v>408.28000000000003</v>
      </c>
      <c r="I491">
        <v>118620</v>
      </c>
      <c r="J491">
        <v>28279.018700000001</v>
      </c>
    </row>
    <row r="492" spans="1:10" x14ac:dyDescent="0.3">
      <c r="A492" t="b">
        <v>0</v>
      </c>
      <c r="B492" t="s">
        <v>467</v>
      </c>
      <c r="C492">
        <v>1472307199.9999998</v>
      </c>
      <c r="D492">
        <v>2048198157</v>
      </c>
      <c r="E492">
        <v>8871987200</v>
      </c>
      <c r="F492">
        <v>20959469999.999996</v>
      </c>
      <c r="G492">
        <v>33351962556.999996</v>
      </c>
      <c r="H492">
        <v>410.79999999999995</v>
      </c>
      <c r="I492">
        <v>121540</v>
      </c>
      <c r="J492">
        <v>28254.618900000001</v>
      </c>
    </row>
    <row r="493" spans="1:10" x14ac:dyDescent="0.3">
      <c r="A493" t="b">
        <v>0</v>
      </c>
      <c r="B493" t="s">
        <v>211</v>
      </c>
      <c r="C493">
        <v>1480192000</v>
      </c>
      <c r="D493">
        <v>1993260474.0000002</v>
      </c>
      <c r="E493">
        <v>8920115200</v>
      </c>
      <c r="F493">
        <v>20961015000</v>
      </c>
      <c r="G493">
        <v>33354582674</v>
      </c>
      <c r="H493">
        <v>413</v>
      </c>
      <c r="I493">
        <v>118280</v>
      </c>
      <c r="J493">
        <v>28286.089800000002</v>
      </c>
    </row>
    <row r="494" spans="1:10" x14ac:dyDescent="0.3">
      <c r="A494" t="b">
        <v>0</v>
      </c>
      <c r="B494" t="s">
        <v>511</v>
      </c>
      <c r="C494">
        <v>1464709120</v>
      </c>
      <c r="D494">
        <v>2003708745</v>
      </c>
      <c r="E494">
        <v>8965068800</v>
      </c>
      <c r="F494">
        <v>20922699000</v>
      </c>
      <c r="G494">
        <v>33356185665</v>
      </c>
      <c r="H494">
        <v>408.68</v>
      </c>
      <c r="I494">
        <v>118900</v>
      </c>
      <c r="J494">
        <v>28279.998500000002</v>
      </c>
    </row>
    <row r="495" spans="1:10" x14ac:dyDescent="0.3">
      <c r="A495" t="b">
        <v>0</v>
      </c>
      <c r="B495" t="s">
        <v>472</v>
      </c>
      <c r="C495">
        <v>1472307199.9999998</v>
      </c>
      <c r="D495">
        <v>2053253772.0000002</v>
      </c>
      <c r="E495">
        <v>8900915200</v>
      </c>
      <c r="F495">
        <v>20931660000</v>
      </c>
      <c r="G495">
        <v>33358136172</v>
      </c>
      <c r="H495">
        <v>410.79999999999995</v>
      </c>
      <c r="I495">
        <v>121840</v>
      </c>
      <c r="J495">
        <v>28251.204399999999</v>
      </c>
    </row>
    <row r="496" spans="1:10" x14ac:dyDescent="0.3">
      <c r="A496" t="b">
        <v>0</v>
      </c>
      <c r="B496" t="s">
        <v>221</v>
      </c>
      <c r="C496">
        <v>1480192000</v>
      </c>
      <c r="D496">
        <v>1988204858.9999998</v>
      </c>
      <c r="E496">
        <v>8902758400</v>
      </c>
      <c r="F496">
        <v>20988824999.999996</v>
      </c>
      <c r="G496">
        <v>33359980258.999996</v>
      </c>
      <c r="H496">
        <v>413</v>
      </c>
      <c r="I496">
        <v>117980</v>
      </c>
      <c r="J496">
        <v>28298.544300000001</v>
      </c>
    </row>
    <row r="497" spans="1:10" x14ac:dyDescent="0.3">
      <c r="A497" t="b">
        <v>0</v>
      </c>
      <c r="B497" t="s">
        <v>482</v>
      </c>
      <c r="C497">
        <v>1472307199.9999998</v>
      </c>
      <c r="D497">
        <v>2048198157</v>
      </c>
      <c r="E497">
        <v>8883558400</v>
      </c>
      <c r="F497">
        <v>20959469999.999996</v>
      </c>
      <c r="G497">
        <v>33363533756.999996</v>
      </c>
      <c r="H497">
        <v>410.79999999999995</v>
      </c>
      <c r="I497">
        <v>121540</v>
      </c>
      <c r="J497">
        <v>28263.658899999999</v>
      </c>
    </row>
    <row r="498" spans="1:10" x14ac:dyDescent="0.3">
      <c r="A498" t="b">
        <v>0</v>
      </c>
      <c r="B498" t="s">
        <v>230</v>
      </c>
      <c r="C498">
        <v>1720320000</v>
      </c>
      <c r="D498">
        <v>1947759938.9999998</v>
      </c>
      <c r="E498">
        <v>8805632000</v>
      </c>
      <c r="F498">
        <v>20898906000</v>
      </c>
      <c r="G498">
        <v>33372617939</v>
      </c>
      <c r="H498">
        <v>480</v>
      </c>
      <c r="I498">
        <v>115580</v>
      </c>
      <c r="J498">
        <v>28221.280299999999</v>
      </c>
    </row>
    <row r="499" spans="1:10" x14ac:dyDescent="0.3">
      <c r="A499" t="b">
        <v>0</v>
      </c>
      <c r="B499" t="s">
        <v>90</v>
      </c>
      <c r="C499">
        <v>1440409600</v>
      </c>
      <c r="D499">
        <v>2038086927</v>
      </c>
      <c r="E499">
        <v>8916787199.9999981</v>
      </c>
      <c r="F499">
        <v>20982645000</v>
      </c>
      <c r="G499">
        <v>33377928727</v>
      </c>
      <c r="H499">
        <v>401.9</v>
      </c>
      <c r="I499">
        <v>120940</v>
      </c>
      <c r="J499">
        <v>28297.687900000001</v>
      </c>
    </row>
    <row r="500" spans="1:10" x14ac:dyDescent="0.3">
      <c r="A500" t="b">
        <v>0</v>
      </c>
      <c r="B500" t="s">
        <v>95</v>
      </c>
      <c r="C500">
        <v>1440409600</v>
      </c>
      <c r="D500">
        <v>2043142542.0000002</v>
      </c>
      <c r="E500">
        <v>8941875199.9999981</v>
      </c>
      <c r="F500">
        <v>20954835000</v>
      </c>
      <c r="G500">
        <v>33380262342</v>
      </c>
      <c r="H500">
        <v>401.9</v>
      </c>
      <c r="I500">
        <v>121240</v>
      </c>
      <c r="J500">
        <v>28291.273399999998</v>
      </c>
    </row>
    <row r="501" spans="1:10" x14ac:dyDescent="0.3">
      <c r="A501" t="b">
        <v>0</v>
      </c>
      <c r="B501" t="s">
        <v>119</v>
      </c>
      <c r="C501">
        <v>1440768000</v>
      </c>
      <c r="D501">
        <v>2044827747.0000002</v>
      </c>
      <c r="E501">
        <v>8909107199.9999981</v>
      </c>
      <c r="F501">
        <v>20988824999.999996</v>
      </c>
      <c r="G501">
        <v>33383527946.999992</v>
      </c>
      <c r="H501">
        <v>402</v>
      </c>
      <c r="I501">
        <v>121340</v>
      </c>
      <c r="J501">
        <v>28299.141899999999</v>
      </c>
    </row>
    <row r="502" spans="1:10" x14ac:dyDescent="0.3">
      <c r="A502" t="b">
        <v>0</v>
      </c>
      <c r="B502" t="s">
        <v>148</v>
      </c>
      <c r="C502">
        <v>1444352000</v>
      </c>
      <c r="D502">
        <v>2027975697.0000002</v>
      </c>
      <c r="E502">
        <v>8912947199.9999981</v>
      </c>
      <c r="F502">
        <v>21001803000</v>
      </c>
      <c r="G502">
        <v>33387077897</v>
      </c>
      <c r="H502">
        <v>403</v>
      </c>
      <c r="I502">
        <v>120340</v>
      </c>
      <c r="J502">
        <v>28312.856899999999</v>
      </c>
    </row>
    <row r="503" spans="1:10" x14ac:dyDescent="0.3">
      <c r="A503" t="b">
        <v>0</v>
      </c>
      <c r="B503" t="s">
        <v>105</v>
      </c>
      <c r="C503">
        <v>1440409600</v>
      </c>
      <c r="D503">
        <v>2038086927</v>
      </c>
      <c r="E503">
        <v>8928358400.0000019</v>
      </c>
      <c r="F503">
        <v>20982645000</v>
      </c>
      <c r="G503">
        <v>33389499927</v>
      </c>
      <c r="H503">
        <v>401.9</v>
      </c>
      <c r="I503">
        <v>120940</v>
      </c>
      <c r="J503">
        <v>28306.727900000002</v>
      </c>
    </row>
    <row r="504" spans="1:10" x14ac:dyDescent="0.3">
      <c r="A504" t="b">
        <v>0</v>
      </c>
      <c r="B504" t="s">
        <v>124</v>
      </c>
      <c r="C504">
        <v>1440768000</v>
      </c>
      <c r="D504">
        <v>2049883362</v>
      </c>
      <c r="E504">
        <v>8938035200</v>
      </c>
      <c r="F504">
        <v>20961015000</v>
      </c>
      <c r="G504">
        <v>33389701562</v>
      </c>
      <c r="H504">
        <v>402</v>
      </c>
      <c r="I504">
        <v>121640</v>
      </c>
      <c r="J504">
        <v>28295.7274</v>
      </c>
    </row>
    <row r="505" spans="1:10" x14ac:dyDescent="0.3">
      <c r="A505" t="b">
        <v>0</v>
      </c>
      <c r="B505" t="s">
        <v>153</v>
      </c>
      <c r="C505">
        <v>1444352000</v>
      </c>
      <c r="D505">
        <v>2033031312</v>
      </c>
      <c r="E505">
        <v>8941875199.9999981</v>
      </c>
      <c r="F505">
        <v>20973993000</v>
      </c>
      <c r="G505">
        <v>33393251512</v>
      </c>
      <c r="H505">
        <v>403</v>
      </c>
      <c r="I505">
        <v>120640</v>
      </c>
      <c r="J505">
        <v>28309.4424</v>
      </c>
    </row>
    <row r="506" spans="1:10" x14ac:dyDescent="0.3">
      <c r="A506" t="b">
        <v>0</v>
      </c>
      <c r="B506" t="s">
        <v>409</v>
      </c>
      <c r="C506">
        <v>1447219200</v>
      </c>
      <c r="D506">
        <v>2046512952</v>
      </c>
      <c r="E506">
        <v>8888627199.9999981</v>
      </c>
      <c r="F506">
        <v>21012000000</v>
      </c>
      <c r="G506">
        <v>33394359352</v>
      </c>
      <c r="H506">
        <v>403.8</v>
      </c>
      <c r="I506">
        <v>121440</v>
      </c>
      <c r="J506">
        <v>28308.490399999999</v>
      </c>
    </row>
    <row r="507" spans="1:10" x14ac:dyDescent="0.3">
      <c r="A507" t="b">
        <v>0</v>
      </c>
      <c r="B507" t="s">
        <v>134</v>
      </c>
      <c r="C507">
        <v>1440768000</v>
      </c>
      <c r="D507">
        <v>2044827747.0000002</v>
      </c>
      <c r="E507">
        <v>8920678400</v>
      </c>
      <c r="F507">
        <v>20988824999.999996</v>
      </c>
      <c r="G507">
        <v>33395099146.999996</v>
      </c>
      <c r="H507">
        <v>402</v>
      </c>
      <c r="I507">
        <v>121340</v>
      </c>
      <c r="J507">
        <v>28308.1819</v>
      </c>
    </row>
    <row r="508" spans="1:10" x14ac:dyDescent="0.3">
      <c r="A508" t="b">
        <v>0</v>
      </c>
      <c r="B508" t="s">
        <v>332</v>
      </c>
      <c r="C508">
        <v>1446430720</v>
      </c>
      <c r="D508">
        <v>2058309387</v>
      </c>
      <c r="E508">
        <v>8978636800</v>
      </c>
      <c r="F508">
        <v>20912810999.999992</v>
      </c>
      <c r="G508">
        <v>33396187906.999992</v>
      </c>
      <c r="H508">
        <v>403.58</v>
      </c>
      <c r="I508">
        <v>122140</v>
      </c>
      <c r="J508">
        <v>28284.501899999999</v>
      </c>
    </row>
    <row r="509" spans="1:10" x14ac:dyDescent="0.3">
      <c r="A509" t="b">
        <v>0</v>
      </c>
      <c r="B509" t="s">
        <v>163</v>
      </c>
      <c r="C509">
        <v>1444352000</v>
      </c>
      <c r="D509">
        <v>2027975697.0000002</v>
      </c>
      <c r="E509">
        <v>8924518400</v>
      </c>
      <c r="F509">
        <v>21001803000</v>
      </c>
      <c r="G509">
        <v>33398649097</v>
      </c>
      <c r="H509">
        <v>403</v>
      </c>
      <c r="I509">
        <v>120340</v>
      </c>
      <c r="J509">
        <v>28321.8969</v>
      </c>
    </row>
    <row r="510" spans="1:10" x14ac:dyDescent="0.3">
      <c r="A510" t="b">
        <v>0</v>
      </c>
      <c r="B510" t="s">
        <v>414</v>
      </c>
      <c r="C510">
        <v>1447219200</v>
      </c>
      <c r="D510">
        <v>2051568567.0000002</v>
      </c>
      <c r="E510">
        <v>8917555199.9999981</v>
      </c>
      <c r="F510">
        <v>20984190000</v>
      </c>
      <c r="G510">
        <v>33400532967</v>
      </c>
      <c r="H510">
        <v>403.8</v>
      </c>
      <c r="I510">
        <v>121740</v>
      </c>
      <c r="J510">
        <v>28305.0759</v>
      </c>
    </row>
    <row r="511" spans="1:10" x14ac:dyDescent="0.3">
      <c r="A511" t="b">
        <v>0</v>
      </c>
      <c r="B511" t="s">
        <v>361</v>
      </c>
      <c r="C511">
        <v>1444997119.9999998</v>
      </c>
      <c r="D511">
        <v>2042974021.4999998</v>
      </c>
      <c r="E511">
        <v>8972492800.0000019</v>
      </c>
      <c r="F511">
        <v>20941239000</v>
      </c>
      <c r="G511">
        <v>33401702941.5</v>
      </c>
      <c r="H511">
        <v>403.17999999999995</v>
      </c>
      <c r="I511">
        <v>121230</v>
      </c>
      <c r="J511">
        <v>28303.752550000001</v>
      </c>
    </row>
    <row r="512" spans="1:10" x14ac:dyDescent="0.3">
      <c r="A512" t="b">
        <v>0</v>
      </c>
      <c r="B512" t="s">
        <v>448</v>
      </c>
      <c r="C512">
        <v>1442846720.0000002</v>
      </c>
      <c r="D512">
        <v>2038423968</v>
      </c>
      <c r="E512">
        <v>9012940799.9999981</v>
      </c>
      <c r="F512">
        <v>20909411999.999996</v>
      </c>
      <c r="G512">
        <v>33403623487.999992</v>
      </c>
      <c r="H512">
        <v>402.58000000000004</v>
      </c>
      <c r="I512">
        <v>120960</v>
      </c>
      <c r="J512">
        <v>28302.725599999994</v>
      </c>
    </row>
    <row r="513" spans="1:10" x14ac:dyDescent="0.3">
      <c r="A513" t="b">
        <v>0</v>
      </c>
      <c r="B513" t="s">
        <v>424</v>
      </c>
      <c r="C513">
        <v>1447219200</v>
      </c>
      <c r="D513">
        <v>2046512952</v>
      </c>
      <c r="E513">
        <v>8900198400.0000019</v>
      </c>
      <c r="F513">
        <v>21012000000</v>
      </c>
      <c r="G513">
        <v>33405930552</v>
      </c>
      <c r="H513">
        <v>403.8</v>
      </c>
      <c r="I513">
        <v>121440</v>
      </c>
      <c r="J513">
        <v>28317.5304</v>
      </c>
    </row>
    <row r="514" spans="1:10" x14ac:dyDescent="0.3">
      <c r="A514" t="b">
        <v>0</v>
      </c>
      <c r="B514" t="s">
        <v>61</v>
      </c>
      <c r="C514">
        <v>1440409600</v>
      </c>
      <c r="D514">
        <v>2061679797.0000002</v>
      </c>
      <c r="E514">
        <v>8912947199.9999981</v>
      </c>
      <c r="F514">
        <v>21004274999.999996</v>
      </c>
      <c r="G514">
        <v>33419311596.999992</v>
      </c>
      <c r="H514">
        <v>401.9</v>
      </c>
      <c r="I514">
        <v>122340</v>
      </c>
      <c r="J514">
        <v>28320.286899999999</v>
      </c>
    </row>
    <row r="515" spans="1:10" x14ac:dyDescent="0.3">
      <c r="A515" t="b">
        <v>0</v>
      </c>
      <c r="B515" t="s">
        <v>32</v>
      </c>
      <c r="C515">
        <v>1450803199.9999998</v>
      </c>
      <c r="D515">
        <v>2055781579.5000002</v>
      </c>
      <c r="E515">
        <v>8912947199.9999981</v>
      </c>
      <c r="F515">
        <v>21003039000</v>
      </c>
      <c r="G515">
        <v>33422570979.5</v>
      </c>
      <c r="H515">
        <v>404.79999999999995</v>
      </c>
      <c r="I515">
        <v>121990</v>
      </c>
      <c r="J515">
        <v>28321.997149999999</v>
      </c>
    </row>
    <row r="516" spans="1:10" x14ac:dyDescent="0.3">
      <c r="A516" t="b">
        <v>0</v>
      </c>
      <c r="B516" t="s">
        <v>66</v>
      </c>
      <c r="C516">
        <v>1440409600</v>
      </c>
      <c r="D516">
        <v>2066735412</v>
      </c>
      <c r="E516">
        <v>8941875199.9999981</v>
      </c>
      <c r="F516">
        <v>20976465000</v>
      </c>
      <c r="G516">
        <v>33425485212</v>
      </c>
      <c r="H516">
        <v>401.9</v>
      </c>
      <c r="I516">
        <v>122640</v>
      </c>
      <c r="J516">
        <v>28316.8724</v>
      </c>
    </row>
    <row r="517" spans="1:10" x14ac:dyDescent="0.3">
      <c r="A517" t="b">
        <v>0</v>
      </c>
      <c r="B517" t="s">
        <v>216</v>
      </c>
      <c r="C517">
        <v>1484421120</v>
      </c>
      <c r="D517">
        <v>1998316088.9999998</v>
      </c>
      <c r="E517">
        <v>8983756800.0000019</v>
      </c>
      <c r="F517">
        <v>20961015000</v>
      </c>
      <c r="G517">
        <v>33427509009</v>
      </c>
      <c r="H517">
        <v>414.18</v>
      </c>
      <c r="I517">
        <v>118580</v>
      </c>
      <c r="J517">
        <v>28338.4473</v>
      </c>
    </row>
    <row r="518" spans="1:10" x14ac:dyDescent="0.3">
      <c r="A518" t="b">
        <v>0</v>
      </c>
      <c r="B518" t="s">
        <v>37</v>
      </c>
      <c r="C518">
        <v>1450803199.9999998</v>
      </c>
      <c r="D518">
        <v>2060837194.5</v>
      </c>
      <c r="E518">
        <v>8941875199.9999981</v>
      </c>
      <c r="F518">
        <v>20975229000</v>
      </c>
      <c r="G518">
        <v>33428744594.5</v>
      </c>
      <c r="H518">
        <v>404.79999999999995</v>
      </c>
      <c r="I518">
        <v>122290</v>
      </c>
      <c r="J518">
        <v>28318.58265</v>
      </c>
    </row>
    <row r="519" spans="1:10" x14ac:dyDescent="0.3">
      <c r="A519" t="b">
        <v>0</v>
      </c>
      <c r="B519" t="s">
        <v>76</v>
      </c>
      <c r="C519">
        <v>1440409600</v>
      </c>
      <c r="D519">
        <v>2061679797.0000002</v>
      </c>
      <c r="E519">
        <v>8924518400</v>
      </c>
      <c r="F519">
        <v>21004274999.999996</v>
      </c>
      <c r="G519">
        <v>33430882796.999996</v>
      </c>
      <c r="H519">
        <v>401.9</v>
      </c>
      <c r="I519">
        <v>122340</v>
      </c>
      <c r="J519">
        <v>28329.3269</v>
      </c>
    </row>
    <row r="520" spans="1:10" x14ac:dyDescent="0.3">
      <c r="A520" t="b">
        <v>0</v>
      </c>
      <c r="B520" t="s">
        <v>477</v>
      </c>
      <c r="C520">
        <v>1476536320</v>
      </c>
      <c r="D520">
        <v>2058309387</v>
      </c>
      <c r="E520">
        <v>8964556800</v>
      </c>
      <c r="F520">
        <v>20931660000</v>
      </c>
      <c r="G520">
        <v>33431062507</v>
      </c>
      <c r="H520">
        <v>411.98</v>
      </c>
      <c r="I520">
        <v>122140</v>
      </c>
      <c r="J520">
        <v>28303.561900000001</v>
      </c>
    </row>
    <row r="521" spans="1:10" x14ac:dyDescent="0.3">
      <c r="A521" t="b">
        <v>0</v>
      </c>
      <c r="B521" t="s">
        <v>47</v>
      </c>
      <c r="C521">
        <v>1450803199.9999998</v>
      </c>
      <c r="D521">
        <v>2055781579.5000002</v>
      </c>
      <c r="E521">
        <v>8924518400</v>
      </c>
      <c r="F521">
        <v>21003039000</v>
      </c>
      <c r="G521">
        <v>33434142179.5</v>
      </c>
      <c r="H521">
        <v>404.79999999999995</v>
      </c>
      <c r="I521">
        <v>121990</v>
      </c>
      <c r="J521">
        <v>28331.03715</v>
      </c>
    </row>
    <row r="522" spans="1:10" x14ac:dyDescent="0.3">
      <c r="A522" t="b">
        <v>0</v>
      </c>
      <c r="B522" t="s">
        <v>264</v>
      </c>
      <c r="C522">
        <v>1440051200</v>
      </c>
      <c r="D522">
        <v>2118976767.0000002</v>
      </c>
      <c r="E522">
        <v>8894259200</v>
      </c>
      <c r="F522">
        <v>20996550000</v>
      </c>
      <c r="G522">
        <v>33449837167</v>
      </c>
      <c r="H522">
        <v>401.8</v>
      </c>
      <c r="I522">
        <v>125740</v>
      </c>
      <c r="J522">
        <v>28309.215899999999</v>
      </c>
    </row>
    <row r="523" spans="1:10" x14ac:dyDescent="0.3">
      <c r="A523" t="b">
        <v>0</v>
      </c>
      <c r="B523" t="s">
        <v>293</v>
      </c>
      <c r="C523">
        <v>1439334399.9999998</v>
      </c>
      <c r="D523">
        <v>2081059654.5000002</v>
      </c>
      <c r="E523">
        <v>8895923200</v>
      </c>
      <c r="F523">
        <v>21038574000</v>
      </c>
      <c r="G523">
        <v>33454891254.5</v>
      </c>
      <c r="H523">
        <v>401.59999999999997</v>
      </c>
      <c r="I523">
        <v>123490</v>
      </c>
      <c r="J523">
        <v>28343.644649999998</v>
      </c>
    </row>
    <row r="524" spans="1:10" x14ac:dyDescent="0.3">
      <c r="A524" t="b">
        <v>0</v>
      </c>
      <c r="B524" t="s">
        <v>269</v>
      </c>
      <c r="C524">
        <v>1440051200</v>
      </c>
      <c r="D524">
        <v>2124032382</v>
      </c>
      <c r="E524">
        <v>8923187200</v>
      </c>
      <c r="F524">
        <v>20968739999.999996</v>
      </c>
      <c r="G524">
        <v>33456010781.999996</v>
      </c>
      <c r="H524">
        <v>401.8</v>
      </c>
      <c r="I524">
        <v>126040</v>
      </c>
      <c r="J524">
        <v>28305.8014</v>
      </c>
    </row>
    <row r="525" spans="1:10" x14ac:dyDescent="0.3">
      <c r="A525" t="b">
        <v>0</v>
      </c>
      <c r="B525" t="s">
        <v>100</v>
      </c>
      <c r="C525">
        <v>1444638720</v>
      </c>
      <c r="D525">
        <v>2048198157</v>
      </c>
      <c r="E525">
        <v>9009356800.0000019</v>
      </c>
      <c r="F525">
        <v>20954835000</v>
      </c>
      <c r="G525">
        <v>33457028677</v>
      </c>
      <c r="H525">
        <v>403.08</v>
      </c>
      <c r="I525">
        <v>121540</v>
      </c>
      <c r="J525">
        <v>28346.6309</v>
      </c>
    </row>
    <row r="526" spans="1:10" x14ac:dyDescent="0.3">
      <c r="A526" t="b">
        <v>0</v>
      </c>
      <c r="B526" t="s">
        <v>298</v>
      </c>
      <c r="C526">
        <v>1439334399.9999998</v>
      </c>
      <c r="D526">
        <v>2086115269.5</v>
      </c>
      <c r="E526">
        <v>8924851200</v>
      </c>
      <c r="F526">
        <v>21010764000.000004</v>
      </c>
      <c r="G526">
        <v>33461064869.500004</v>
      </c>
      <c r="H526">
        <v>401.59999999999997</v>
      </c>
      <c r="I526">
        <v>123790</v>
      </c>
      <c r="J526">
        <v>28340.230149999999</v>
      </c>
    </row>
    <row r="527" spans="1:10" x14ac:dyDescent="0.3">
      <c r="A527" t="b">
        <v>0</v>
      </c>
      <c r="B527" t="s">
        <v>279</v>
      </c>
      <c r="C527">
        <v>1440051200</v>
      </c>
      <c r="D527">
        <v>2118976767.0000002</v>
      </c>
      <c r="E527">
        <v>8905830400</v>
      </c>
      <c r="F527">
        <v>20996550000</v>
      </c>
      <c r="G527">
        <v>33461408367</v>
      </c>
      <c r="H527">
        <v>401.8</v>
      </c>
      <c r="I527">
        <v>125740</v>
      </c>
      <c r="J527">
        <v>28318.2559</v>
      </c>
    </row>
    <row r="528" spans="1:10" x14ac:dyDescent="0.3">
      <c r="A528" t="b">
        <v>0</v>
      </c>
      <c r="B528" t="s">
        <v>129</v>
      </c>
      <c r="C528">
        <v>1444997119.9999998</v>
      </c>
      <c r="D528">
        <v>2054938977</v>
      </c>
      <c r="E528">
        <v>9001676800.0000019</v>
      </c>
      <c r="F528">
        <v>20961015000</v>
      </c>
      <c r="G528">
        <v>33462627897</v>
      </c>
      <c r="H528">
        <v>403.17999999999995</v>
      </c>
      <c r="I528">
        <v>121940</v>
      </c>
      <c r="J528">
        <v>28348.084900000002</v>
      </c>
    </row>
    <row r="529" spans="1:10" x14ac:dyDescent="0.3">
      <c r="A529" t="b">
        <v>0</v>
      </c>
      <c r="B529" t="s">
        <v>158</v>
      </c>
      <c r="C529">
        <v>1448581120</v>
      </c>
      <c r="D529">
        <v>2038086927</v>
      </c>
      <c r="E529">
        <v>9005516800.0000019</v>
      </c>
      <c r="F529">
        <v>20973993000</v>
      </c>
      <c r="G529">
        <v>33466177847</v>
      </c>
      <c r="H529">
        <v>404.18</v>
      </c>
      <c r="I529">
        <v>120940</v>
      </c>
      <c r="J529">
        <v>28361.799900000002</v>
      </c>
    </row>
    <row r="530" spans="1:10" x14ac:dyDescent="0.3">
      <c r="A530" t="b">
        <v>0</v>
      </c>
      <c r="B530" t="s">
        <v>308</v>
      </c>
      <c r="C530">
        <v>1439334399.9999998</v>
      </c>
      <c r="D530">
        <v>2081059654.5000002</v>
      </c>
      <c r="E530">
        <v>8907494400</v>
      </c>
      <c r="F530">
        <v>21038574000</v>
      </c>
      <c r="G530">
        <v>33466462454.5</v>
      </c>
      <c r="H530">
        <v>401.59999999999997</v>
      </c>
      <c r="I530">
        <v>123490</v>
      </c>
      <c r="J530">
        <v>28352.684649999999</v>
      </c>
    </row>
    <row r="531" spans="1:10" x14ac:dyDescent="0.3">
      <c r="A531" t="b">
        <v>0</v>
      </c>
      <c r="B531" t="s">
        <v>419</v>
      </c>
      <c r="C531">
        <v>1451448319.9999998</v>
      </c>
      <c r="D531">
        <v>2056624182</v>
      </c>
      <c r="E531">
        <v>8981196800.0000019</v>
      </c>
      <c r="F531">
        <v>20984190000</v>
      </c>
      <c r="G531">
        <v>33473459302</v>
      </c>
      <c r="H531">
        <v>404.97999999999996</v>
      </c>
      <c r="I531">
        <v>122040</v>
      </c>
      <c r="J531">
        <v>28357.433400000002</v>
      </c>
    </row>
    <row r="532" spans="1:10" x14ac:dyDescent="0.3">
      <c r="A532" t="b">
        <v>0</v>
      </c>
      <c r="B532" t="s">
        <v>177</v>
      </c>
      <c r="C532">
        <v>1439692800.0000002</v>
      </c>
      <c r="D532">
        <v>2088643077</v>
      </c>
      <c r="E532">
        <v>9006387200</v>
      </c>
      <c r="F532">
        <v>20959469999.999996</v>
      </c>
      <c r="G532">
        <v>33494193076.999996</v>
      </c>
      <c r="H532">
        <v>401.70000000000005</v>
      </c>
      <c r="I532">
        <v>123940</v>
      </c>
      <c r="J532">
        <v>28354.762900000002</v>
      </c>
    </row>
    <row r="533" spans="1:10" x14ac:dyDescent="0.3">
      <c r="A533" t="b">
        <v>0</v>
      </c>
      <c r="B533" t="s">
        <v>71</v>
      </c>
      <c r="C533">
        <v>1444638720</v>
      </c>
      <c r="D533">
        <v>2071791027</v>
      </c>
      <c r="E533">
        <v>9005516800.0000019</v>
      </c>
      <c r="F533">
        <v>20976465000</v>
      </c>
      <c r="G533">
        <v>33498411547</v>
      </c>
      <c r="H533">
        <v>403.08</v>
      </c>
      <c r="I533">
        <v>122940</v>
      </c>
      <c r="J533">
        <v>28369.229899999998</v>
      </c>
    </row>
    <row r="534" spans="1:10" x14ac:dyDescent="0.3">
      <c r="A534" t="b">
        <v>0</v>
      </c>
      <c r="B534" t="s">
        <v>182</v>
      </c>
      <c r="C534">
        <v>1439692800.0000002</v>
      </c>
      <c r="D534">
        <v>2093698692.0000002</v>
      </c>
      <c r="E534">
        <v>9035315200</v>
      </c>
      <c r="F534">
        <v>20931660000</v>
      </c>
      <c r="G534">
        <v>33500366692</v>
      </c>
      <c r="H534">
        <v>401.70000000000005</v>
      </c>
      <c r="I534">
        <v>124240</v>
      </c>
      <c r="J534">
        <v>28351.348399999999</v>
      </c>
    </row>
    <row r="535" spans="1:10" x14ac:dyDescent="0.3">
      <c r="A535" t="b">
        <v>0</v>
      </c>
      <c r="B535" t="s">
        <v>42</v>
      </c>
      <c r="C535">
        <v>1455032320</v>
      </c>
      <c r="D535">
        <v>2065892809.5000002</v>
      </c>
      <c r="E535">
        <v>9005516800.0000019</v>
      </c>
      <c r="F535">
        <v>20975229000</v>
      </c>
      <c r="G535">
        <v>33501670929.5</v>
      </c>
      <c r="H535">
        <v>405.98</v>
      </c>
      <c r="I535">
        <v>122590</v>
      </c>
      <c r="J535">
        <v>28370.940149999999</v>
      </c>
    </row>
    <row r="536" spans="1:10" x14ac:dyDescent="0.3">
      <c r="A536" t="b">
        <v>0</v>
      </c>
      <c r="B536" t="s">
        <v>192</v>
      </c>
      <c r="C536">
        <v>1439692800.0000002</v>
      </c>
      <c r="D536">
        <v>2088643077</v>
      </c>
      <c r="E536">
        <v>9017958400.0000019</v>
      </c>
      <c r="F536">
        <v>20959469999.999996</v>
      </c>
      <c r="G536">
        <v>33505764277</v>
      </c>
      <c r="H536">
        <v>401.70000000000005</v>
      </c>
      <c r="I536">
        <v>123940</v>
      </c>
      <c r="J536">
        <v>28363.802899999999</v>
      </c>
    </row>
    <row r="537" spans="1:10" x14ac:dyDescent="0.3">
      <c r="A537" t="b">
        <v>0</v>
      </c>
      <c r="B537" t="s">
        <v>235</v>
      </c>
      <c r="C537">
        <v>1723187199.9999998</v>
      </c>
      <c r="D537">
        <v>1988204858.9999998</v>
      </c>
      <c r="E537">
        <v>8875059200.0000019</v>
      </c>
      <c r="F537">
        <v>20940621000</v>
      </c>
      <c r="G537">
        <v>33527072259</v>
      </c>
      <c r="H537">
        <v>480.79999999999995</v>
      </c>
      <c r="I537">
        <v>117980</v>
      </c>
      <c r="J537">
        <v>28325.024300000005</v>
      </c>
    </row>
    <row r="538" spans="1:10" x14ac:dyDescent="0.3">
      <c r="A538" t="b">
        <v>0</v>
      </c>
      <c r="B538" t="s">
        <v>274</v>
      </c>
      <c r="C538">
        <v>1444280320</v>
      </c>
      <c r="D538">
        <v>2129087997.0000002</v>
      </c>
      <c r="E538">
        <v>8986828800.0000019</v>
      </c>
      <c r="F538">
        <v>20968739999.999996</v>
      </c>
      <c r="G538">
        <v>33528937117</v>
      </c>
      <c r="H538">
        <v>402.98</v>
      </c>
      <c r="I538">
        <v>126340</v>
      </c>
      <c r="J538">
        <v>28358.158899999999</v>
      </c>
    </row>
    <row r="539" spans="1:10" x14ac:dyDescent="0.3">
      <c r="A539" t="b">
        <v>0</v>
      </c>
      <c r="B539" t="s">
        <v>240</v>
      </c>
      <c r="C539">
        <v>1723187199.9999998</v>
      </c>
      <c r="D539">
        <v>1993260474.0000002</v>
      </c>
      <c r="E539">
        <v>8903987200</v>
      </c>
      <c r="F539">
        <v>20912810999.999992</v>
      </c>
      <c r="G539">
        <v>33533245873.999992</v>
      </c>
      <c r="H539">
        <v>480.79999999999995</v>
      </c>
      <c r="I539">
        <v>118280</v>
      </c>
      <c r="J539">
        <v>28321.609799999998</v>
      </c>
    </row>
    <row r="540" spans="1:10" x14ac:dyDescent="0.3">
      <c r="A540" t="b">
        <v>0</v>
      </c>
      <c r="B540" t="s">
        <v>303</v>
      </c>
      <c r="C540">
        <v>1443563520</v>
      </c>
      <c r="D540">
        <v>2091170884.5000002</v>
      </c>
      <c r="E540">
        <v>8988492800.0000019</v>
      </c>
      <c r="F540">
        <v>21010764000.000004</v>
      </c>
      <c r="G540">
        <v>33533991204.500008</v>
      </c>
      <c r="H540">
        <v>402.78</v>
      </c>
      <c r="I540">
        <v>124090</v>
      </c>
      <c r="J540">
        <v>28392.587650000001</v>
      </c>
    </row>
    <row r="541" spans="1:10" x14ac:dyDescent="0.3">
      <c r="A541" t="b">
        <v>0</v>
      </c>
      <c r="B541" t="s">
        <v>187</v>
      </c>
      <c r="C541">
        <v>1443921920</v>
      </c>
      <c r="D541">
        <v>2098754307</v>
      </c>
      <c r="E541">
        <v>9098956800.0000019</v>
      </c>
      <c r="F541">
        <v>20931660000</v>
      </c>
      <c r="G541">
        <v>33573293027</v>
      </c>
      <c r="H541">
        <v>402.88</v>
      </c>
      <c r="I541">
        <v>124540</v>
      </c>
      <c r="J541">
        <v>28403.705900000001</v>
      </c>
    </row>
    <row r="542" spans="1:10" x14ac:dyDescent="0.3">
      <c r="A542" t="b">
        <v>0</v>
      </c>
      <c r="B542" t="s">
        <v>245</v>
      </c>
      <c r="C542">
        <v>1727416320</v>
      </c>
      <c r="D542">
        <v>1998316088.9999998</v>
      </c>
      <c r="E542">
        <v>8967628800</v>
      </c>
      <c r="F542">
        <v>20912810999.999992</v>
      </c>
      <c r="G542">
        <v>33606172208.999992</v>
      </c>
      <c r="H542">
        <v>481.98</v>
      </c>
      <c r="I542">
        <v>118580</v>
      </c>
      <c r="J542">
        <v>28373.9673</v>
      </c>
    </row>
    <row r="543" spans="1:10" ht="15" thickBot="1" x14ac:dyDescent="0.35">
      <c r="A543" t="b">
        <v>0</v>
      </c>
      <c r="B543" s="36" t="s">
        <v>250</v>
      </c>
      <c r="C543">
        <v>1727416320</v>
      </c>
      <c r="D543">
        <v>1998316088.9999998</v>
      </c>
      <c r="E543">
        <v>8967628800</v>
      </c>
      <c r="F543">
        <v>20912810999.999992</v>
      </c>
      <c r="G543">
        <v>33606172208.999992</v>
      </c>
      <c r="H543">
        <v>481.98</v>
      </c>
      <c r="I543">
        <v>118580</v>
      </c>
      <c r="J543">
        <v>28373.9673</v>
      </c>
    </row>
    <row r="544" spans="1:10" ht="15" thickBot="1" x14ac:dyDescent="0.35">
      <c r="B544" s="36"/>
    </row>
    <row r="545" spans="2:6" ht="15" thickBot="1" x14ac:dyDescent="0.35">
      <c r="B545" s="36"/>
    </row>
    <row r="547" spans="2:6" x14ac:dyDescent="0.3">
      <c r="E547">
        <f t="shared" ref="E547:F549" si="0">E543/10000000</f>
        <v>896.76288</v>
      </c>
      <c r="F547">
        <f t="shared" si="0"/>
        <v>2091.2810999999992</v>
      </c>
    </row>
    <row r="548" spans="2:6" x14ac:dyDescent="0.3">
      <c r="E548">
        <f t="shared" si="0"/>
        <v>0</v>
      </c>
      <c r="F548">
        <f t="shared" si="0"/>
        <v>0</v>
      </c>
    </row>
    <row r="549" spans="2:6" x14ac:dyDescent="0.3">
      <c r="E549">
        <f t="shared" si="0"/>
        <v>0</v>
      </c>
      <c r="F549">
        <f t="shared" si="0"/>
        <v>0</v>
      </c>
    </row>
  </sheetData>
  <sortState xmlns:xlrd2="http://schemas.microsoft.com/office/spreadsheetml/2017/richdata2" ref="A1:J549">
    <sortCondition ref="G1:G549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404"/>
  <sheetViews>
    <sheetView topLeftCell="A7" workbookViewId="0">
      <selection activeCell="B12" sqref="B12"/>
    </sheetView>
  </sheetViews>
  <sheetFormatPr defaultRowHeight="14.4" x14ac:dyDescent="0.3"/>
  <cols>
    <col min="2" max="2" width="57.109375" customWidth="1"/>
    <col min="3" max="3" width="16.33203125" customWidth="1"/>
    <col min="4" max="4" width="18.88671875" customWidth="1"/>
    <col min="5" max="5" width="17.6640625" customWidth="1"/>
    <col min="7" max="7" width="36.5546875" customWidth="1"/>
    <col min="8" max="8" width="14.44140625" customWidth="1"/>
  </cols>
  <sheetData>
    <row r="1" spans="1:8" x14ac:dyDescent="0.3">
      <c r="C1" t="s">
        <v>557</v>
      </c>
      <c r="D1" t="s">
        <v>558</v>
      </c>
    </row>
    <row r="2" spans="1:8" x14ac:dyDescent="0.3">
      <c r="A2" t="s">
        <v>556</v>
      </c>
      <c r="B2" t="s">
        <v>595</v>
      </c>
      <c r="C2">
        <v>378459375</v>
      </c>
      <c r="D2">
        <v>631010625</v>
      </c>
      <c r="E2">
        <v>504735000</v>
      </c>
      <c r="G2" t="s">
        <v>316</v>
      </c>
      <c r="H2">
        <v>631010625</v>
      </c>
    </row>
    <row r="3" spans="1:8" x14ac:dyDescent="0.3">
      <c r="A3" t="s">
        <v>556</v>
      </c>
      <c r="B3" t="s">
        <v>596</v>
      </c>
      <c r="C3">
        <v>424103203.125</v>
      </c>
      <c r="D3">
        <v>798627046.875</v>
      </c>
      <c r="E3">
        <v>611365125</v>
      </c>
      <c r="G3" t="s">
        <v>287</v>
      </c>
      <c r="H3">
        <v>798627046.875</v>
      </c>
    </row>
    <row r="4" spans="1:8" x14ac:dyDescent="0.3">
      <c r="A4" t="s">
        <v>556</v>
      </c>
      <c r="B4" t="s">
        <v>599</v>
      </c>
      <c r="C4">
        <v>519927187.5</v>
      </c>
      <c r="D4">
        <v>967439812.5</v>
      </c>
      <c r="E4">
        <v>743683500</v>
      </c>
      <c r="G4" t="s">
        <v>338</v>
      </c>
      <c r="H4">
        <v>913932250</v>
      </c>
    </row>
    <row r="5" spans="1:8" x14ac:dyDescent="0.3">
      <c r="A5" t="s">
        <v>556</v>
      </c>
      <c r="B5" t="s">
        <v>600</v>
      </c>
      <c r="C5">
        <v>525426562.5</v>
      </c>
      <c r="D5">
        <v>971138437.5</v>
      </c>
      <c r="E5">
        <v>748282500</v>
      </c>
      <c r="G5" t="s">
        <v>341</v>
      </c>
      <c r="H5">
        <v>919114875</v>
      </c>
    </row>
    <row r="6" spans="1:8" x14ac:dyDescent="0.3">
      <c r="A6" t="s">
        <v>556</v>
      </c>
      <c r="B6" t="s">
        <v>601</v>
      </c>
      <c r="C6">
        <v>532240625</v>
      </c>
      <c r="D6">
        <v>944129375</v>
      </c>
      <c r="E6">
        <v>738185000</v>
      </c>
      <c r="G6" t="s">
        <v>88</v>
      </c>
      <c r="H6">
        <v>944129375</v>
      </c>
    </row>
    <row r="7" spans="1:8" x14ac:dyDescent="0.3">
      <c r="A7" t="s">
        <v>556</v>
      </c>
      <c r="B7" t="s">
        <v>602</v>
      </c>
      <c r="C7">
        <v>537740000</v>
      </c>
      <c r="D7">
        <v>947828000</v>
      </c>
      <c r="E7">
        <v>742784000</v>
      </c>
      <c r="G7" t="s">
        <v>117</v>
      </c>
      <c r="H7">
        <v>947828000</v>
      </c>
    </row>
    <row r="8" spans="1:8" x14ac:dyDescent="0.3">
      <c r="A8" t="s">
        <v>556</v>
      </c>
      <c r="B8" t="s">
        <v>597</v>
      </c>
      <c r="C8">
        <v>570705625</v>
      </c>
      <c r="D8">
        <v>1112752375</v>
      </c>
      <c r="E8">
        <v>841729000</v>
      </c>
      <c r="G8" t="s">
        <v>87</v>
      </c>
      <c r="H8">
        <v>967439812.5</v>
      </c>
    </row>
    <row r="9" spans="1:8" x14ac:dyDescent="0.3">
      <c r="A9" t="s">
        <v>556</v>
      </c>
      <c r="B9" t="s">
        <v>603</v>
      </c>
      <c r="C9">
        <v>583423750</v>
      </c>
      <c r="D9">
        <v>913932250</v>
      </c>
      <c r="E9">
        <v>748678000</v>
      </c>
      <c r="G9" t="s">
        <v>116</v>
      </c>
      <c r="H9">
        <v>971138437.5</v>
      </c>
    </row>
    <row r="10" spans="1:8" x14ac:dyDescent="0.3">
      <c r="A10" t="s">
        <v>556</v>
      </c>
      <c r="B10" t="s">
        <v>598</v>
      </c>
      <c r="C10">
        <v>598459531.25</v>
      </c>
      <c r="D10">
        <v>997410968.75</v>
      </c>
      <c r="E10">
        <v>797935250</v>
      </c>
      <c r="G10" t="s">
        <v>403</v>
      </c>
      <c r="H10">
        <v>997410968.75</v>
      </c>
    </row>
    <row r="11" spans="1:8" ht="15.6" x14ac:dyDescent="0.3">
      <c r="A11" t="s">
        <v>556</v>
      </c>
      <c r="B11" t="s">
        <v>604</v>
      </c>
      <c r="C11">
        <v>629067578.125</v>
      </c>
      <c r="D11">
        <v>1081548671.875</v>
      </c>
      <c r="E11" s="34">
        <v>855308125</v>
      </c>
      <c r="G11" t="s">
        <v>309</v>
      </c>
      <c r="H11">
        <v>1081548671.875</v>
      </c>
    </row>
    <row r="12" spans="1:8" x14ac:dyDescent="0.3">
      <c r="A12" t="s">
        <v>556</v>
      </c>
      <c r="B12" t="s">
        <v>174</v>
      </c>
      <c r="C12">
        <v>634453750</v>
      </c>
    </row>
    <row r="13" spans="1:8" x14ac:dyDescent="0.3">
      <c r="A13" t="s">
        <v>556</v>
      </c>
      <c r="B13" t="s">
        <v>175</v>
      </c>
      <c r="C13">
        <v>646767187.5</v>
      </c>
      <c r="G13" t="s">
        <v>316</v>
      </c>
      <c r="H13">
        <v>504735000</v>
      </c>
    </row>
    <row r="14" spans="1:8" x14ac:dyDescent="0.3">
      <c r="A14" t="s">
        <v>556</v>
      </c>
      <c r="B14" t="s">
        <v>339</v>
      </c>
      <c r="C14">
        <v>656766250</v>
      </c>
      <c r="G14" t="s">
        <v>287</v>
      </c>
      <c r="H14">
        <v>611365125</v>
      </c>
    </row>
    <row r="15" spans="1:8" x14ac:dyDescent="0.3">
      <c r="A15" t="s">
        <v>556</v>
      </c>
      <c r="B15" t="s">
        <v>106</v>
      </c>
      <c r="C15">
        <v>661143437.5</v>
      </c>
      <c r="G15" t="s">
        <v>88</v>
      </c>
      <c r="H15">
        <v>738185000</v>
      </c>
    </row>
    <row r="16" spans="1:8" x14ac:dyDescent="0.3">
      <c r="A16" t="s">
        <v>556</v>
      </c>
      <c r="B16" t="s">
        <v>341</v>
      </c>
      <c r="C16">
        <v>662143125</v>
      </c>
      <c r="G16" t="s">
        <v>117</v>
      </c>
      <c r="H16">
        <v>742784000</v>
      </c>
    </row>
    <row r="17" spans="1:8" x14ac:dyDescent="0.3">
      <c r="A17" t="b">
        <v>0</v>
      </c>
      <c r="B17" t="s">
        <v>265</v>
      </c>
      <c r="C17">
        <v>662517187.5</v>
      </c>
      <c r="G17" t="s">
        <v>87</v>
      </c>
      <c r="H17">
        <v>743683500</v>
      </c>
    </row>
    <row r="18" spans="1:8" x14ac:dyDescent="0.3">
      <c r="A18" t="b">
        <v>0</v>
      </c>
      <c r="B18" t="s">
        <v>368</v>
      </c>
      <c r="C18">
        <v>662531734.375</v>
      </c>
      <c r="G18" t="s">
        <v>116</v>
      </c>
      <c r="H18">
        <v>748282500</v>
      </c>
    </row>
    <row r="19" spans="1:8" x14ac:dyDescent="0.3">
      <c r="A19" t="b">
        <v>0</v>
      </c>
      <c r="B19" t="s">
        <v>359</v>
      </c>
      <c r="C19">
        <v>665188453.125</v>
      </c>
      <c r="G19" t="s">
        <v>338</v>
      </c>
      <c r="H19">
        <v>748678000</v>
      </c>
    </row>
    <row r="20" spans="1:8" x14ac:dyDescent="0.3">
      <c r="A20" t="b">
        <v>0</v>
      </c>
      <c r="B20" t="s">
        <v>135</v>
      </c>
      <c r="C20">
        <v>666642812.5</v>
      </c>
      <c r="G20" t="s">
        <v>341</v>
      </c>
      <c r="H20">
        <v>790629000</v>
      </c>
    </row>
    <row r="21" spans="1:8" x14ac:dyDescent="0.3">
      <c r="A21" t="b">
        <v>0</v>
      </c>
      <c r="B21" t="s">
        <v>408</v>
      </c>
      <c r="C21">
        <v>667584531.25</v>
      </c>
      <c r="G21" t="s">
        <v>403</v>
      </c>
      <c r="H21">
        <v>797935250</v>
      </c>
    </row>
    <row r="22" spans="1:8" x14ac:dyDescent="0.3">
      <c r="A22" t="b">
        <v>0</v>
      </c>
      <c r="B22" t="s">
        <v>270</v>
      </c>
      <c r="C22">
        <v>667735468.75</v>
      </c>
      <c r="G22" t="s">
        <v>171</v>
      </c>
      <c r="H22">
        <v>841729000</v>
      </c>
    </row>
    <row r="23" spans="1:8" x14ac:dyDescent="0.3">
      <c r="A23" t="b">
        <v>0</v>
      </c>
      <c r="B23" t="s">
        <v>370</v>
      </c>
      <c r="C23">
        <v>667908609.375</v>
      </c>
    </row>
    <row r="24" spans="1:8" x14ac:dyDescent="0.3">
      <c r="A24" t="b">
        <v>0</v>
      </c>
      <c r="B24" t="s">
        <v>141</v>
      </c>
      <c r="C24">
        <v>668825937.5</v>
      </c>
    </row>
    <row r="25" spans="1:8" x14ac:dyDescent="0.3">
      <c r="A25" t="s">
        <v>556</v>
      </c>
      <c r="B25" t="s">
        <v>340</v>
      </c>
      <c r="C25">
        <v>669079687.5</v>
      </c>
    </row>
    <row r="26" spans="1:8" x14ac:dyDescent="0.3">
      <c r="A26" t="b">
        <v>0</v>
      </c>
      <c r="B26" t="s">
        <v>407</v>
      </c>
      <c r="C26">
        <v>674521093.75</v>
      </c>
    </row>
    <row r="27" spans="1:8" x14ac:dyDescent="0.3">
      <c r="A27" t="b">
        <v>0</v>
      </c>
      <c r="B27" t="s">
        <v>369</v>
      </c>
      <c r="C27">
        <v>674845171.875</v>
      </c>
    </row>
    <row r="28" spans="1:8" x14ac:dyDescent="0.3">
      <c r="A28" t="b">
        <v>0</v>
      </c>
      <c r="B28" t="s">
        <v>382</v>
      </c>
      <c r="C28">
        <v>675699937.5</v>
      </c>
    </row>
    <row r="29" spans="1:8" x14ac:dyDescent="0.3">
      <c r="A29" t="s">
        <v>556</v>
      </c>
      <c r="B29" t="s">
        <v>280</v>
      </c>
      <c r="C29">
        <v>677392187.5</v>
      </c>
    </row>
    <row r="30" spans="1:8" x14ac:dyDescent="0.3">
      <c r="A30" t="b">
        <v>0</v>
      </c>
      <c r="B30" t="s">
        <v>387</v>
      </c>
      <c r="C30">
        <v>680918218.75</v>
      </c>
    </row>
    <row r="31" spans="1:8" x14ac:dyDescent="0.3">
      <c r="A31" t="b">
        <v>0</v>
      </c>
      <c r="B31" t="s">
        <v>384</v>
      </c>
      <c r="C31">
        <v>681076812.5</v>
      </c>
    </row>
    <row r="32" spans="1:8" x14ac:dyDescent="0.3">
      <c r="A32" t="b">
        <v>0</v>
      </c>
      <c r="B32" t="s">
        <v>498</v>
      </c>
      <c r="C32">
        <v>681096937.5</v>
      </c>
    </row>
    <row r="33" spans="1:3" x14ac:dyDescent="0.3">
      <c r="A33" t="b">
        <v>0</v>
      </c>
      <c r="B33" t="s">
        <v>62</v>
      </c>
      <c r="C33">
        <v>682688125</v>
      </c>
    </row>
    <row r="34" spans="1:3" x14ac:dyDescent="0.3">
      <c r="A34" t="b">
        <v>0</v>
      </c>
      <c r="B34" t="s">
        <v>389</v>
      </c>
      <c r="C34">
        <v>686295093.75</v>
      </c>
    </row>
    <row r="35" spans="1:3" x14ac:dyDescent="0.3">
      <c r="A35" t="b">
        <v>0</v>
      </c>
      <c r="B35" t="s">
        <v>500</v>
      </c>
      <c r="C35">
        <v>686473812.5</v>
      </c>
    </row>
    <row r="36" spans="1:3" x14ac:dyDescent="0.3">
      <c r="A36" t="b">
        <v>0</v>
      </c>
      <c r="B36" t="s">
        <v>295</v>
      </c>
      <c r="C36">
        <v>687535078.125</v>
      </c>
    </row>
    <row r="37" spans="1:3" x14ac:dyDescent="0.3">
      <c r="A37" t="b">
        <v>0</v>
      </c>
      <c r="B37" t="s">
        <v>67</v>
      </c>
      <c r="C37">
        <v>687906406.25</v>
      </c>
    </row>
    <row r="38" spans="1:3" x14ac:dyDescent="0.3">
      <c r="A38" t="b">
        <v>0</v>
      </c>
      <c r="B38" t="s">
        <v>383</v>
      </c>
      <c r="C38">
        <v>688013375</v>
      </c>
    </row>
    <row r="39" spans="1:3" x14ac:dyDescent="0.3">
      <c r="A39" t="b">
        <v>0</v>
      </c>
      <c r="B39" t="s">
        <v>527</v>
      </c>
      <c r="C39">
        <v>689475500</v>
      </c>
    </row>
    <row r="40" spans="1:3" x14ac:dyDescent="0.3">
      <c r="A40" t="b">
        <v>0</v>
      </c>
      <c r="B40" t="s">
        <v>397</v>
      </c>
      <c r="C40">
        <v>690574937.5</v>
      </c>
    </row>
    <row r="41" spans="1:3" x14ac:dyDescent="0.3">
      <c r="A41" t="b">
        <v>0</v>
      </c>
      <c r="B41" t="s">
        <v>440</v>
      </c>
      <c r="C41">
        <v>692693093.75</v>
      </c>
    </row>
    <row r="42" spans="1:3" x14ac:dyDescent="0.3">
      <c r="A42" t="b">
        <v>0</v>
      </c>
      <c r="B42" t="s">
        <v>300</v>
      </c>
      <c r="C42">
        <v>692753359.375</v>
      </c>
    </row>
    <row r="43" spans="1:3" x14ac:dyDescent="0.3">
      <c r="A43" t="b">
        <v>0</v>
      </c>
      <c r="B43" t="s">
        <v>297</v>
      </c>
      <c r="C43">
        <v>692911953.125</v>
      </c>
    </row>
    <row r="44" spans="1:3" x14ac:dyDescent="0.3">
      <c r="A44" t="b">
        <v>0</v>
      </c>
      <c r="B44" t="s">
        <v>388</v>
      </c>
      <c r="C44">
        <v>693231656.25</v>
      </c>
    </row>
    <row r="45" spans="1:3" x14ac:dyDescent="0.3">
      <c r="A45" t="b">
        <v>0</v>
      </c>
      <c r="B45" t="s">
        <v>499</v>
      </c>
      <c r="C45">
        <v>693410375.00000012</v>
      </c>
    </row>
    <row r="46" spans="1:3" x14ac:dyDescent="0.3">
      <c r="A46" t="b">
        <v>0</v>
      </c>
      <c r="B46" t="s">
        <v>529</v>
      </c>
      <c r="C46">
        <v>694852375.00000012</v>
      </c>
    </row>
    <row r="47" spans="1:3" x14ac:dyDescent="0.3">
      <c r="A47" t="b">
        <v>0</v>
      </c>
      <c r="B47" t="s">
        <v>399</v>
      </c>
      <c r="C47">
        <v>695951812.5</v>
      </c>
    </row>
    <row r="48" spans="1:3" x14ac:dyDescent="0.3">
      <c r="A48" t="b">
        <v>0</v>
      </c>
      <c r="B48" t="s">
        <v>77</v>
      </c>
      <c r="C48">
        <v>697563125</v>
      </c>
    </row>
    <row r="49" spans="1:3" x14ac:dyDescent="0.3">
      <c r="A49" t="b">
        <v>0</v>
      </c>
      <c r="B49" t="s">
        <v>445</v>
      </c>
      <c r="C49">
        <v>697911375</v>
      </c>
    </row>
    <row r="50" spans="1:3" x14ac:dyDescent="0.3">
      <c r="A50" t="b">
        <v>0</v>
      </c>
      <c r="B50" t="s">
        <v>442</v>
      </c>
      <c r="C50">
        <v>698069968.75</v>
      </c>
    </row>
    <row r="51" spans="1:3" x14ac:dyDescent="0.3">
      <c r="A51" t="b">
        <v>0</v>
      </c>
      <c r="B51" t="s">
        <v>302</v>
      </c>
      <c r="C51">
        <v>698130234.375</v>
      </c>
    </row>
    <row r="52" spans="1:3" x14ac:dyDescent="0.3">
      <c r="A52" t="b">
        <v>0</v>
      </c>
      <c r="B52" t="s">
        <v>296</v>
      </c>
      <c r="C52">
        <v>699848515.625</v>
      </c>
    </row>
    <row r="53" spans="1:3" x14ac:dyDescent="0.3">
      <c r="A53" t="b">
        <v>0</v>
      </c>
      <c r="B53" t="s">
        <v>528</v>
      </c>
      <c r="C53">
        <v>701788937.5</v>
      </c>
    </row>
    <row r="54" spans="1:3" x14ac:dyDescent="0.3">
      <c r="A54" t="s">
        <v>556</v>
      </c>
      <c r="B54" t="s">
        <v>310</v>
      </c>
      <c r="C54">
        <v>702410078.125</v>
      </c>
    </row>
    <row r="55" spans="1:3" x14ac:dyDescent="0.3">
      <c r="A55" t="b">
        <v>0</v>
      </c>
      <c r="B55" t="s">
        <v>398</v>
      </c>
      <c r="C55">
        <v>702888375</v>
      </c>
    </row>
    <row r="56" spans="1:3" x14ac:dyDescent="0.3">
      <c r="A56" t="b">
        <v>0</v>
      </c>
      <c r="B56" t="s">
        <v>447</v>
      </c>
      <c r="C56">
        <v>703288250</v>
      </c>
    </row>
    <row r="57" spans="1:3" x14ac:dyDescent="0.3">
      <c r="A57" t="b">
        <v>0</v>
      </c>
      <c r="B57" t="s">
        <v>29</v>
      </c>
      <c r="C57">
        <v>704375546.875</v>
      </c>
    </row>
    <row r="58" spans="1:3" x14ac:dyDescent="0.3">
      <c r="A58" t="b">
        <v>0</v>
      </c>
      <c r="B58" t="s">
        <v>441</v>
      </c>
      <c r="C58">
        <v>705006531.25</v>
      </c>
    </row>
    <row r="59" spans="1:3" x14ac:dyDescent="0.3">
      <c r="A59" t="b">
        <v>0</v>
      </c>
      <c r="B59" t="s">
        <v>301</v>
      </c>
      <c r="C59">
        <v>705066796.875</v>
      </c>
    </row>
    <row r="60" spans="1:3" x14ac:dyDescent="0.3">
      <c r="A60" t="b">
        <v>0</v>
      </c>
      <c r="B60" t="s">
        <v>170</v>
      </c>
      <c r="C60">
        <v>706967187.5</v>
      </c>
    </row>
    <row r="61" spans="1:3" x14ac:dyDescent="0.3">
      <c r="A61" t="s">
        <v>556</v>
      </c>
      <c r="B61" t="s">
        <v>455</v>
      </c>
      <c r="C61">
        <v>707568093.75</v>
      </c>
    </row>
    <row r="62" spans="1:3" x14ac:dyDescent="0.3">
      <c r="A62" t="s">
        <v>556</v>
      </c>
      <c r="B62" t="s">
        <v>312</v>
      </c>
      <c r="C62">
        <v>707786953.125</v>
      </c>
    </row>
    <row r="63" spans="1:3" x14ac:dyDescent="0.3">
      <c r="A63" t="b">
        <v>0</v>
      </c>
      <c r="B63" t="s">
        <v>31</v>
      </c>
      <c r="C63">
        <v>709752421.875</v>
      </c>
    </row>
    <row r="64" spans="1:3" x14ac:dyDescent="0.3">
      <c r="A64" t="b">
        <v>0</v>
      </c>
      <c r="B64" t="s">
        <v>446</v>
      </c>
      <c r="C64">
        <v>710224812.5</v>
      </c>
    </row>
    <row r="65" spans="1:3" x14ac:dyDescent="0.3">
      <c r="A65" t="b">
        <v>0</v>
      </c>
      <c r="B65" t="s">
        <v>457</v>
      </c>
      <c r="C65">
        <v>712944968.75</v>
      </c>
    </row>
    <row r="66" spans="1:3" x14ac:dyDescent="0.3">
      <c r="A66" t="s">
        <v>556</v>
      </c>
      <c r="B66" t="s">
        <v>311</v>
      </c>
      <c r="C66">
        <v>714723515.625</v>
      </c>
    </row>
    <row r="67" spans="1:3" x14ac:dyDescent="0.3">
      <c r="A67" t="b">
        <v>0</v>
      </c>
      <c r="B67" t="s">
        <v>30</v>
      </c>
      <c r="C67">
        <v>716688984.375</v>
      </c>
    </row>
    <row r="68" spans="1:3" x14ac:dyDescent="0.3">
      <c r="A68" t="s">
        <v>556</v>
      </c>
      <c r="B68" t="s">
        <v>92</v>
      </c>
      <c r="C68">
        <v>719610937.5</v>
      </c>
    </row>
    <row r="69" spans="1:3" x14ac:dyDescent="0.3">
      <c r="A69" t="s">
        <v>556</v>
      </c>
      <c r="B69" t="s">
        <v>97</v>
      </c>
      <c r="C69">
        <v>719622968.75</v>
      </c>
    </row>
    <row r="70" spans="1:3" x14ac:dyDescent="0.3">
      <c r="A70" t="b">
        <v>0</v>
      </c>
      <c r="B70" t="s">
        <v>333</v>
      </c>
      <c r="C70">
        <v>719685312.5</v>
      </c>
    </row>
    <row r="71" spans="1:3" x14ac:dyDescent="0.3">
      <c r="A71" t="b">
        <v>0</v>
      </c>
      <c r="B71" t="s">
        <v>456</v>
      </c>
      <c r="C71">
        <v>719881531.25</v>
      </c>
    </row>
    <row r="72" spans="1:3" x14ac:dyDescent="0.3">
      <c r="A72" t="b">
        <v>0</v>
      </c>
      <c r="B72" t="s">
        <v>149</v>
      </c>
      <c r="C72">
        <v>722653750</v>
      </c>
    </row>
    <row r="73" spans="1:3" x14ac:dyDescent="0.3">
      <c r="A73" t="b">
        <v>0</v>
      </c>
      <c r="B73" t="s">
        <v>94</v>
      </c>
      <c r="C73">
        <v>724987812.5</v>
      </c>
    </row>
    <row r="74" spans="1:3" x14ac:dyDescent="0.3">
      <c r="A74" t="b">
        <v>0</v>
      </c>
      <c r="B74" t="s">
        <v>99</v>
      </c>
      <c r="C74">
        <v>724999843.75</v>
      </c>
    </row>
    <row r="75" spans="1:3" x14ac:dyDescent="0.3">
      <c r="A75" t="s">
        <v>556</v>
      </c>
      <c r="B75" t="s">
        <v>121</v>
      </c>
      <c r="C75">
        <v>725110312.5</v>
      </c>
    </row>
    <row r="76" spans="1:3" x14ac:dyDescent="0.3">
      <c r="A76" t="b">
        <v>0</v>
      </c>
      <c r="B76" t="s">
        <v>362</v>
      </c>
      <c r="C76">
        <v>725450796.875</v>
      </c>
    </row>
    <row r="77" spans="1:3" x14ac:dyDescent="0.3">
      <c r="A77" t="b">
        <v>0</v>
      </c>
      <c r="B77" t="s">
        <v>154</v>
      </c>
      <c r="C77">
        <v>727872031.25</v>
      </c>
    </row>
    <row r="78" spans="1:3" x14ac:dyDescent="0.3">
      <c r="A78" t="s">
        <v>556</v>
      </c>
      <c r="B78" t="s">
        <v>126</v>
      </c>
      <c r="C78">
        <v>730328593.75</v>
      </c>
    </row>
    <row r="79" spans="1:3" x14ac:dyDescent="0.3">
      <c r="A79" t="s">
        <v>556</v>
      </c>
      <c r="B79" t="s">
        <v>123</v>
      </c>
      <c r="C79">
        <v>730487187.5</v>
      </c>
    </row>
    <row r="80" spans="1:3" x14ac:dyDescent="0.3">
      <c r="A80" t="s">
        <v>556</v>
      </c>
      <c r="B80" t="s">
        <v>93</v>
      </c>
      <c r="C80">
        <v>731924375</v>
      </c>
    </row>
    <row r="81" spans="1:3" x14ac:dyDescent="0.3">
      <c r="A81" t="s">
        <v>556</v>
      </c>
      <c r="B81" t="s">
        <v>98</v>
      </c>
      <c r="C81">
        <v>731936406.25</v>
      </c>
    </row>
    <row r="82" spans="1:3" x14ac:dyDescent="0.3">
      <c r="A82" t="s">
        <v>556</v>
      </c>
      <c r="B82" t="s">
        <v>107</v>
      </c>
      <c r="C82">
        <v>734485937.5</v>
      </c>
    </row>
    <row r="83" spans="1:3" x14ac:dyDescent="0.3">
      <c r="A83" t="b">
        <v>0</v>
      </c>
      <c r="B83" t="s">
        <v>402</v>
      </c>
      <c r="C83">
        <v>734721093.75</v>
      </c>
    </row>
    <row r="84" spans="1:3" x14ac:dyDescent="0.3">
      <c r="A84" t="s">
        <v>556</v>
      </c>
      <c r="B84" t="s">
        <v>128</v>
      </c>
      <c r="C84">
        <v>735705468.75</v>
      </c>
    </row>
    <row r="85" spans="1:3" x14ac:dyDescent="0.3">
      <c r="A85" t="b">
        <v>0</v>
      </c>
      <c r="B85" t="s">
        <v>266</v>
      </c>
      <c r="C85">
        <v>735859687.5</v>
      </c>
    </row>
    <row r="86" spans="1:3" x14ac:dyDescent="0.3">
      <c r="A86" t="s">
        <v>556</v>
      </c>
      <c r="B86" t="s">
        <v>122</v>
      </c>
      <c r="C86">
        <v>737423750</v>
      </c>
    </row>
    <row r="87" spans="1:3" x14ac:dyDescent="0.3">
      <c r="A87" t="b">
        <v>0</v>
      </c>
      <c r="B87" t="s">
        <v>164</v>
      </c>
      <c r="C87">
        <v>737528750</v>
      </c>
    </row>
    <row r="88" spans="1:3" x14ac:dyDescent="0.3">
      <c r="A88" t="s">
        <v>556</v>
      </c>
      <c r="B88" t="s">
        <v>109</v>
      </c>
      <c r="C88">
        <v>739862812.5</v>
      </c>
    </row>
    <row r="89" spans="1:3" x14ac:dyDescent="0.3">
      <c r="A89" t="s">
        <v>556</v>
      </c>
      <c r="B89" t="s">
        <v>136</v>
      </c>
      <c r="C89">
        <v>739985312.5</v>
      </c>
    </row>
    <row r="90" spans="1:3" x14ac:dyDescent="0.3">
      <c r="A90" t="b">
        <v>0</v>
      </c>
      <c r="B90" t="s">
        <v>271</v>
      </c>
      <c r="C90">
        <v>741077968.75</v>
      </c>
    </row>
    <row r="91" spans="1:3" x14ac:dyDescent="0.3">
      <c r="A91" t="b">
        <v>0</v>
      </c>
      <c r="B91" t="s">
        <v>268</v>
      </c>
      <c r="C91">
        <v>741236562.5</v>
      </c>
    </row>
    <row r="92" spans="1:3" x14ac:dyDescent="0.3">
      <c r="A92" t="s">
        <v>556</v>
      </c>
      <c r="B92" t="s">
        <v>127</v>
      </c>
      <c r="C92">
        <v>742642031.25</v>
      </c>
    </row>
    <row r="93" spans="1:3" x14ac:dyDescent="0.3">
      <c r="A93" t="s">
        <v>556</v>
      </c>
      <c r="B93" t="s">
        <v>138</v>
      </c>
      <c r="C93">
        <v>745362187.5</v>
      </c>
    </row>
    <row r="94" spans="1:3" x14ac:dyDescent="0.3">
      <c r="A94" t="b">
        <v>0</v>
      </c>
      <c r="B94" t="s">
        <v>273</v>
      </c>
      <c r="C94">
        <v>746454843.75</v>
      </c>
    </row>
    <row r="95" spans="1:3" x14ac:dyDescent="0.3">
      <c r="A95" t="s">
        <v>556</v>
      </c>
      <c r="B95" t="s">
        <v>108</v>
      </c>
      <c r="C95">
        <v>746799375</v>
      </c>
    </row>
    <row r="96" spans="1:3" x14ac:dyDescent="0.3">
      <c r="A96" t="b">
        <v>0</v>
      </c>
      <c r="B96" t="s">
        <v>267</v>
      </c>
      <c r="C96">
        <v>748173125</v>
      </c>
    </row>
    <row r="97" spans="1:3" x14ac:dyDescent="0.3">
      <c r="A97" t="s">
        <v>556</v>
      </c>
      <c r="B97" t="s">
        <v>281</v>
      </c>
      <c r="C97">
        <v>750734687.5</v>
      </c>
    </row>
    <row r="98" spans="1:3" x14ac:dyDescent="0.3">
      <c r="A98" t="s">
        <v>556</v>
      </c>
      <c r="B98" t="s">
        <v>137</v>
      </c>
      <c r="C98">
        <v>752298750</v>
      </c>
    </row>
    <row r="99" spans="1:3" x14ac:dyDescent="0.3">
      <c r="A99" t="b">
        <v>0</v>
      </c>
      <c r="B99" t="s">
        <v>272</v>
      </c>
      <c r="C99">
        <v>753391406.25</v>
      </c>
    </row>
    <row r="100" spans="1:3" x14ac:dyDescent="0.3">
      <c r="A100" t="b">
        <v>0</v>
      </c>
      <c r="B100" t="s">
        <v>391</v>
      </c>
      <c r="C100">
        <v>753494000</v>
      </c>
    </row>
    <row r="101" spans="1:3" x14ac:dyDescent="0.3">
      <c r="A101" t="b">
        <v>0</v>
      </c>
      <c r="B101" t="s">
        <v>494</v>
      </c>
      <c r="C101">
        <v>753610375</v>
      </c>
    </row>
    <row r="102" spans="1:3" x14ac:dyDescent="0.3">
      <c r="A102" t="b">
        <v>0</v>
      </c>
      <c r="B102" t="s">
        <v>63</v>
      </c>
      <c r="C102">
        <v>756030625</v>
      </c>
    </row>
    <row r="103" spans="1:3" x14ac:dyDescent="0.3">
      <c r="A103" t="s">
        <v>556</v>
      </c>
      <c r="B103" t="s">
        <v>283</v>
      </c>
      <c r="C103">
        <v>756111562.5</v>
      </c>
    </row>
    <row r="104" spans="1:3" x14ac:dyDescent="0.3">
      <c r="A104" t="b">
        <v>0</v>
      </c>
      <c r="B104" t="s">
        <v>178</v>
      </c>
      <c r="C104">
        <v>760795000</v>
      </c>
    </row>
    <row r="105" spans="1:3" x14ac:dyDescent="0.3">
      <c r="A105" t="b">
        <v>0</v>
      </c>
      <c r="B105" s="18" t="s">
        <v>68</v>
      </c>
      <c r="C105" s="20">
        <v>761248906.25</v>
      </c>
    </row>
    <row r="106" spans="1:3" x14ac:dyDescent="0.3">
      <c r="A106" t="b">
        <v>0</v>
      </c>
      <c r="B106" t="s">
        <v>65</v>
      </c>
      <c r="C106">
        <v>761407500</v>
      </c>
    </row>
    <row r="107" spans="1:3" x14ac:dyDescent="0.3">
      <c r="A107" t="b">
        <v>0</v>
      </c>
      <c r="B107" t="s">
        <v>523</v>
      </c>
      <c r="C107">
        <v>761988937.50000012</v>
      </c>
    </row>
    <row r="108" spans="1:3" x14ac:dyDescent="0.3">
      <c r="A108" t="b">
        <v>0</v>
      </c>
      <c r="B108" t="s">
        <v>282</v>
      </c>
      <c r="C108">
        <v>763048125</v>
      </c>
    </row>
    <row r="109" spans="1:3" x14ac:dyDescent="0.3">
      <c r="A109" t="b">
        <v>0</v>
      </c>
      <c r="B109" t="s">
        <v>304</v>
      </c>
      <c r="C109">
        <v>765329140.625</v>
      </c>
    </row>
    <row r="110" spans="1:3" x14ac:dyDescent="0.3">
      <c r="A110" t="b">
        <v>0</v>
      </c>
      <c r="B110" t="s">
        <v>183</v>
      </c>
      <c r="C110">
        <v>766013281.25</v>
      </c>
    </row>
    <row r="111" spans="1:3" x14ac:dyDescent="0.3">
      <c r="A111" t="b">
        <v>0</v>
      </c>
      <c r="B111" t="s">
        <v>70</v>
      </c>
      <c r="C111">
        <v>766625781.25</v>
      </c>
    </row>
    <row r="112" spans="1:3" x14ac:dyDescent="0.3">
      <c r="A112" t="b">
        <v>0</v>
      </c>
      <c r="B112" t="s">
        <v>64</v>
      </c>
      <c r="C112">
        <v>768344062.5</v>
      </c>
    </row>
    <row r="113" spans="1:3" x14ac:dyDescent="0.3">
      <c r="A113" t="b">
        <v>0</v>
      </c>
      <c r="B113" t="s">
        <v>449</v>
      </c>
      <c r="C113">
        <v>770487156.25</v>
      </c>
    </row>
    <row r="114" spans="1:3" x14ac:dyDescent="0.3">
      <c r="A114" t="b">
        <v>0</v>
      </c>
      <c r="B114" t="s">
        <v>78</v>
      </c>
      <c r="C114">
        <v>770905625</v>
      </c>
    </row>
    <row r="115" spans="1:3" x14ac:dyDescent="0.3">
      <c r="A115" t="b">
        <v>0</v>
      </c>
      <c r="B115" t="s">
        <v>6</v>
      </c>
      <c r="C115">
        <v>772956187.49999988</v>
      </c>
    </row>
    <row r="116" spans="1:3" x14ac:dyDescent="0.3">
      <c r="A116" t="b">
        <v>0</v>
      </c>
      <c r="B116" t="s">
        <v>69</v>
      </c>
      <c r="C116">
        <v>773562343.75</v>
      </c>
    </row>
    <row r="117" spans="1:3" x14ac:dyDescent="0.3">
      <c r="A117" t="s">
        <v>556</v>
      </c>
      <c r="B117" t="s">
        <v>193</v>
      </c>
      <c r="C117">
        <v>775670000</v>
      </c>
    </row>
    <row r="118" spans="1:3" x14ac:dyDescent="0.3">
      <c r="A118" t="b">
        <v>0</v>
      </c>
      <c r="B118" t="s">
        <v>80</v>
      </c>
      <c r="C118">
        <v>776282500</v>
      </c>
    </row>
    <row r="119" spans="1:3" x14ac:dyDescent="0.3">
      <c r="A119" t="b">
        <v>0</v>
      </c>
      <c r="B119" t="s">
        <v>25</v>
      </c>
      <c r="C119">
        <v>776888984.375</v>
      </c>
    </row>
    <row r="120" spans="1:3" x14ac:dyDescent="0.3">
      <c r="A120" t="b">
        <v>0</v>
      </c>
      <c r="B120" t="s">
        <v>79</v>
      </c>
      <c r="C120">
        <v>783219062.5</v>
      </c>
    </row>
    <row r="121" spans="1:3" x14ac:dyDescent="0.3">
      <c r="A121" t="b">
        <v>0</v>
      </c>
      <c r="B121" t="s">
        <v>410</v>
      </c>
      <c r="C121">
        <v>788548906.25</v>
      </c>
    </row>
    <row r="122" spans="1:3" x14ac:dyDescent="0.3">
      <c r="A122" t="b">
        <v>0</v>
      </c>
      <c r="B122" t="s">
        <v>334</v>
      </c>
      <c r="C122">
        <v>793027812.5</v>
      </c>
    </row>
    <row r="123" spans="1:3" x14ac:dyDescent="0.3">
      <c r="A123" t="b">
        <v>0</v>
      </c>
      <c r="B123" t="s">
        <v>415</v>
      </c>
      <c r="C123">
        <v>793767187.5</v>
      </c>
    </row>
    <row r="124" spans="1:3" x14ac:dyDescent="0.3">
      <c r="A124" t="b">
        <v>0</v>
      </c>
      <c r="B124" t="s">
        <v>150</v>
      </c>
      <c r="C124">
        <v>795996250</v>
      </c>
    </row>
    <row r="125" spans="1:3" x14ac:dyDescent="0.3">
      <c r="A125" t="b">
        <v>0</v>
      </c>
      <c r="B125" t="s">
        <v>101</v>
      </c>
      <c r="C125">
        <v>797405000</v>
      </c>
    </row>
    <row r="126" spans="1:3" x14ac:dyDescent="0.3">
      <c r="A126" t="b">
        <v>0</v>
      </c>
      <c r="B126" t="s">
        <v>336</v>
      </c>
      <c r="C126">
        <v>798404687.5</v>
      </c>
    </row>
    <row r="127" spans="1:3" x14ac:dyDescent="0.3">
      <c r="A127" t="b">
        <v>0</v>
      </c>
      <c r="B127" t="s">
        <v>363</v>
      </c>
      <c r="C127">
        <v>798793296.875</v>
      </c>
    </row>
    <row r="128" spans="1:3" x14ac:dyDescent="0.3">
      <c r="A128" t="b">
        <v>0</v>
      </c>
      <c r="B128" t="s">
        <v>155</v>
      </c>
      <c r="C128">
        <v>801214531.25</v>
      </c>
    </row>
    <row r="129" spans="1:3" x14ac:dyDescent="0.3">
      <c r="A129" t="b">
        <v>0</v>
      </c>
      <c r="B129" t="s">
        <v>152</v>
      </c>
      <c r="C129">
        <v>801373125</v>
      </c>
    </row>
    <row r="130" spans="1:3" x14ac:dyDescent="0.3">
      <c r="A130" t="b">
        <v>0</v>
      </c>
      <c r="B130" t="s">
        <v>130</v>
      </c>
      <c r="C130">
        <v>802904375</v>
      </c>
    </row>
    <row r="131" spans="1:3" x14ac:dyDescent="0.3">
      <c r="A131" t="s">
        <v>556</v>
      </c>
      <c r="B131" t="s">
        <v>425</v>
      </c>
      <c r="C131">
        <v>803423906.25</v>
      </c>
    </row>
    <row r="132" spans="1:3" x14ac:dyDescent="0.3">
      <c r="A132" t="b">
        <v>0</v>
      </c>
      <c r="B132" t="s">
        <v>365</v>
      </c>
      <c r="C132">
        <v>804170171.875</v>
      </c>
    </row>
    <row r="133" spans="1:3" x14ac:dyDescent="0.3">
      <c r="A133" t="b">
        <v>0</v>
      </c>
      <c r="B133" t="s">
        <v>335</v>
      </c>
      <c r="C133">
        <v>805341250</v>
      </c>
    </row>
    <row r="134" spans="1:3" x14ac:dyDescent="0.3">
      <c r="A134" t="b">
        <v>0</v>
      </c>
      <c r="B134" t="s">
        <v>157</v>
      </c>
      <c r="C134">
        <v>806591406.25</v>
      </c>
    </row>
    <row r="135" spans="1:3" x14ac:dyDescent="0.3">
      <c r="A135" t="b">
        <v>0</v>
      </c>
      <c r="B135" t="s">
        <v>502</v>
      </c>
      <c r="C135">
        <v>807438187.5</v>
      </c>
    </row>
    <row r="136" spans="1:3" x14ac:dyDescent="0.3">
      <c r="A136" t="b">
        <v>0</v>
      </c>
      <c r="B136" t="s">
        <v>151</v>
      </c>
      <c r="C136">
        <v>808309687.5</v>
      </c>
    </row>
    <row r="137" spans="1:3" x14ac:dyDescent="0.3">
      <c r="A137" t="s">
        <v>556</v>
      </c>
      <c r="B137" t="s">
        <v>165</v>
      </c>
      <c r="C137">
        <v>810871250</v>
      </c>
    </row>
    <row r="138" spans="1:3" x14ac:dyDescent="0.3">
      <c r="A138" t="b">
        <v>0</v>
      </c>
      <c r="B138" t="s">
        <v>364</v>
      </c>
      <c r="C138">
        <v>811106734.375</v>
      </c>
    </row>
    <row r="139" spans="1:3" x14ac:dyDescent="0.3">
      <c r="A139" t="b">
        <v>0</v>
      </c>
      <c r="B139" t="s">
        <v>507</v>
      </c>
      <c r="C139">
        <v>812656468.75</v>
      </c>
    </row>
    <row r="140" spans="1:3" x14ac:dyDescent="0.3">
      <c r="A140" t="b">
        <v>0</v>
      </c>
      <c r="B140" t="s">
        <v>156</v>
      </c>
      <c r="C140">
        <v>813527968.75</v>
      </c>
    </row>
    <row r="141" spans="1:3" x14ac:dyDescent="0.3">
      <c r="A141" t="b">
        <v>0</v>
      </c>
      <c r="B141" t="s">
        <v>275</v>
      </c>
      <c r="C141">
        <v>813653750</v>
      </c>
    </row>
    <row r="142" spans="1:3" x14ac:dyDescent="0.3">
      <c r="A142" t="b">
        <v>0</v>
      </c>
      <c r="B142" t="s">
        <v>531</v>
      </c>
      <c r="C142">
        <v>815816750</v>
      </c>
    </row>
    <row r="143" spans="1:3" x14ac:dyDescent="0.3">
      <c r="A143" t="s">
        <v>556</v>
      </c>
      <c r="B143" t="s">
        <v>167</v>
      </c>
      <c r="C143">
        <v>816248125</v>
      </c>
    </row>
    <row r="144" spans="1:3" x14ac:dyDescent="0.3">
      <c r="A144" t="b">
        <v>0</v>
      </c>
      <c r="B144" t="s">
        <v>536</v>
      </c>
      <c r="C144">
        <v>821035031.25</v>
      </c>
    </row>
    <row r="145" spans="1:3" x14ac:dyDescent="0.3">
      <c r="A145" t="b">
        <v>0</v>
      </c>
      <c r="B145" t="s">
        <v>517</v>
      </c>
      <c r="C145">
        <v>822313187.5</v>
      </c>
    </row>
    <row r="146" spans="1:3" x14ac:dyDescent="0.3">
      <c r="A146" t="s">
        <v>556</v>
      </c>
      <c r="B146" t="s">
        <v>166</v>
      </c>
      <c r="C146">
        <v>823184687.5</v>
      </c>
    </row>
    <row r="147" spans="1:3" x14ac:dyDescent="0.3">
      <c r="A147" t="b">
        <v>0</v>
      </c>
      <c r="B147" t="s">
        <v>458</v>
      </c>
      <c r="C147">
        <v>826678125.00000012</v>
      </c>
    </row>
    <row r="148" spans="1:3" x14ac:dyDescent="0.3">
      <c r="A148" t="b">
        <v>0</v>
      </c>
      <c r="B148" t="s">
        <v>392</v>
      </c>
      <c r="C148">
        <v>826836500</v>
      </c>
    </row>
    <row r="149" spans="1:3" x14ac:dyDescent="0.3">
      <c r="A149" t="b">
        <v>0</v>
      </c>
      <c r="B149" t="s">
        <v>546</v>
      </c>
      <c r="C149">
        <v>830691750</v>
      </c>
    </row>
    <row r="150" spans="1:3" x14ac:dyDescent="0.3">
      <c r="A150" t="b">
        <v>0</v>
      </c>
      <c r="B150" t="s">
        <v>33</v>
      </c>
      <c r="C150">
        <v>830716796.875</v>
      </c>
    </row>
    <row r="151" spans="1:3" x14ac:dyDescent="0.3">
      <c r="A151" t="b">
        <v>0</v>
      </c>
      <c r="B151" t="s">
        <v>459</v>
      </c>
      <c r="C151">
        <v>831896406.25000012</v>
      </c>
    </row>
    <row r="152" spans="1:3" x14ac:dyDescent="0.3">
      <c r="A152" t="b">
        <v>0</v>
      </c>
      <c r="B152" t="s">
        <v>463</v>
      </c>
      <c r="C152">
        <v>831958750</v>
      </c>
    </row>
    <row r="153" spans="1:3" x14ac:dyDescent="0.3">
      <c r="A153" t="b">
        <v>0</v>
      </c>
      <c r="B153" t="s">
        <v>394</v>
      </c>
      <c r="C153">
        <v>832213375</v>
      </c>
    </row>
    <row r="154" spans="1:3" x14ac:dyDescent="0.3">
      <c r="A154" t="b">
        <v>0</v>
      </c>
      <c r="B154" t="s">
        <v>72</v>
      </c>
      <c r="C154">
        <v>833824687.5</v>
      </c>
    </row>
    <row r="155" spans="1:3" x14ac:dyDescent="0.3">
      <c r="A155" t="s">
        <v>556</v>
      </c>
      <c r="B155" t="s">
        <v>179</v>
      </c>
      <c r="C155">
        <v>834137500</v>
      </c>
    </row>
    <row r="156" spans="1:3" x14ac:dyDescent="0.3">
      <c r="A156" t="b">
        <v>0</v>
      </c>
      <c r="B156" t="s">
        <v>38</v>
      </c>
      <c r="C156">
        <v>835935078.125</v>
      </c>
    </row>
    <row r="157" spans="1:3" x14ac:dyDescent="0.3">
      <c r="A157" t="b">
        <v>0</v>
      </c>
      <c r="B157" t="s">
        <v>305</v>
      </c>
      <c r="C157">
        <v>838671640.625</v>
      </c>
    </row>
    <row r="158" spans="1:3" x14ac:dyDescent="0.3">
      <c r="A158" t="b">
        <v>0</v>
      </c>
      <c r="B158" t="s">
        <v>393</v>
      </c>
      <c r="C158">
        <v>839149937.5</v>
      </c>
    </row>
    <row r="159" spans="1:3" x14ac:dyDescent="0.3">
      <c r="A159" t="s">
        <v>556</v>
      </c>
      <c r="B159" t="s">
        <v>184</v>
      </c>
      <c r="C159">
        <v>839355781.25</v>
      </c>
    </row>
    <row r="160" spans="1:3" x14ac:dyDescent="0.3">
      <c r="A160" t="b">
        <v>0</v>
      </c>
      <c r="B160" t="s">
        <v>181</v>
      </c>
      <c r="C160">
        <v>839514375</v>
      </c>
    </row>
    <row r="161" spans="1:3" x14ac:dyDescent="0.3">
      <c r="A161" t="b">
        <v>0</v>
      </c>
      <c r="B161" t="s">
        <v>461</v>
      </c>
      <c r="C161">
        <v>841553125.00000012</v>
      </c>
    </row>
    <row r="162" spans="1:3" x14ac:dyDescent="0.3">
      <c r="A162" t="b">
        <v>0</v>
      </c>
      <c r="B162" t="s">
        <v>450</v>
      </c>
      <c r="C162">
        <v>843829656.25</v>
      </c>
    </row>
    <row r="163" spans="1:3" x14ac:dyDescent="0.3">
      <c r="A163" t="b">
        <v>0</v>
      </c>
      <c r="B163" t="s">
        <v>307</v>
      </c>
      <c r="C163">
        <v>844048515.625</v>
      </c>
    </row>
    <row r="164" spans="1:3" x14ac:dyDescent="0.3">
      <c r="A164" t="b">
        <v>0</v>
      </c>
      <c r="B164" t="s">
        <v>186</v>
      </c>
      <c r="C164">
        <v>844732656.25</v>
      </c>
    </row>
    <row r="165" spans="1:3" x14ac:dyDescent="0.3">
      <c r="A165" t="b">
        <v>0</v>
      </c>
      <c r="B165" t="s">
        <v>48</v>
      </c>
      <c r="C165">
        <v>845591796.875</v>
      </c>
    </row>
    <row r="166" spans="1:3" x14ac:dyDescent="0.3">
      <c r="A166" t="s">
        <v>556</v>
      </c>
      <c r="B166" t="s">
        <v>180</v>
      </c>
      <c r="C166">
        <v>846450937.5</v>
      </c>
    </row>
    <row r="167" spans="1:3" x14ac:dyDescent="0.3">
      <c r="A167" t="s">
        <v>556</v>
      </c>
      <c r="B167" t="s">
        <v>194</v>
      </c>
      <c r="C167">
        <v>849012500</v>
      </c>
    </row>
    <row r="168" spans="1:3" x14ac:dyDescent="0.3">
      <c r="A168" t="b">
        <v>0</v>
      </c>
      <c r="B168" t="s">
        <v>452</v>
      </c>
      <c r="C168">
        <v>849206531.25</v>
      </c>
    </row>
    <row r="169" spans="1:3" x14ac:dyDescent="0.3">
      <c r="A169" t="b">
        <v>0</v>
      </c>
      <c r="B169" t="s">
        <v>306</v>
      </c>
      <c r="C169">
        <v>850985078.125</v>
      </c>
    </row>
    <row r="170" spans="1:3" x14ac:dyDescent="0.3">
      <c r="A170" t="s">
        <v>556</v>
      </c>
      <c r="B170" t="s">
        <v>185</v>
      </c>
      <c r="C170">
        <v>851669218.75</v>
      </c>
    </row>
    <row r="171" spans="1:3" x14ac:dyDescent="0.3">
      <c r="A171" t="s">
        <v>556</v>
      </c>
      <c r="B171" t="s">
        <v>196</v>
      </c>
      <c r="C171">
        <v>854389375</v>
      </c>
    </row>
    <row r="172" spans="1:3" x14ac:dyDescent="0.3">
      <c r="A172" t="b">
        <v>0</v>
      </c>
      <c r="B172" t="s">
        <v>451</v>
      </c>
      <c r="C172">
        <v>856143093.75</v>
      </c>
    </row>
    <row r="173" spans="1:3" x14ac:dyDescent="0.3">
      <c r="A173" t="s">
        <v>556</v>
      </c>
      <c r="B173" t="s">
        <v>195</v>
      </c>
      <c r="C173">
        <v>861325937.5</v>
      </c>
    </row>
    <row r="174" spans="1:3" x14ac:dyDescent="0.3">
      <c r="A174" t="b">
        <v>0</v>
      </c>
      <c r="B174" t="s">
        <v>411</v>
      </c>
      <c r="C174">
        <v>861891406.25</v>
      </c>
    </row>
    <row r="175" spans="1:3" x14ac:dyDescent="0.3">
      <c r="A175" t="b">
        <v>0</v>
      </c>
      <c r="B175" t="s">
        <v>416</v>
      </c>
      <c r="C175">
        <v>867109687.5</v>
      </c>
    </row>
    <row r="176" spans="1:3" x14ac:dyDescent="0.3">
      <c r="A176" t="b">
        <v>0</v>
      </c>
      <c r="B176" t="s">
        <v>413</v>
      </c>
      <c r="C176">
        <v>867268281.25</v>
      </c>
    </row>
    <row r="177" spans="1:3" x14ac:dyDescent="0.3">
      <c r="A177" t="s">
        <v>556</v>
      </c>
      <c r="B177" t="s">
        <v>102</v>
      </c>
      <c r="C177">
        <v>870747500</v>
      </c>
    </row>
    <row r="178" spans="1:3" x14ac:dyDescent="0.3">
      <c r="A178" t="b">
        <v>0</v>
      </c>
      <c r="B178" t="s">
        <v>418</v>
      </c>
      <c r="C178">
        <v>872486562.5</v>
      </c>
    </row>
    <row r="179" spans="1:3" x14ac:dyDescent="0.3">
      <c r="A179" t="b">
        <v>0</v>
      </c>
      <c r="B179" t="s">
        <v>159</v>
      </c>
      <c r="C179">
        <v>873790312.5</v>
      </c>
    </row>
    <row r="180" spans="1:3" x14ac:dyDescent="0.3">
      <c r="A180" t="b">
        <v>0</v>
      </c>
      <c r="B180" t="s">
        <v>412</v>
      </c>
      <c r="C180">
        <v>874204843.75</v>
      </c>
    </row>
    <row r="181" spans="1:3" x14ac:dyDescent="0.3">
      <c r="A181" t="b">
        <v>0</v>
      </c>
      <c r="B181" t="s">
        <v>104</v>
      </c>
      <c r="C181">
        <v>876124375</v>
      </c>
    </row>
    <row r="182" spans="1:3" x14ac:dyDescent="0.3">
      <c r="A182" t="s">
        <v>556</v>
      </c>
      <c r="B182" t="s">
        <v>131</v>
      </c>
      <c r="C182">
        <v>876246875</v>
      </c>
    </row>
    <row r="183" spans="1:3" x14ac:dyDescent="0.3">
      <c r="A183" t="s">
        <v>556</v>
      </c>
      <c r="B183" t="s">
        <v>426</v>
      </c>
      <c r="C183">
        <v>876766406.25</v>
      </c>
    </row>
    <row r="184" spans="1:3" x14ac:dyDescent="0.3">
      <c r="A184" t="b">
        <v>0</v>
      </c>
      <c r="B184" t="s">
        <v>417</v>
      </c>
      <c r="C184">
        <v>879423125</v>
      </c>
    </row>
    <row r="185" spans="1:3" x14ac:dyDescent="0.3">
      <c r="A185" t="b">
        <v>0</v>
      </c>
      <c r="B185" t="s">
        <v>503</v>
      </c>
      <c r="C185">
        <v>880780687.5</v>
      </c>
    </row>
    <row r="186" spans="1:3" x14ac:dyDescent="0.3">
      <c r="A186" t="s">
        <v>556</v>
      </c>
      <c r="B186" t="s">
        <v>133</v>
      </c>
      <c r="C186">
        <v>881623750</v>
      </c>
    </row>
    <row r="187" spans="1:3" x14ac:dyDescent="0.3">
      <c r="A187" t="s">
        <v>556</v>
      </c>
      <c r="B187" t="s">
        <v>428</v>
      </c>
      <c r="C187">
        <v>882143281.25</v>
      </c>
    </row>
    <row r="188" spans="1:3" x14ac:dyDescent="0.3">
      <c r="A188" t="s">
        <v>556</v>
      </c>
      <c r="B188" t="s">
        <v>103</v>
      </c>
      <c r="C188">
        <v>883060937.5</v>
      </c>
    </row>
    <row r="189" spans="1:3" x14ac:dyDescent="0.3">
      <c r="A189" t="b">
        <v>0</v>
      </c>
      <c r="B189" t="s">
        <v>508</v>
      </c>
      <c r="C189">
        <v>885998968.75</v>
      </c>
    </row>
    <row r="190" spans="1:3" x14ac:dyDescent="0.3">
      <c r="A190" t="b">
        <v>0</v>
      </c>
      <c r="B190" t="s">
        <v>505</v>
      </c>
      <c r="C190">
        <v>886157562.5</v>
      </c>
    </row>
    <row r="191" spans="1:3" x14ac:dyDescent="0.3">
      <c r="A191" t="b">
        <v>0</v>
      </c>
      <c r="B191" t="s">
        <v>276</v>
      </c>
      <c r="C191">
        <v>886996250</v>
      </c>
    </row>
    <row r="192" spans="1:3" x14ac:dyDescent="0.3">
      <c r="A192" t="s">
        <v>556</v>
      </c>
      <c r="B192" t="s">
        <v>132</v>
      </c>
      <c r="C192">
        <v>888560312.5</v>
      </c>
    </row>
    <row r="193" spans="1:3" x14ac:dyDescent="0.3">
      <c r="A193" t="s">
        <v>556</v>
      </c>
      <c r="B193" t="s">
        <v>427</v>
      </c>
      <c r="C193">
        <v>889079843.75</v>
      </c>
    </row>
    <row r="194" spans="1:3" x14ac:dyDescent="0.3">
      <c r="A194" t="b">
        <v>0</v>
      </c>
      <c r="B194" t="s">
        <v>532</v>
      </c>
      <c r="C194">
        <v>889159250</v>
      </c>
    </row>
    <row r="195" spans="1:3" x14ac:dyDescent="0.3">
      <c r="A195" t="b">
        <v>0</v>
      </c>
      <c r="B195" t="s">
        <v>510</v>
      </c>
      <c r="C195">
        <v>891375843.75</v>
      </c>
    </row>
    <row r="196" spans="1:3" x14ac:dyDescent="0.3">
      <c r="A196" t="b">
        <v>0</v>
      </c>
      <c r="B196" t="s">
        <v>278</v>
      </c>
      <c r="C196">
        <v>892373125</v>
      </c>
    </row>
    <row r="197" spans="1:3" x14ac:dyDescent="0.3">
      <c r="A197" t="b">
        <v>0</v>
      </c>
      <c r="B197" t="s">
        <v>504</v>
      </c>
      <c r="C197">
        <v>893094125</v>
      </c>
    </row>
    <row r="198" spans="1:3" x14ac:dyDescent="0.3">
      <c r="A198" t="b">
        <v>0</v>
      </c>
      <c r="B198" t="s">
        <v>537</v>
      </c>
      <c r="C198">
        <v>894377531.25</v>
      </c>
    </row>
    <row r="199" spans="1:3" x14ac:dyDescent="0.3">
      <c r="A199" t="b">
        <v>0</v>
      </c>
      <c r="B199" t="s">
        <v>534</v>
      </c>
      <c r="C199">
        <v>894536124.99999988</v>
      </c>
    </row>
    <row r="200" spans="1:3" x14ac:dyDescent="0.3">
      <c r="A200" t="b">
        <v>0</v>
      </c>
      <c r="B200" t="s">
        <v>518</v>
      </c>
      <c r="C200">
        <v>895655687.5</v>
      </c>
    </row>
    <row r="201" spans="1:3" x14ac:dyDescent="0.3">
      <c r="A201" t="b">
        <v>0</v>
      </c>
      <c r="B201" t="s">
        <v>509</v>
      </c>
      <c r="C201">
        <v>898312406.25</v>
      </c>
    </row>
    <row r="202" spans="1:3" x14ac:dyDescent="0.3">
      <c r="A202" t="b">
        <v>0</v>
      </c>
      <c r="B202" t="s">
        <v>277</v>
      </c>
      <c r="C202">
        <v>899309687.5</v>
      </c>
    </row>
    <row r="203" spans="1:3" x14ac:dyDescent="0.3">
      <c r="A203" t="b">
        <v>0</v>
      </c>
      <c r="B203" t="s">
        <v>539</v>
      </c>
      <c r="C203">
        <v>899754406.24999988</v>
      </c>
    </row>
    <row r="204" spans="1:3" x14ac:dyDescent="0.3">
      <c r="A204" t="b">
        <v>0</v>
      </c>
      <c r="B204" t="s">
        <v>520</v>
      </c>
      <c r="C204">
        <v>901032562.5</v>
      </c>
    </row>
    <row r="205" spans="1:3" x14ac:dyDescent="0.3">
      <c r="A205" t="b">
        <v>0</v>
      </c>
      <c r="B205" t="s">
        <v>533</v>
      </c>
      <c r="C205">
        <v>901472687.5</v>
      </c>
    </row>
    <row r="206" spans="1:3" x14ac:dyDescent="0.3">
      <c r="A206" t="b">
        <v>0</v>
      </c>
      <c r="B206" t="s">
        <v>547</v>
      </c>
      <c r="C206">
        <v>904034250</v>
      </c>
    </row>
    <row r="207" spans="1:3" x14ac:dyDescent="0.3">
      <c r="A207" t="b">
        <v>0</v>
      </c>
      <c r="B207" t="s">
        <v>34</v>
      </c>
      <c r="C207">
        <v>904059296.875</v>
      </c>
    </row>
    <row r="208" spans="1:3" x14ac:dyDescent="0.3">
      <c r="A208" t="b">
        <v>0</v>
      </c>
      <c r="B208" t="s">
        <v>464</v>
      </c>
      <c r="C208">
        <v>905301250</v>
      </c>
    </row>
    <row r="209" spans="1:3" x14ac:dyDescent="0.3">
      <c r="A209" t="b">
        <v>0</v>
      </c>
      <c r="B209" t="s">
        <v>538</v>
      </c>
      <c r="C209">
        <v>906690968.75</v>
      </c>
    </row>
    <row r="210" spans="1:3" x14ac:dyDescent="0.3">
      <c r="A210" t="b">
        <v>0</v>
      </c>
      <c r="B210" t="s">
        <v>73</v>
      </c>
      <c r="C210">
        <v>907167187.5</v>
      </c>
    </row>
    <row r="211" spans="1:3" x14ac:dyDescent="0.3">
      <c r="A211" t="b">
        <v>0</v>
      </c>
      <c r="B211" t="s">
        <v>519</v>
      </c>
      <c r="C211">
        <v>907969125</v>
      </c>
    </row>
    <row r="212" spans="1:3" x14ac:dyDescent="0.3">
      <c r="A212" t="b">
        <v>0</v>
      </c>
      <c r="B212" t="s">
        <v>39</v>
      </c>
      <c r="C212">
        <v>909277578.125</v>
      </c>
    </row>
    <row r="213" spans="1:3" x14ac:dyDescent="0.3">
      <c r="A213" t="b">
        <v>0</v>
      </c>
      <c r="B213" t="s">
        <v>549</v>
      </c>
      <c r="C213">
        <v>909411124.99999988</v>
      </c>
    </row>
    <row r="214" spans="1:3" x14ac:dyDescent="0.3">
      <c r="A214" t="b">
        <v>0</v>
      </c>
      <c r="B214" t="s">
        <v>36</v>
      </c>
      <c r="C214">
        <v>909436171.87500012</v>
      </c>
    </row>
    <row r="215" spans="1:3" x14ac:dyDescent="0.3">
      <c r="A215" t="b">
        <v>0</v>
      </c>
      <c r="B215" t="s">
        <v>466</v>
      </c>
      <c r="C215">
        <v>910678125</v>
      </c>
    </row>
    <row r="216" spans="1:3" x14ac:dyDescent="0.3">
      <c r="A216" t="b">
        <v>0</v>
      </c>
      <c r="B216" t="s">
        <v>188</v>
      </c>
      <c r="C216">
        <v>911931562.5</v>
      </c>
    </row>
    <row r="217" spans="1:3" x14ac:dyDescent="0.3">
      <c r="A217" t="b">
        <v>0</v>
      </c>
      <c r="B217" t="s">
        <v>75</v>
      </c>
      <c r="C217">
        <v>912544062.5</v>
      </c>
    </row>
    <row r="218" spans="1:3" x14ac:dyDescent="0.3">
      <c r="A218" t="b">
        <v>0</v>
      </c>
      <c r="B218" t="s">
        <v>41</v>
      </c>
      <c r="C218">
        <v>914654453.12500012</v>
      </c>
    </row>
    <row r="219" spans="1:3" x14ac:dyDescent="0.3">
      <c r="A219" t="b">
        <v>0</v>
      </c>
      <c r="B219" t="s">
        <v>548</v>
      </c>
      <c r="C219">
        <v>916347687.5</v>
      </c>
    </row>
    <row r="220" spans="1:3" x14ac:dyDescent="0.3">
      <c r="A220" t="b">
        <v>0</v>
      </c>
      <c r="B220" t="s">
        <v>35</v>
      </c>
      <c r="C220">
        <v>916372734.375</v>
      </c>
    </row>
    <row r="221" spans="1:3" x14ac:dyDescent="0.3">
      <c r="A221" t="b">
        <v>0</v>
      </c>
      <c r="B221" t="s">
        <v>465</v>
      </c>
      <c r="C221">
        <v>917614687.49999988</v>
      </c>
    </row>
    <row r="222" spans="1:3" x14ac:dyDescent="0.3">
      <c r="A222" t="s">
        <v>556</v>
      </c>
      <c r="B222" t="s">
        <v>49</v>
      </c>
      <c r="C222">
        <v>918934296.875</v>
      </c>
    </row>
    <row r="223" spans="1:3" x14ac:dyDescent="0.3">
      <c r="A223" t="b">
        <v>0</v>
      </c>
      <c r="B223" t="s">
        <v>74</v>
      </c>
      <c r="C223">
        <v>919480625</v>
      </c>
    </row>
    <row r="224" spans="1:3" x14ac:dyDescent="0.3">
      <c r="A224" t="b">
        <v>0</v>
      </c>
      <c r="B224" t="s">
        <v>40</v>
      </c>
      <c r="C224">
        <v>921591015.625</v>
      </c>
    </row>
    <row r="225" spans="1:3" x14ac:dyDescent="0.3">
      <c r="A225" t="b">
        <v>0</v>
      </c>
      <c r="B225" t="s">
        <v>51</v>
      </c>
      <c r="C225">
        <v>924311171.87500012</v>
      </c>
    </row>
    <row r="226" spans="1:3" x14ac:dyDescent="0.3">
      <c r="A226" t="b">
        <v>0</v>
      </c>
      <c r="B226" t="s">
        <v>50</v>
      </c>
      <c r="C226">
        <v>931247734.375</v>
      </c>
    </row>
    <row r="227" spans="1:3" x14ac:dyDescent="0.3">
      <c r="A227" t="b">
        <v>0</v>
      </c>
      <c r="B227" t="s">
        <v>420</v>
      </c>
      <c r="C227">
        <v>939685468.75</v>
      </c>
    </row>
    <row r="228" spans="1:3" x14ac:dyDescent="0.3">
      <c r="A228" t="b">
        <v>0</v>
      </c>
      <c r="B228" t="s">
        <v>160</v>
      </c>
      <c r="C228">
        <v>947132812.5</v>
      </c>
    </row>
    <row r="229" spans="1:3" x14ac:dyDescent="0.3">
      <c r="A229" t="b">
        <v>0</v>
      </c>
      <c r="B229" t="s">
        <v>162</v>
      </c>
      <c r="C229">
        <v>952509687.5</v>
      </c>
    </row>
    <row r="230" spans="1:3" x14ac:dyDescent="0.3">
      <c r="A230" t="b">
        <v>0</v>
      </c>
      <c r="B230" t="s">
        <v>512</v>
      </c>
      <c r="C230">
        <v>958574750</v>
      </c>
    </row>
    <row r="231" spans="1:3" x14ac:dyDescent="0.3">
      <c r="A231" t="b">
        <v>0</v>
      </c>
      <c r="B231" t="s">
        <v>161</v>
      </c>
      <c r="C231">
        <v>959446250</v>
      </c>
    </row>
    <row r="232" spans="1:3" x14ac:dyDescent="0.3">
      <c r="A232" t="b">
        <v>0</v>
      </c>
      <c r="B232" t="s">
        <v>541</v>
      </c>
      <c r="C232">
        <v>966953312.50000012</v>
      </c>
    </row>
    <row r="233" spans="1:3" x14ac:dyDescent="0.3">
      <c r="A233" t="b">
        <v>0</v>
      </c>
      <c r="B233" t="s">
        <v>197</v>
      </c>
      <c r="C233">
        <v>972639937.5</v>
      </c>
    </row>
    <row r="234" spans="1:3" x14ac:dyDescent="0.3">
      <c r="A234" t="b">
        <v>0</v>
      </c>
      <c r="B234" t="s">
        <v>460</v>
      </c>
      <c r="C234">
        <v>977814687.5</v>
      </c>
    </row>
    <row r="235" spans="1:3" x14ac:dyDescent="0.3">
      <c r="A235" t="b">
        <v>0</v>
      </c>
      <c r="B235" t="s">
        <v>198</v>
      </c>
      <c r="C235">
        <v>977858218.75</v>
      </c>
    </row>
    <row r="236" spans="1:3" x14ac:dyDescent="0.3">
      <c r="A236" t="b">
        <v>0</v>
      </c>
      <c r="B236" t="s">
        <v>202</v>
      </c>
      <c r="C236">
        <v>977920562.49999988</v>
      </c>
    </row>
    <row r="237" spans="1:3" x14ac:dyDescent="0.3">
      <c r="A237" t="b">
        <v>0</v>
      </c>
      <c r="B237" t="s">
        <v>43</v>
      </c>
      <c r="C237">
        <v>981853359.375</v>
      </c>
    </row>
    <row r="238" spans="1:3" x14ac:dyDescent="0.3">
      <c r="A238" t="s">
        <v>556</v>
      </c>
      <c r="B238" t="s">
        <v>189</v>
      </c>
      <c r="C238">
        <v>985274062.5</v>
      </c>
    </row>
    <row r="239" spans="1:3" x14ac:dyDescent="0.3">
      <c r="A239" t="b">
        <v>0</v>
      </c>
      <c r="B239" t="s">
        <v>200</v>
      </c>
      <c r="C239">
        <v>987514937.5</v>
      </c>
    </row>
    <row r="240" spans="1:3" x14ac:dyDescent="0.3">
      <c r="A240" t="b">
        <v>0</v>
      </c>
      <c r="B240" t="s">
        <v>191</v>
      </c>
      <c r="C240">
        <v>990650937.5</v>
      </c>
    </row>
    <row r="241" spans="1:3" x14ac:dyDescent="0.3">
      <c r="A241" t="s">
        <v>556</v>
      </c>
      <c r="B241" t="s">
        <v>190</v>
      </c>
      <c r="C241">
        <v>997587500</v>
      </c>
    </row>
    <row r="242" spans="1:3" x14ac:dyDescent="0.3">
      <c r="A242" t="b">
        <v>0</v>
      </c>
      <c r="B242" t="s">
        <v>421</v>
      </c>
      <c r="C242">
        <v>1013027968.75</v>
      </c>
    </row>
    <row r="243" spans="1:3" x14ac:dyDescent="0.3">
      <c r="A243" t="b">
        <v>0</v>
      </c>
      <c r="B243" t="s">
        <v>423</v>
      </c>
      <c r="C243">
        <v>1018404843.75</v>
      </c>
    </row>
    <row r="244" spans="1:3" x14ac:dyDescent="0.3">
      <c r="A244" t="b">
        <v>0</v>
      </c>
      <c r="B244" t="s">
        <v>422</v>
      </c>
      <c r="C244">
        <v>1025341406.25</v>
      </c>
    </row>
    <row r="245" spans="1:3" x14ac:dyDescent="0.3">
      <c r="A245" t="b">
        <v>0</v>
      </c>
      <c r="B245" t="s">
        <v>468</v>
      </c>
      <c r="C245">
        <v>1031642500.0000001</v>
      </c>
    </row>
    <row r="246" spans="1:3" x14ac:dyDescent="0.3">
      <c r="A246" t="b">
        <v>0</v>
      </c>
      <c r="B246" t="s">
        <v>513</v>
      </c>
      <c r="C246">
        <v>1031917250</v>
      </c>
    </row>
    <row r="247" spans="1:3" x14ac:dyDescent="0.3">
      <c r="A247" t="b">
        <v>0</v>
      </c>
      <c r="B247" t="s">
        <v>473</v>
      </c>
      <c r="C247">
        <v>1036860781.2500001</v>
      </c>
    </row>
    <row r="248" spans="1:3" x14ac:dyDescent="0.3">
      <c r="A248" t="b">
        <v>0</v>
      </c>
      <c r="B248" t="s">
        <v>515</v>
      </c>
      <c r="C248">
        <v>1037294125.0000002</v>
      </c>
    </row>
    <row r="249" spans="1:3" x14ac:dyDescent="0.3">
      <c r="A249" t="b">
        <v>0</v>
      </c>
      <c r="B249" t="s">
        <v>542</v>
      </c>
      <c r="C249">
        <v>1040295812.5000001</v>
      </c>
    </row>
    <row r="250" spans="1:3" x14ac:dyDescent="0.3">
      <c r="A250" t="b">
        <v>0</v>
      </c>
      <c r="B250" t="s">
        <v>514</v>
      </c>
      <c r="C250">
        <v>1044230687.5000001</v>
      </c>
    </row>
    <row r="251" spans="1:3" x14ac:dyDescent="0.3">
      <c r="A251" t="b">
        <v>0</v>
      </c>
      <c r="B251" t="s">
        <v>544</v>
      </c>
      <c r="C251">
        <v>1045672687.5000001</v>
      </c>
    </row>
    <row r="252" spans="1:3" x14ac:dyDescent="0.3">
      <c r="A252" t="b">
        <v>0</v>
      </c>
      <c r="B252" t="s">
        <v>483</v>
      </c>
      <c r="C252">
        <v>1046517500.0000001</v>
      </c>
    </row>
    <row r="253" spans="1:3" x14ac:dyDescent="0.3">
      <c r="A253" t="b">
        <v>0</v>
      </c>
      <c r="B253" t="s">
        <v>203</v>
      </c>
      <c r="C253">
        <v>1051263062.5</v>
      </c>
    </row>
    <row r="254" spans="1:3" x14ac:dyDescent="0.3">
      <c r="A254" t="b">
        <v>0</v>
      </c>
      <c r="B254" t="s">
        <v>543</v>
      </c>
      <c r="C254">
        <v>1052609250.0000001</v>
      </c>
    </row>
    <row r="255" spans="1:3" x14ac:dyDescent="0.3">
      <c r="A255" t="b">
        <v>0</v>
      </c>
      <c r="B255" t="s">
        <v>44</v>
      </c>
      <c r="C255">
        <v>1055195859.375</v>
      </c>
    </row>
    <row r="256" spans="1:3" x14ac:dyDescent="0.3">
      <c r="A256" t="b">
        <v>0</v>
      </c>
      <c r="B256" t="s">
        <v>205</v>
      </c>
      <c r="C256">
        <v>1056639937.5</v>
      </c>
    </row>
    <row r="257" spans="1:3" x14ac:dyDescent="0.3">
      <c r="A257" t="b">
        <v>0</v>
      </c>
      <c r="B257" t="s">
        <v>46</v>
      </c>
      <c r="C257">
        <v>1060572734.3750001</v>
      </c>
    </row>
    <row r="258" spans="1:3" x14ac:dyDescent="0.3">
      <c r="A258" t="b">
        <v>0</v>
      </c>
      <c r="B258" t="s">
        <v>204</v>
      </c>
      <c r="C258">
        <v>1063576500</v>
      </c>
    </row>
    <row r="259" spans="1:3" x14ac:dyDescent="0.3">
      <c r="A259" t="b">
        <v>0</v>
      </c>
      <c r="B259" t="s">
        <v>45</v>
      </c>
      <c r="C259">
        <v>1067509296.8750001</v>
      </c>
    </row>
    <row r="260" spans="1:3" x14ac:dyDescent="0.3">
      <c r="A260" t="b">
        <v>0</v>
      </c>
      <c r="B260" t="s">
        <v>469</v>
      </c>
      <c r="C260">
        <v>1104985000.0000002</v>
      </c>
    </row>
    <row r="261" spans="1:3" x14ac:dyDescent="0.3">
      <c r="A261" t="b">
        <v>0</v>
      </c>
      <c r="B261" t="s">
        <v>474</v>
      </c>
      <c r="C261">
        <v>1110203281.25</v>
      </c>
    </row>
    <row r="262" spans="1:3" x14ac:dyDescent="0.3">
      <c r="A262" t="b">
        <v>0</v>
      </c>
      <c r="B262" t="s">
        <v>471</v>
      </c>
      <c r="C262">
        <v>1110361875</v>
      </c>
    </row>
    <row r="263" spans="1:3" x14ac:dyDescent="0.3">
      <c r="A263" t="b">
        <v>0</v>
      </c>
      <c r="B263" t="s">
        <v>476</v>
      </c>
      <c r="C263">
        <v>1115580156.25</v>
      </c>
    </row>
    <row r="264" spans="1:3" x14ac:dyDescent="0.3">
      <c r="A264" t="b">
        <v>0</v>
      </c>
      <c r="B264" t="s">
        <v>470</v>
      </c>
      <c r="C264">
        <v>1117298437.5</v>
      </c>
    </row>
    <row r="265" spans="1:3" x14ac:dyDescent="0.3">
      <c r="A265" t="b">
        <v>0</v>
      </c>
      <c r="B265" t="s">
        <v>484</v>
      </c>
      <c r="C265">
        <v>1119860000.0000002</v>
      </c>
    </row>
    <row r="266" spans="1:3" x14ac:dyDescent="0.3">
      <c r="A266" t="b">
        <v>0</v>
      </c>
      <c r="B266" t="s">
        <v>475</v>
      </c>
      <c r="C266">
        <v>1122516718.75</v>
      </c>
    </row>
    <row r="267" spans="1:3" x14ac:dyDescent="0.3">
      <c r="A267" t="b">
        <v>0</v>
      </c>
      <c r="B267" t="s">
        <v>199</v>
      </c>
      <c r="C267">
        <v>1123776500</v>
      </c>
    </row>
    <row r="268" spans="1:3" x14ac:dyDescent="0.3">
      <c r="A268" t="b">
        <v>0</v>
      </c>
      <c r="B268" t="s">
        <v>486</v>
      </c>
      <c r="C268">
        <v>1125236875</v>
      </c>
    </row>
    <row r="269" spans="1:3" x14ac:dyDescent="0.3">
      <c r="A269" t="b">
        <v>0</v>
      </c>
      <c r="B269" t="s">
        <v>485</v>
      </c>
      <c r="C269">
        <v>1132173437.5</v>
      </c>
    </row>
    <row r="270" spans="1:3" x14ac:dyDescent="0.3">
      <c r="A270" t="b">
        <v>0</v>
      </c>
      <c r="B270" t="s">
        <v>207</v>
      </c>
      <c r="C270">
        <v>1177604312.5</v>
      </c>
    </row>
    <row r="271" spans="1:3" x14ac:dyDescent="0.3">
      <c r="A271" t="b">
        <v>0</v>
      </c>
      <c r="B271" t="s">
        <v>478</v>
      </c>
      <c r="C271">
        <v>1182779062.5</v>
      </c>
    </row>
    <row r="272" spans="1:3" x14ac:dyDescent="0.3">
      <c r="A272" t="b">
        <v>0</v>
      </c>
      <c r="B272" t="s">
        <v>212</v>
      </c>
      <c r="C272">
        <v>1182822593.75</v>
      </c>
    </row>
    <row r="273" spans="1:3" x14ac:dyDescent="0.3">
      <c r="A273" t="b">
        <v>0</v>
      </c>
      <c r="B273" t="s">
        <v>222</v>
      </c>
      <c r="C273">
        <v>1192479312.5</v>
      </c>
    </row>
    <row r="274" spans="1:3" x14ac:dyDescent="0.3">
      <c r="A274" t="b">
        <v>0</v>
      </c>
      <c r="B274" t="s">
        <v>208</v>
      </c>
      <c r="C274">
        <v>1250946812.5</v>
      </c>
    </row>
    <row r="275" spans="1:3" x14ac:dyDescent="0.3">
      <c r="A275" t="b">
        <v>0</v>
      </c>
      <c r="B275" t="s">
        <v>479</v>
      </c>
      <c r="C275">
        <v>1256121562.5</v>
      </c>
    </row>
    <row r="276" spans="1:3" x14ac:dyDescent="0.3">
      <c r="A276" t="b">
        <v>0</v>
      </c>
      <c r="B276" t="s">
        <v>213</v>
      </c>
      <c r="C276">
        <v>1256165093.75</v>
      </c>
    </row>
    <row r="277" spans="1:3" x14ac:dyDescent="0.3">
      <c r="A277" t="b">
        <v>0</v>
      </c>
      <c r="B277" t="s">
        <v>210</v>
      </c>
      <c r="C277">
        <v>1256323687.5000002</v>
      </c>
    </row>
    <row r="278" spans="1:3" x14ac:dyDescent="0.3">
      <c r="A278" t="b">
        <v>0</v>
      </c>
      <c r="B278" t="s">
        <v>481</v>
      </c>
      <c r="C278">
        <v>1261498437.4999998</v>
      </c>
    </row>
    <row r="279" spans="1:3" x14ac:dyDescent="0.3">
      <c r="A279" t="b">
        <v>0</v>
      </c>
      <c r="B279" t="s">
        <v>215</v>
      </c>
      <c r="C279">
        <v>1261541968.7500002</v>
      </c>
    </row>
    <row r="280" spans="1:3" x14ac:dyDescent="0.3">
      <c r="A280" t="b">
        <v>0</v>
      </c>
      <c r="B280" t="s">
        <v>209</v>
      </c>
      <c r="C280">
        <v>1263260250</v>
      </c>
    </row>
    <row r="281" spans="1:3" x14ac:dyDescent="0.3">
      <c r="A281" t="b">
        <v>0</v>
      </c>
      <c r="B281" t="s">
        <v>223</v>
      </c>
      <c r="C281">
        <v>1265821812.5</v>
      </c>
    </row>
    <row r="282" spans="1:3" x14ac:dyDescent="0.3">
      <c r="A282" t="b">
        <v>0</v>
      </c>
      <c r="B282" t="s">
        <v>480</v>
      </c>
      <c r="C282">
        <v>1268435000</v>
      </c>
    </row>
    <row r="283" spans="1:3" x14ac:dyDescent="0.3">
      <c r="A283" t="b">
        <v>0</v>
      </c>
      <c r="B283" t="s">
        <v>214</v>
      </c>
      <c r="C283">
        <v>1268478531.25</v>
      </c>
    </row>
    <row r="284" spans="1:3" x14ac:dyDescent="0.3">
      <c r="A284" t="b">
        <v>0</v>
      </c>
      <c r="B284" t="s">
        <v>225</v>
      </c>
      <c r="C284">
        <v>1271198687.5000002</v>
      </c>
    </row>
    <row r="285" spans="1:3" x14ac:dyDescent="0.3">
      <c r="A285" t="b">
        <v>0</v>
      </c>
      <c r="B285" t="s">
        <v>224</v>
      </c>
      <c r="C285">
        <v>1278135250</v>
      </c>
    </row>
    <row r="286" spans="1:3" x14ac:dyDescent="0.3">
      <c r="A286" t="b">
        <v>0</v>
      </c>
      <c r="B286" t="s">
        <v>217</v>
      </c>
      <c r="C286">
        <v>1328740875</v>
      </c>
    </row>
    <row r="287" spans="1:3" x14ac:dyDescent="0.3">
      <c r="A287" t="b">
        <v>0</v>
      </c>
      <c r="B287" t="s">
        <v>218</v>
      </c>
      <c r="C287">
        <v>1402083375</v>
      </c>
    </row>
    <row r="288" spans="1:3" x14ac:dyDescent="0.3">
      <c r="A288" t="b">
        <v>0</v>
      </c>
      <c r="B288" t="s">
        <v>220</v>
      </c>
      <c r="C288">
        <v>1407460250</v>
      </c>
    </row>
    <row r="289" spans="1:3" x14ac:dyDescent="0.3">
      <c r="A289" t="b">
        <v>0</v>
      </c>
      <c r="B289" t="s">
        <v>219</v>
      </c>
      <c r="C289">
        <v>1414396812.5</v>
      </c>
    </row>
    <row r="290" spans="1:3" x14ac:dyDescent="0.3">
      <c r="A290" t="b">
        <v>0</v>
      </c>
      <c r="B290" t="s">
        <v>7</v>
      </c>
      <c r="C290">
        <v>4237956187.5</v>
      </c>
    </row>
    <row r="291" spans="1:3" x14ac:dyDescent="0.3">
      <c r="A291" t="b">
        <v>0</v>
      </c>
      <c r="B291" t="s">
        <v>226</v>
      </c>
      <c r="C291">
        <v>4437639937.5</v>
      </c>
    </row>
    <row r="292" spans="1:3" x14ac:dyDescent="0.3">
      <c r="A292" t="b">
        <v>0</v>
      </c>
      <c r="B292" t="s">
        <v>227</v>
      </c>
      <c r="C292">
        <v>4442858218.75</v>
      </c>
    </row>
    <row r="293" spans="1:3" x14ac:dyDescent="0.3">
      <c r="A293" t="b">
        <v>0</v>
      </c>
      <c r="B293" t="s">
        <v>231</v>
      </c>
      <c r="C293">
        <v>4442920562.5</v>
      </c>
    </row>
    <row r="294" spans="1:3" x14ac:dyDescent="0.3">
      <c r="A294" t="b">
        <v>0</v>
      </c>
      <c r="B294" t="s">
        <v>229</v>
      </c>
      <c r="C294">
        <v>4452514937.5</v>
      </c>
    </row>
    <row r="295" spans="1:3" x14ac:dyDescent="0.3">
      <c r="A295" t="b">
        <v>0</v>
      </c>
      <c r="B295" t="s">
        <v>232</v>
      </c>
      <c r="C295">
        <v>4516263062.5</v>
      </c>
    </row>
    <row r="296" spans="1:3" x14ac:dyDescent="0.3">
      <c r="A296" t="b">
        <v>0</v>
      </c>
      <c r="B296" t="s">
        <v>234</v>
      </c>
      <c r="C296">
        <v>4521639937.5</v>
      </c>
    </row>
    <row r="297" spans="1:3" x14ac:dyDescent="0.3">
      <c r="A297" t="b">
        <v>0</v>
      </c>
      <c r="B297" t="s">
        <v>233</v>
      </c>
      <c r="C297">
        <v>4528576500</v>
      </c>
    </row>
    <row r="298" spans="1:3" x14ac:dyDescent="0.3">
      <c r="A298" t="b">
        <v>0</v>
      </c>
      <c r="B298" t="s">
        <v>228</v>
      </c>
      <c r="C298">
        <v>4588776500</v>
      </c>
    </row>
    <row r="299" spans="1:3" x14ac:dyDescent="0.3">
      <c r="A299" t="b">
        <v>0</v>
      </c>
      <c r="B299" t="s">
        <v>236</v>
      </c>
      <c r="C299">
        <v>4642604312.499999</v>
      </c>
    </row>
    <row r="300" spans="1:3" x14ac:dyDescent="0.3">
      <c r="A300" t="b">
        <v>0</v>
      </c>
      <c r="B300" t="s">
        <v>241</v>
      </c>
      <c r="C300">
        <v>4647822593.749999</v>
      </c>
    </row>
    <row r="301" spans="1:3" x14ac:dyDescent="0.3">
      <c r="A301" t="b">
        <v>0</v>
      </c>
      <c r="B301" t="s">
        <v>237</v>
      </c>
      <c r="C301">
        <v>4715946812.5</v>
      </c>
    </row>
    <row r="302" spans="1:3" x14ac:dyDescent="0.3">
      <c r="A302" t="b">
        <v>0</v>
      </c>
      <c r="B302" t="s">
        <v>242</v>
      </c>
      <c r="C302">
        <v>4721165093.75</v>
      </c>
    </row>
    <row r="303" spans="1:3" x14ac:dyDescent="0.3">
      <c r="A303" t="b">
        <v>0</v>
      </c>
      <c r="B303" t="s">
        <v>239</v>
      </c>
      <c r="C303">
        <v>4721323687.5</v>
      </c>
    </row>
    <row r="304" spans="1:3" x14ac:dyDescent="0.3">
      <c r="A304" t="b">
        <v>0</v>
      </c>
      <c r="B304" t="s">
        <v>244</v>
      </c>
      <c r="C304">
        <v>4726541968.75</v>
      </c>
    </row>
    <row r="305" spans="1:3" x14ac:dyDescent="0.3">
      <c r="A305" t="b">
        <v>0</v>
      </c>
      <c r="B305" t="s">
        <v>238</v>
      </c>
      <c r="C305">
        <v>4728260250.000001</v>
      </c>
    </row>
    <row r="306" spans="1:3" x14ac:dyDescent="0.3">
      <c r="A306" t="b">
        <v>0</v>
      </c>
      <c r="B306" t="s">
        <v>243</v>
      </c>
      <c r="C306">
        <v>4733478531.250001</v>
      </c>
    </row>
    <row r="307" spans="1:3" x14ac:dyDescent="0.3">
      <c r="A307" t="b">
        <v>0</v>
      </c>
      <c r="B307" t="s">
        <v>246</v>
      </c>
      <c r="C307">
        <v>4793740875</v>
      </c>
    </row>
    <row r="308" spans="1:3" x14ac:dyDescent="0.3">
      <c r="A308" t="b">
        <v>0</v>
      </c>
      <c r="B308" t="s">
        <v>251</v>
      </c>
      <c r="C308">
        <v>4793740875</v>
      </c>
    </row>
    <row r="309" spans="1:3" x14ac:dyDescent="0.3">
      <c r="A309" t="b">
        <v>0</v>
      </c>
      <c r="B309" t="s">
        <v>247</v>
      </c>
      <c r="C309">
        <v>4867083375</v>
      </c>
    </row>
    <row r="310" spans="1:3" x14ac:dyDescent="0.3">
      <c r="A310" t="b">
        <v>0</v>
      </c>
      <c r="B310" t="s">
        <v>252</v>
      </c>
      <c r="C310">
        <v>4867083375</v>
      </c>
    </row>
    <row r="311" spans="1:3" x14ac:dyDescent="0.3">
      <c r="A311" t="b">
        <v>0</v>
      </c>
      <c r="B311" t="s">
        <v>249</v>
      </c>
      <c r="C311">
        <v>4872460250</v>
      </c>
    </row>
    <row r="312" spans="1:3" x14ac:dyDescent="0.3">
      <c r="A312" t="b">
        <v>0</v>
      </c>
      <c r="B312" t="s">
        <v>254</v>
      </c>
      <c r="C312">
        <v>4872460250</v>
      </c>
    </row>
    <row r="313" spans="1:3" x14ac:dyDescent="0.3">
      <c r="A313" t="b">
        <v>0</v>
      </c>
      <c r="B313" t="s">
        <v>248</v>
      </c>
      <c r="C313">
        <v>4879396812.500001</v>
      </c>
    </row>
    <row r="314" spans="1:3" x14ac:dyDescent="0.3">
      <c r="A314" t="b">
        <v>0</v>
      </c>
      <c r="B314" t="s">
        <v>253</v>
      </c>
      <c r="C314">
        <v>4879396812.500001</v>
      </c>
    </row>
    <row r="315" spans="1:3" x14ac:dyDescent="0.3">
      <c r="A315" t="b">
        <v>0</v>
      </c>
      <c r="B315" t="s">
        <v>317</v>
      </c>
      <c r="C315">
        <v>105205788843.75</v>
      </c>
    </row>
    <row r="316" spans="1:3" x14ac:dyDescent="0.3">
      <c r="A316" t="b">
        <v>0</v>
      </c>
      <c r="B316" t="s">
        <v>346</v>
      </c>
      <c r="C316">
        <v>105211554328.125</v>
      </c>
    </row>
    <row r="317" spans="1:3" x14ac:dyDescent="0.3">
      <c r="A317" t="b">
        <v>0</v>
      </c>
      <c r="B317" t="s">
        <v>375</v>
      </c>
      <c r="C317">
        <v>105239597531.25</v>
      </c>
    </row>
    <row r="318" spans="1:3" x14ac:dyDescent="0.3">
      <c r="A318" t="b">
        <v>0</v>
      </c>
      <c r="B318" t="s">
        <v>288</v>
      </c>
      <c r="C318">
        <v>105251432671.875</v>
      </c>
    </row>
    <row r="319" spans="1:3" x14ac:dyDescent="0.3">
      <c r="A319" t="b">
        <v>0</v>
      </c>
      <c r="B319" t="s">
        <v>433</v>
      </c>
      <c r="C319">
        <v>105256590687.5</v>
      </c>
    </row>
    <row r="320" spans="1:3" x14ac:dyDescent="0.3">
      <c r="A320" t="b">
        <v>0</v>
      </c>
      <c r="B320" t="s">
        <v>85</v>
      </c>
      <c r="C320">
        <v>105283508531.25</v>
      </c>
    </row>
    <row r="321" spans="1:3" x14ac:dyDescent="0.3">
      <c r="A321" t="b">
        <v>0</v>
      </c>
      <c r="B321" t="s">
        <v>114</v>
      </c>
      <c r="C321">
        <v>105289007906.25</v>
      </c>
    </row>
    <row r="322" spans="1:3" x14ac:dyDescent="0.3">
      <c r="A322" t="b">
        <v>0</v>
      </c>
      <c r="B322" t="s">
        <v>259</v>
      </c>
      <c r="C322">
        <v>105299757281.25</v>
      </c>
    </row>
    <row r="323" spans="1:3" x14ac:dyDescent="0.3">
      <c r="A323" t="b">
        <v>0</v>
      </c>
      <c r="B323" t="s">
        <v>56</v>
      </c>
      <c r="C323">
        <v>105319928218.75</v>
      </c>
    </row>
    <row r="324" spans="1:3" x14ac:dyDescent="0.3">
      <c r="A324" t="b">
        <v>0</v>
      </c>
      <c r="B324" t="s">
        <v>143</v>
      </c>
      <c r="C324">
        <v>105359893843.75</v>
      </c>
    </row>
    <row r="325" spans="1:3" x14ac:dyDescent="0.3">
      <c r="A325" t="b">
        <v>0</v>
      </c>
      <c r="B325" t="s">
        <v>172</v>
      </c>
      <c r="C325">
        <v>105398035093.75</v>
      </c>
    </row>
    <row r="326" spans="1:3" x14ac:dyDescent="0.3">
      <c r="A326" t="b">
        <v>0</v>
      </c>
      <c r="B326" t="s">
        <v>322</v>
      </c>
      <c r="C326">
        <v>105405472593.75</v>
      </c>
    </row>
    <row r="327" spans="1:3" x14ac:dyDescent="0.3">
      <c r="A327" t="b">
        <v>0</v>
      </c>
      <c r="B327" t="s">
        <v>327</v>
      </c>
      <c r="C327">
        <v>105410690875</v>
      </c>
    </row>
    <row r="328" spans="1:3" x14ac:dyDescent="0.3">
      <c r="A328" t="b">
        <v>0</v>
      </c>
      <c r="B328" t="s">
        <v>351</v>
      </c>
      <c r="C328">
        <v>105411238078.125</v>
      </c>
    </row>
    <row r="329" spans="1:3" x14ac:dyDescent="0.3">
      <c r="A329" t="b">
        <v>0</v>
      </c>
      <c r="B329" t="s">
        <v>356</v>
      </c>
      <c r="C329">
        <v>105416456359.375</v>
      </c>
    </row>
    <row r="330" spans="1:3" x14ac:dyDescent="0.3">
      <c r="A330" t="b">
        <v>0</v>
      </c>
      <c r="B330" t="s">
        <v>337</v>
      </c>
      <c r="C330">
        <v>105420347593.75</v>
      </c>
    </row>
    <row r="331" spans="1:3" x14ac:dyDescent="0.3">
      <c r="A331" t="b">
        <v>0</v>
      </c>
      <c r="B331" t="s">
        <v>404</v>
      </c>
      <c r="C331">
        <v>105425789000</v>
      </c>
    </row>
    <row r="332" spans="1:3" x14ac:dyDescent="0.3">
      <c r="A332" t="b">
        <v>0</v>
      </c>
      <c r="B332" t="s">
        <v>366</v>
      </c>
      <c r="C332">
        <v>105426113078.125</v>
      </c>
    </row>
    <row r="333" spans="1:3" x14ac:dyDescent="0.3">
      <c r="A333" t="b">
        <v>0</v>
      </c>
      <c r="B333" t="s">
        <v>380</v>
      </c>
      <c r="C333">
        <v>105439281281.25</v>
      </c>
    </row>
    <row r="334" spans="1:3" x14ac:dyDescent="0.3">
      <c r="A334" t="b">
        <v>0</v>
      </c>
      <c r="B334" t="s">
        <v>385</v>
      </c>
      <c r="C334">
        <v>105444499562.5</v>
      </c>
    </row>
    <row r="335" spans="1:3" x14ac:dyDescent="0.3">
      <c r="A335" t="b">
        <v>0</v>
      </c>
      <c r="B335" t="s">
        <v>496</v>
      </c>
      <c r="C335">
        <v>105444678281.25</v>
      </c>
    </row>
    <row r="336" spans="1:3" x14ac:dyDescent="0.3">
      <c r="A336" t="b">
        <v>0</v>
      </c>
      <c r="B336" t="s">
        <v>293</v>
      </c>
      <c r="C336">
        <v>105451116421.875</v>
      </c>
    </row>
    <row r="337" spans="1:3" x14ac:dyDescent="0.3">
      <c r="A337" t="b">
        <v>0</v>
      </c>
      <c r="B337" t="s">
        <v>525</v>
      </c>
      <c r="C337">
        <v>105453056843.75</v>
      </c>
    </row>
    <row r="338" spans="1:3" x14ac:dyDescent="0.3">
      <c r="A338" t="b">
        <v>0</v>
      </c>
      <c r="B338" t="s">
        <v>395</v>
      </c>
      <c r="C338">
        <v>105454156281.25</v>
      </c>
    </row>
    <row r="339" spans="1:3" x14ac:dyDescent="0.3">
      <c r="A339" t="b">
        <v>0</v>
      </c>
      <c r="B339" t="s">
        <v>438</v>
      </c>
      <c r="C339">
        <v>105456274437.5</v>
      </c>
    </row>
    <row r="340" spans="1:3" x14ac:dyDescent="0.3">
      <c r="A340" t="b">
        <v>0</v>
      </c>
      <c r="B340" t="s">
        <v>298</v>
      </c>
      <c r="C340">
        <v>105456334703.125</v>
      </c>
    </row>
    <row r="341" spans="1:3" x14ac:dyDescent="0.3">
      <c r="A341" t="b">
        <v>0</v>
      </c>
      <c r="B341" t="s">
        <v>443</v>
      </c>
      <c r="C341">
        <v>105461492718.75</v>
      </c>
    </row>
    <row r="342" spans="1:3" x14ac:dyDescent="0.3">
      <c r="A342" t="b">
        <v>0</v>
      </c>
      <c r="B342" t="s">
        <v>308</v>
      </c>
      <c r="C342">
        <v>105465991421.875</v>
      </c>
    </row>
    <row r="343" spans="1:3" x14ac:dyDescent="0.3">
      <c r="A343" t="b">
        <v>0</v>
      </c>
      <c r="B343" t="s">
        <v>27</v>
      </c>
      <c r="C343">
        <v>105467956890.625</v>
      </c>
    </row>
    <row r="344" spans="1:3" x14ac:dyDescent="0.3">
      <c r="A344" t="b">
        <v>0</v>
      </c>
      <c r="B344" t="s">
        <v>453</v>
      </c>
      <c r="C344">
        <v>105471149437.5</v>
      </c>
    </row>
    <row r="345" spans="1:3" x14ac:dyDescent="0.3">
      <c r="A345" t="b">
        <v>0</v>
      </c>
      <c r="B345" t="s">
        <v>90</v>
      </c>
      <c r="C345">
        <v>105483192281.25</v>
      </c>
    </row>
    <row r="346" spans="1:3" x14ac:dyDescent="0.3">
      <c r="A346" t="b">
        <v>0</v>
      </c>
      <c r="B346" t="s">
        <v>95</v>
      </c>
      <c r="C346">
        <v>105483204312.5</v>
      </c>
    </row>
    <row r="347" spans="1:3" x14ac:dyDescent="0.3">
      <c r="A347" t="b">
        <v>0</v>
      </c>
      <c r="B347" t="s">
        <v>119</v>
      </c>
      <c r="C347">
        <v>105488691656.25</v>
      </c>
    </row>
    <row r="348" spans="1:3" x14ac:dyDescent="0.3">
      <c r="A348" t="b">
        <v>0</v>
      </c>
      <c r="B348" t="s">
        <v>124</v>
      </c>
      <c r="C348">
        <v>105493909937.5</v>
      </c>
    </row>
    <row r="349" spans="1:3" x14ac:dyDescent="0.3">
      <c r="A349" t="b">
        <v>0</v>
      </c>
      <c r="B349" t="s">
        <v>105</v>
      </c>
      <c r="C349">
        <v>105498067281.25</v>
      </c>
    </row>
    <row r="350" spans="1:3" x14ac:dyDescent="0.3">
      <c r="A350" t="b">
        <v>0</v>
      </c>
      <c r="B350" t="s">
        <v>264</v>
      </c>
      <c r="C350">
        <v>105499441031.25</v>
      </c>
    </row>
    <row r="351" spans="1:3" x14ac:dyDescent="0.3">
      <c r="A351" t="b">
        <v>0</v>
      </c>
      <c r="B351" t="s">
        <v>134</v>
      </c>
      <c r="C351">
        <v>105503566656.25</v>
      </c>
    </row>
    <row r="352" spans="1:3" x14ac:dyDescent="0.3">
      <c r="A352" t="b">
        <v>0</v>
      </c>
      <c r="B352" t="s">
        <v>269</v>
      </c>
      <c r="C352">
        <v>105504659312.5</v>
      </c>
    </row>
    <row r="353" spans="1:3" x14ac:dyDescent="0.3">
      <c r="A353" t="b">
        <v>0</v>
      </c>
      <c r="B353" t="s">
        <v>279</v>
      </c>
      <c r="C353">
        <v>105514316031.25</v>
      </c>
    </row>
    <row r="354" spans="1:3" x14ac:dyDescent="0.3">
      <c r="A354" t="b">
        <v>0</v>
      </c>
      <c r="B354" t="s">
        <v>61</v>
      </c>
      <c r="C354">
        <v>105519611968.75</v>
      </c>
    </row>
    <row r="355" spans="1:3" x14ac:dyDescent="0.3">
      <c r="A355" t="b">
        <v>0</v>
      </c>
      <c r="B355" t="s">
        <v>66</v>
      </c>
      <c r="C355">
        <v>105524830250</v>
      </c>
    </row>
    <row r="356" spans="1:3" x14ac:dyDescent="0.3">
      <c r="A356" t="b">
        <v>0</v>
      </c>
      <c r="B356" t="s">
        <v>76</v>
      </c>
      <c r="C356">
        <v>105534486968.75</v>
      </c>
    </row>
    <row r="357" spans="1:3" x14ac:dyDescent="0.3">
      <c r="A357" t="b">
        <v>0</v>
      </c>
      <c r="B357" t="s">
        <v>332</v>
      </c>
      <c r="C357">
        <v>105556609156.25</v>
      </c>
    </row>
    <row r="358" spans="1:3" x14ac:dyDescent="0.3">
      <c r="A358" t="b">
        <v>0</v>
      </c>
      <c r="B358" t="s">
        <v>148</v>
      </c>
      <c r="C358">
        <v>105559577593.75</v>
      </c>
    </row>
    <row r="359" spans="1:3" x14ac:dyDescent="0.3">
      <c r="A359" t="b">
        <v>0</v>
      </c>
      <c r="B359" t="s">
        <v>361</v>
      </c>
      <c r="C359">
        <v>105562374640.625</v>
      </c>
    </row>
    <row r="360" spans="1:3" x14ac:dyDescent="0.3">
      <c r="A360" t="b">
        <v>0</v>
      </c>
      <c r="B360" t="s">
        <v>153</v>
      </c>
      <c r="C360">
        <v>105564795875</v>
      </c>
    </row>
    <row r="361" spans="1:3" x14ac:dyDescent="0.3">
      <c r="A361" t="b">
        <v>0</v>
      </c>
      <c r="B361" t="s">
        <v>163</v>
      </c>
      <c r="C361">
        <v>105574452593.75</v>
      </c>
    </row>
    <row r="362" spans="1:3" x14ac:dyDescent="0.3">
      <c r="A362" t="b">
        <v>0</v>
      </c>
      <c r="B362" t="s">
        <v>390</v>
      </c>
      <c r="C362">
        <v>105590417843.75</v>
      </c>
    </row>
    <row r="363" spans="1:3" x14ac:dyDescent="0.3">
      <c r="A363" t="b">
        <v>0</v>
      </c>
      <c r="B363" t="s">
        <v>177</v>
      </c>
      <c r="C363">
        <v>105597718843.75</v>
      </c>
    </row>
    <row r="364" spans="1:3" x14ac:dyDescent="0.3">
      <c r="A364" t="b">
        <v>0</v>
      </c>
      <c r="B364" t="s">
        <v>303</v>
      </c>
      <c r="C364">
        <v>105602252984.375</v>
      </c>
    </row>
    <row r="365" spans="1:3" x14ac:dyDescent="0.3">
      <c r="A365" t="b">
        <v>0</v>
      </c>
      <c r="B365" t="s">
        <v>182</v>
      </c>
      <c r="C365">
        <v>105602937125</v>
      </c>
    </row>
    <row r="366" spans="1:3" x14ac:dyDescent="0.3">
      <c r="A366" t="b">
        <v>0</v>
      </c>
      <c r="B366" t="s">
        <v>448</v>
      </c>
      <c r="C366">
        <v>105607411000</v>
      </c>
    </row>
    <row r="367" spans="1:3" x14ac:dyDescent="0.3">
      <c r="A367" t="b">
        <v>0</v>
      </c>
      <c r="B367" t="s">
        <v>192</v>
      </c>
      <c r="C367">
        <v>105612593843.75</v>
      </c>
    </row>
    <row r="368" spans="1:3" x14ac:dyDescent="0.3">
      <c r="A368" t="b">
        <v>0</v>
      </c>
      <c r="B368" t="s">
        <v>409</v>
      </c>
      <c r="C368">
        <v>105625472750</v>
      </c>
    </row>
    <row r="369" spans="1:3" x14ac:dyDescent="0.3">
      <c r="A369" t="b">
        <v>0</v>
      </c>
      <c r="B369" t="s">
        <v>414</v>
      </c>
      <c r="C369">
        <v>105630691031.25</v>
      </c>
    </row>
    <row r="370" spans="1:3" x14ac:dyDescent="0.3">
      <c r="A370" t="b">
        <v>0</v>
      </c>
      <c r="B370" t="s">
        <v>100</v>
      </c>
      <c r="C370">
        <v>105634328843.75</v>
      </c>
    </row>
    <row r="371" spans="1:3" x14ac:dyDescent="0.3">
      <c r="A371" t="b">
        <v>0</v>
      </c>
      <c r="B371" t="s">
        <v>129</v>
      </c>
      <c r="C371">
        <v>105639828218.75</v>
      </c>
    </row>
    <row r="372" spans="1:3" x14ac:dyDescent="0.3">
      <c r="A372" t="b">
        <v>0</v>
      </c>
      <c r="B372" t="s">
        <v>424</v>
      </c>
      <c r="C372">
        <v>105640347750</v>
      </c>
    </row>
    <row r="373" spans="1:3" x14ac:dyDescent="0.3">
      <c r="A373" t="b">
        <v>0</v>
      </c>
      <c r="B373" t="s">
        <v>501</v>
      </c>
      <c r="C373">
        <v>105644362031.25</v>
      </c>
    </row>
    <row r="374" spans="1:3" x14ac:dyDescent="0.3">
      <c r="A374" t="b">
        <v>0</v>
      </c>
      <c r="B374" t="s">
        <v>506</v>
      </c>
      <c r="C374">
        <v>105649580312.5</v>
      </c>
    </row>
    <row r="375" spans="1:3" x14ac:dyDescent="0.3">
      <c r="A375" t="b">
        <v>0</v>
      </c>
      <c r="B375" t="s">
        <v>274</v>
      </c>
      <c r="C375">
        <v>105650577593.75</v>
      </c>
    </row>
    <row r="376" spans="1:3" x14ac:dyDescent="0.3">
      <c r="A376" t="b">
        <v>0</v>
      </c>
      <c r="B376" t="s">
        <v>530</v>
      </c>
      <c r="C376">
        <v>105652740593.75</v>
      </c>
    </row>
    <row r="377" spans="1:3" x14ac:dyDescent="0.3">
      <c r="A377" t="b">
        <v>0</v>
      </c>
      <c r="B377" t="s">
        <v>535</v>
      </c>
      <c r="C377">
        <v>105657958875</v>
      </c>
    </row>
    <row r="378" spans="1:3" x14ac:dyDescent="0.3">
      <c r="A378" t="b">
        <v>0</v>
      </c>
      <c r="B378" t="s">
        <v>516</v>
      </c>
      <c r="C378">
        <v>105659237031.25</v>
      </c>
    </row>
    <row r="379" spans="1:3" x14ac:dyDescent="0.3">
      <c r="A379" t="b">
        <v>0</v>
      </c>
      <c r="B379" t="s">
        <v>545</v>
      </c>
      <c r="C379">
        <v>105667615593.75</v>
      </c>
    </row>
    <row r="380" spans="1:3" x14ac:dyDescent="0.3">
      <c r="A380" t="b">
        <v>0</v>
      </c>
      <c r="B380" t="s">
        <v>32</v>
      </c>
      <c r="C380">
        <v>105667640640.625</v>
      </c>
    </row>
    <row r="381" spans="1:3" x14ac:dyDescent="0.3">
      <c r="A381" t="b">
        <v>0</v>
      </c>
      <c r="B381" t="s">
        <v>462</v>
      </c>
      <c r="C381">
        <v>105668882593.75</v>
      </c>
    </row>
    <row r="382" spans="1:3" x14ac:dyDescent="0.3">
      <c r="A382" t="b">
        <v>0</v>
      </c>
      <c r="B382" t="s">
        <v>71</v>
      </c>
      <c r="C382">
        <v>105670748531.25</v>
      </c>
    </row>
    <row r="383" spans="1:3" x14ac:dyDescent="0.3">
      <c r="A383" t="b">
        <v>0</v>
      </c>
      <c r="B383" t="s">
        <v>37</v>
      </c>
      <c r="C383">
        <v>105672858921.875</v>
      </c>
    </row>
    <row r="384" spans="1:3" x14ac:dyDescent="0.3">
      <c r="A384" t="b">
        <v>0</v>
      </c>
      <c r="B384" t="s">
        <v>47</v>
      </c>
      <c r="C384">
        <v>105682515640.625</v>
      </c>
    </row>
    <row r="385" spans="1:3" x14ac:dyDescent="0.3">
      <c r="A385" t="b">
        <v>0</v>
      </c>
      <c r="B385" t="s">
        <v>158</v>
      </c>
      <c r="C385">
        <v>105710714156.25</v>
      </c>
    </row>
    <row r="386" spans="1:3" x14ac:dyDescent="0.3">
      <c r="A386" t="b">
        <v>0</v>
      </c>
      <c r="B386" t="s">
        <v>187</v>
      </c>
      <c r="C386">
        <v>105748855406.25</v>
      </c>
    </row>
    <row r="387" spans="1:3" x14ac:dyDescent="0.3">
      <c r="A387" t="b">
        <v>0</v>
      </c>
      <c r="B387" t="s">
        <v>419</v>
      </c>
      <c r="C387">
        <v>105776609312.5</v>
      </c>
    </row>
    <row r="388" spans="1:3" x14ac:dyDescent="0.3">
      <c r="A388" t="b">
        <v>0</v>
      </c>
      <c r="B388" t="s">
        <v>511</v>
      </c>
      <c r="C388">
        <v>105795498593.75</v>
      </c>
    </row>
    <row r="389" spans="1:3" x14ac:dyDescent="0.3">
      <c r="A389" t="b">
        <v>0</v>
      </c>
      <c r="B389" t="s">
        <v>540</v>
      </c>
      <c r="C389">
        <v>105803877156.25</v>
      </c>
    </row>
    <row r="390" spans="1:3" x14ac:dyDescent="0.3">
      <c r="A390" t="b">
        <v>0</v>
      </c>
      <c r="B390" t="s">
        <v>201</v>
      </c>
      <c r="C390">
        <v>105814844406.25</v>
      </c>
    </row>
    <row r="391" spans="1:3" x14ac:dyDescent="0.3">
      <c r="A391" t="b">
        <v>0</v>
      </c>
      <c r="B391" t="s">
        <v>42</v>
      </c>
      <c r="C391">
        <v>105818777203.125</v>
      </c>
    </row>
    <row r="392" spans="1:3" x14ac:dyDescent="0.3">
      <c r="A392" t="b">
        <v>0</v>
      </c>
      <c r="B392" t="s">
        <v>467</v>
      </c>
      <c r="C392">
        <v>105868566343.75</v>
      </c>
    </row>
    <row r="393" spans="1:3" x14ac:dyDescent="0.3">
      <c r="A393" t="b">
        <v>0</v>
      </c>
      <c r="B393" t="s">
        <v>472</v>
      </c>
      <c r="C393">
        <v>105873784625</v>
      </c>
    </row>
    <row r="394" spans="1:3" x14ac:dyDescent="0.3">
      <c r="A394" t="b">
        <v>0</v>
      </c>
      <c r="B394" t="s">
        <v>482</v>
      </c>
      <c r="C394">
        <v>105883441343.75</v>
      </c>
    </row>
    <row r="395" spans="1:3" x14ac:dyDescent="0.3">
      <c r="A395" t="b">
        <v>0</v>
      </c>
      <c r="B395" t="s">
        <v>206</v>
      </c>
      <c r="C395">
        <v>106014528156.25</v>
      </c>
    </row>
    <row r="396" spans="1:3" x14ac:dyDescent="0.3">
      <c r="A396" t="b">
        <v>0</v>
      </c>
      <c r="B396" t="s">
        <v>477</v>
      </c>
      <c r="C396">
        <v>106019702906.25</v>
      </c>
    </row>
    <row r="397" spans="1:3" x14ac:dyDescent="0.3">
      <c r="A397" t="b">
        <v>0</v>
      </c>
      <c r="B397" t="s">
        <v>211</v>
      </c>
      <c r="C397">
        <v>106019746437.5</v>
      </c>
    </row>
    <row r="398" spans="1:3" x14ac:dyDescent="0.3">
      <c r="A398" t="b">
        <v>0</v>
      </c>
      <c r="B398" t="s">
        <v>221</v>
      </c>
      <c r="C398">
        <v>106029403156.25</v>
      </c>
    </row>
    <row r="399" spans="1:3" x14ac:dyDescent="0.3">
      <c r="A399" t="b">
        <v>0</v>
      </c>
      <c r="B399" t="s">
        <v>216</v>
      </c>
      <c r="C399">
        <v>106165664718.75</v>
      </c>
    </row>
    <row r="400" spans="1:3" x14ac:dyDescent="0.3">
      <c r="A400" t="b">
        <v>0</v>
      </c>
      <c r="B400" t="s">
        <v>230</v>
      </c>
      <c r="C400">
        <v>109279844406.25</v>
      </c>
    </row>
    <row r="401" spans="1:3" x14ac:dyDescent="0.3">
      <c r="A401" t="b">
        <v>0</v>
      </c>
      <c r="B401" t="s">
        <v>235</v>
      </c>
      <c r="C401">
        <v>109479528156.25</v>
      </c>
    </row>
    <row r="402" spans="1:3" x14ac:dyDescent="0.3">
      <c r="A402" t="b">
        <v>0</v>
      </c>
      <c r="B402" t="s">
        <v>240</v>
      </c>
      <c r="C402">
        <v>109484746437.5</v>
      </c>
    </row>
    <row r="403" spans="1:3" x14ac:dyDescent="0.3">
      <c r="A403" t="b">
        <v>0</v>
      </c>
      <c r="B403" t="s">
        <v>245</v>
      </c>
      <c r="C403">
        <v>109630664718.75</v>
      </c>
    </row>
    <row r="404" spans="1:3" x14ac:dyDescent="0.3">
      <c r="A404" t="b">
        <v>0</v>
      </c>
      <c r="B404" t="s">
        <v>250</v>
      </c>
      <c r="C404">
        <v>109630664718.75</v>
      </c>
    </row>
  </sheetData>
  <sortState xmlns:xlrd2="http://schemas.microsoft.com/office/spreadsheetml/2017/richdata2" ref="A1:J540">
    <sortCondition ref="C1"/>
  </sortState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G280"/>
  <sheetViews>
    <sheetView topLeftCell="A3" workbookViewId="0">
      <selection activeCell="F12" sqref="F12"/>
    </sheetView>
  </sheetViews>
  <sheetFormatPr defaultRowHeight="14.4" x14ac:dyDescent="0.3"/>
  <cols>
    <col min="2" max="2" width="38.44140625" customWidth="1"/>
    <col min="3" max="3" width="19.44140625" customWidth="1"/>
    <col min="4" max="4" width="30" customWidth="1"/>
    <col min="5" max="5" width="20.5546875" customWidth="1"/>
    <col min="6" max="6" width="20.109375" customWidth="1"/>
  </cols>
  <sheetData>
    <row r="2" spans="1:7" x14ac:dyDescent="0.3">
      <c r="A2" t="s">
        <v>559</v>
      </c>
      <c r="B2" t="s">
        <v>347</v>
      </c>
      <c r="C2">
        <v>40.68</v>
      </c>
      <c r="D2">
        <v>23.22</v>
      </c>
      <c r="E2">
        <f>G2/10000000</f>
        <v>31.957818899999999</v>
      </c>
      <c r="G2">
        <v>319578189</v>
      </c>
    </row>
    <row r="3" spans="1:7" x14ac:dyDescent="0.3">
      <c r="A3" t="s">
        <v>560</v>
      </c>
      <c r="B3" t="s">
        <v>352</v>
      </c>
      <c r="C3">
        <v>43.84</v>
      </c>
      <c r="D3">
        <v>25.19</v>
      </c>
      <c r="E3">
        <f t="shared" ref="E3:E10" si="0">G3/10000000</f>
        <v>34.5211629</v>
      </c>
      <c r="G3">
        <v>345211629</v>
      </c>
    </row>
    <row r="4" spans="1:7" x14ac:dyDescent="0.3">
      <c r="A4" t="s">
        <v>561</v>
      </c>
      <c r="B4" t="s">
        <v>357</v>
      </c>
      <c r="C4">
        <v>44.31</v>
      </c>
      <c r="D4">
        <f>F4/10000000</f>
        <v>25.1080930625</v>
      </c>
      <c r="E4">
        <f t="shared" si="0"/>
        <v>34.712948900000001</v>
      </c>
      <c r="F4">
        <v>251080930.625</v>
      </c>
      <c r="G4">
        <v>347129489</v>
      </c>
    </row>
    <row r="5" spans="1:7" x14ac:dyDescent="0.3">
      <c r="A5" t="s">
        <v>562</v>
      </c>
      <c r="B5" t="s">
        <v>289</v>
      </c>
      <c r="C5">
        <v>48.29</v>
      </c>
      <c r="D5">
        <f t="shared" ref="D5:D10" si="1">F5/10000000</f>
        <v>25.161668437500001</v>
      </c>
      <c r="E5">
        <f t="shared" si="0"/>
        <v>36.730669499999998</v>
      </c>
      <c r="F5">
        <v>251616684.375</v>
      </c>
      <c r="G5">
        <v>367306695</v>
      </c>
    </row>
    <row r="6" spans="1:7" x14ac:dyDescent="0.3">
      <c r="A6" t="s">
        <v>563</v>
      </c>
      <c r="B6" t="s">
        <v>367</v>
      </c>
      <c r="C6">
        <v>50.18</v>
      </c>
      <c r="D6">
        <f t="shared" si="1"/>
        <v>28.155306812500001</v>
      </c>
      <c r="E6">
        <f t="shared" si="0"/>
        <v>39.168490900000002</v>
      </c>
      <c r="F6">
        <v>281553068.125</v>
      </c>
      <c r="G6">
        <v>391684909</v>
      </c>
    </row>
    <row r="7" spans="1:7" x14ac:dyDescent="0.3">
      <c r="A7" t="s">
        <v>564</v>
      </c>
      <c r="B7" t="s">
        <v>89</v>
      </c>
      <c r="C7">
        <v>51.65</v>
      </c>
      <c r="D7">
        <f t="shared" si="1"/>
        <v>28.1358</v>
      </c>
      <c r="E7">
        <f t="shared" si="0"/>
        <v>39.893279999999997</v>
      </c>
      <c r="F7">
        <v>281358000</v>
      </c>
      <c r="G7">
        <v>398932800</v>
      </c>
    </row>
    <row r="8" spans="1:7" x14ac:dyDescent="0.3">
      <c r="A8" t="s">
        <v>565</v>
      </c>
      <c r="B8" t="s">
        <v>86</v>
      </c>
      <c r="C8">
        <v>52.79</v>
      </c>
      <c r="D8">
        <f t="shared" si="1"/>
        <v>28.3500175</v>
      </c>
      <c r="E8">
        <f t="shared" si="0"/>
        <v>40.572028000000003</v>
      </c>
      <c r="F8">
        <v>283500175</v>
      </c>
      <c r="G8">
        <v>405720280</v>
      </c>
    </row>
    <row r="9" spans="1:7" x14ac:dyDescent="0.3">
      <c r="A9" t="s">
        <v>566</v>
      </c>
      <c r="B9" t="s">
        <v>454</v>
      </c>
      <c r="C9">
        <v>65.55</v>
      </c>
      <c r="D9">
        <f t="shared" si="1"/>
        <v>32.852927625</v>
      </c>
      <c r="E9">
        <f t="shared" si="0"/>
        <v>49.204684200000003</v>
      </c>
      <c r="F9">
        <v>328529276.25</v>
      </c>
      <c r="G9">
        <v>492046842.00000006</v>
      </c>
    </row>
    <row r="10" spans="1:7" x14ac:dyDescent="0.3">
      <c r="A10" t="s">
        <v>567</v>
      </c>
      <c r="B10" t="s">
        <v>173</v>
      </c>
      <c r="C10">
        <v>69.61</v>
      </c>
      <c r="D10">
        <f t="shared" si="1"/>
        <v>35.232977499999997</v>
      </c>
      <c r="E10">
        <f t="shared" si="0"/>
        <v>52.424764000000003</v>
      </c>
      <c r="F10">
        <v>352329775</v>
      </c>
      <c r="G10">
        <v>524247640.00000006</v>
      </c>
    </row>
    <row r="38" spans="2:3" x14ac:dyDescent="0.3">
      <c r="B38" t="s">
        <v>206</v>
      </c>
      <c r="C38">
        <v>744981240.5</v>
      </c>
    </row>
    <row r="39" spans="2:3" x14ac:dyDescent="0.3">
      <c r="B39" t="s">
        <v>410</v>
      </c>
      <c r="C39">
        <v>745754266.25</v>
      </c>
    </row>
    <row r="40" spans="2:3" x14ac:dyDescent="0.3">
      <c r="B40" t="s">
        <v>211</v>
      </c>
      <c r="C40">
        <v>749718298</v>
      </c>
    </row>
    <row r="41" spans="2:3" x14ac:dyDescent="0.3">
      <c r="B41" t="s">
        <v>115</v>
      </c>
      <c r="C41">
        <v>749967610</v>
      </c>
    </row>
    <row r="42" spans="2:3" x14ac:dyDescent="0.3">
      <c r="B42" t="s">
        <v>415</v>
      </c>
      <c r="C42">
        <v>750491323.75</v>
      </c>
    </row>
    <row r="43" spans="2:3" x14ac:dyDescent="0.3">
      <c r="B43" t="s">
        <v>409</v>
      </c>
      <c r="C43">
        <v>751313981.25</v>
      </c>
    </row>
    <row r="44" spans="2:3" x14ac:dyDescent="0.3">
      <c r="B44" t="s">
        <v>483</v>
      </c>
      <c r="C44">
        <v>754355315</v>
      </c>
    </row>
    <row r="45" spans="2:3" x14ac:dyDescent="0.3">
      <c r="B45" t="s">
        <v>114</v>
      </c>
      <c r="C45">
        <v>755527325</v>
      </c>
    </row>
    <row r="46" spans="2:3" x14ac:dyDescent="0.3">
      <c r="B46" t="s">
        <v>414</v>
      </c>
      <c r="C46">
        <v>756051038.75</v>
      </c>
    </row>
    <row r="47" spans="2:3" x14ac:dyDescent="0.3">
      <c r="B47" t="s">
        <v>482</v>
      </c>
      <c r="C47">
        <v>759915030</v>
      </c>
    </row>
    <row r="48" spans="2:3" x14ac:dyDescent="0.3">
      <c r="B48" t="s">
        <v>123</v>
      </c>
      <c r="C48">
        <v>770105805</v>
      </c>
    </row>
    <row r="49" spans="2:3" x14ac:dyDescent="0.3">
      <c r="B49" t="s">
        <v>128</v>
      </c>
      <c r="C49">
        <v>774842862.5</v>
      </c>
    </row>
    <row r="50" spans="2:3" x14ac:dyDescent="0.3">
      <c r="B50" t="s">
        <v>196</v>
      </c>
      <c r="C50">
        <v>779679460</v>
      </c>
    </row>
    <row r="51" spans="2:3" x14ac:dyDescent="0.3">
      <c r="B51" t="s">
        <v>120</v>
      </c>
      <c r="C51">
        <v>781538590</v>
      </c>
    </row>
    <row r="52" spans="2:3" x14ac:dyDescent="0.3">
      <c r="B52" t="s">
        <v>125</v>
      </c>
      <c r="C52">
        <v>786275647.5</v>
      </c>
    </row>
    <row r="53" spans="2:3" x14ac:dyDescent="0.3">
      <c r="B53" t="s">
        <v>119</v>
      </c>
      <c r="C53">
        <v>787098305</v>
      </c>
    </row>
    <row r="54" spans="2:3" x14ac:dyDescent="0.3">
      <c r="B54" t="s">
        <v>481</v>
      </c>
      <c r="C54">
        <v>787938935</v>
      </c>
    </row>
    <row r="55" spans="2:3" x14ac:dyDescent="0.3">
      <c r="B55" t="s">
        <v>193</v>
      </c>
      <c r="C55">
        <v>791112245</v>
      </c>
    </row>
    <row r="56" spans="2:3" x14ac:dyDescent="0.3">
      <c r="B56" t="s">
        <v>225</v>
      </c>
      <c r="C56">
        <v>791364500.5</v>
      </c>
    </row>
    <row r="57" spans="2:3" x14ac:dyDescent="0.3">
      <c r="B57" t="s">
        <v>124</v>
      </c>
      <c r="C57">
        <v>791835362.5</v>
      </c>
    </row>
    <row r="58" spans="2:3" x14ac:dyDescent="0.3">
      <c r="B58" t="s">
        <v>192</v>
      </c>
      <c r="C58">
        <v>796671960</v>
      </c>
    </row>
    <row r="59" spans="2:3" x14ac:dyDescent="0.3">
      <c r="B59" t="s">
        <v>428</v>
      </c>
      <c r="C59">
        <v>797697241.24999988</v>
      </c>
    </row>
    <row r="60" spans="2:3" x14ac:dyDescent="0.3">
      <c r="B60" t="s">
        <v>478</v>
      </c>
      <c r="C60">
        <v>799371720.00000012</v>
      </c>
    </row>
    <row r="61" spans="2:3" x14ac:dyDescent="0.3">
      <c r="B61" t="s">
        <v>222</v>
      </c>
      <c r="C61">
        <v>802797285.5</v>
      </c>
    </row>
    <row r="62" spans="2:3" x14ac:dyDescent="0.3">
      <c r="B62" t="s">
        <v>477</v>
      </c>
      <c r="C62">
        <v>804931435</v>
      </c>
    </row>
    <row r="63" spans="2:3" x14ac:dyDescent="0.3">
      <c r="B63" t="s">
        <v>221</v>
      </c>
      <c r="C63">
        <v>808357000.5</v>
      </c>
    </row>
    <row r="64" spans="2:3" x14ac:dyDescent="0.3">
      <c r="B64" t="s">
        <v>425</v>
      </c>
      <c r="C64">
        <v>809130026.24999988</v>
      </c>
    </row>
    <row r="65" spans="2:3" x14ac:dyDescent="0.3">
      <c r="B65" t="s">
        <v>424</v>
      </c>
      <c r="C65">
        <v>814689741.24999988</v>
      </c>
    </row>
    <row r="66" spans="2:3" x14ac:dyDescent="0.3">
      <c r="B66" t="s">
        <v>191</v>
      </c>
      <c r="C66">
        <v>824695865</v>
      </c>
    </row>
    <row r="67" spans="2:3" x14ac:dyDescent="0.3">
      <c r="B67" t="s">
        <v>138</v>
      </c>
      <c r="C67">
        <v>833481565</v>
      </c>
    </row>
    <row r="68" spans="2:3" x14ac:dyDescent="0.3">
      <c r="B68" t="s">
        <v>188</v>
      </c>
      <c r="C68">
        <v>836128650</v>
      </c>
    </row>
    <row r="69" spans="2:3" x14ac:dyDescent="0.3">
      <c r="B69" t="s">
        <v>220</v>
      </c>
      <c r="C69">
        <v>836380905.5</v>
      </c>
    </row>
    <row r="70" spans="2:3" x14ac:dyDescent="0.3">
      <c r="B70" t="s">
        <v>187</v>
      </c>
      <c r="C70">
        <v>841688365</v>
      </c>
    </row>
    <row r="71" spans="2:3" x14ac:dyDescent="0.3">
      <c r="B71" t="s">
        <v>423</v>
      </c>
      <c r="C71">
        <v>842713646.25</v>
      </c>
    </row>
    <row r="72" spans="2:3" x14ac:dyDescent="0.3">
      <c r="B72" t="s">
        <v>135</v>
      </c>
      <c r="C72">
        <v>844914350</v>
      </c>
    </row>
    <row r="73" spans="2:3" x14ac:dyDescent="0.3">
      <c r="B73" t="s">
        <v>217</v>
      </c>
      <c r="C73">
        <v>847813690.5</v>
      </c>
    </row>
    <row r="74" spans="2:3" x14ac:dyDescent="0.3">
      <c r="B74" t="s">
        <v>134</v>
      </c>
      <c r="C74">
        <v>850474065</v>
      </c>
    </row>
    <row r="75" spans="2:3" x14ac:dyDescent="0.3">
      <c r="B75" t="s">
        <v>216</v>
      </c>
      <c r="C75">
        <v>853373405.5</v>
      </c>
    </row>
    <row r="76" spans="2:3" x14ac:dyDescent="0.3">
      <c r="B76" t="s">
        <v>420</v>
      </c>
      <c r="C76">
        <v>854146431.25</v>
      </c>
    </row>
    <row r="77" spans="2:3" x14ac:dyDescent="0.3">
      <c r="B77" t="s">
        <v>419</v>
      </c>
      <c r="C77">
        <v>859706146.25</v>
      </c>
    </row>
    <row r="78" spans="2:3" x14ac:dyDescent="0.3">
      <c r="B78" t="s">
        <v>320</v>
      </c>
      <c r="C78">
        <v>874458795</v>
      </c>
    </row>
    <row r="79" spans="2:3" x14ac:dyDescent="0.3">
      <c r="B79" t="s">
        <v>133</v>
      </c>
      <c r="C79">
        <v>878497970</v>
      </c>
    </row>
    <row r="80" spans="2:3" x14ac:dyDescent="0.3">
      <c r="B80" t="s">
        <v>378</v>
      </c>
      <c r="C80">
        <v>887507890.5</v>
      </c>
    </row>
    <row r="81" spans="2:3" x14ac:dyDescent="0.3">
      <c r="B81" t="s">
        <v>130</v>
      </c>
      <c r="C81">
        <v>889930755</v>
      </c>
    </row>
    <row r="82" spans="2:3" x14ac:dyDescent="0.3">
      <c r="B82" t="s">
        <v>129</v>
      </c>
      <c r="C82">
        <v>895490470</v>
      </c>
    </row>
    <row r="83" spans="2:3" x14ac:dyDescent="0.3">
      <c r="B83" t="s">
        <v>325</v>
      </c>
      <c r="C83">
        <v>906029775</v>
      </c>
    </row>
    <row r="84" spans="2:3" x14ac:dyDescent="0.3">
      <c r="B84" t="s">
        <v>330</v>
      </c>
      <c r="C84">
        <v>910766832.5</v>
      </c>
    </row>
    <row r="85" spans="2:3" x14ac:dyDescent="0.3">
      <c r="B85" t="s">
        <v>383</v>
      </c>
      <c r="C85">
        <v>919078870.5</v>
      </c>
    </row>
    <row r="86" spans="2:3" x14ac:dyDescent="0.3">
      <c r="B86" t="s">
        <v>388</v>
      </c>
      <c r="C86">
        <v>923815928</v>
      </c>
    </row>
    <row r="87" spans="2:3" x14ac:dyDescent="0.3">
      <c r="B87" t="s">
        <v>349</v>
      </c>
      <c r="C87">
        <v>935126479.875</v>
      </c>
    </row>
    <row r="88" spans="2:3" x14ac:dyDescent="0.3">
      <c r="B88" t="s">
        <v>30</v>
      </c>
      <c r="C88">
        <v>955353844.375</v>
      </c>
    </row>
    <row r="89" spans="2:3" x14ac:dyDescent="0.3">
      <c r="B89" t="s">
        <v>354</v>
      </c>
      <c r="C89">
        <v>966697459.875</v>
      </c>
    </row>
    <row r="90" spans="2:3" x14ac:dyDescent="0.3">
      <c r="B90" t="s">
        <v>340</v>
      </c>
      <c r="C90">
        <v>969405535</v>
      </c>
    </row>
    <row r="91" spans="2:3" x14ac:dyDescent="0.3">
      <c r="B91" t="s">
        <v>359</v>
      </c>
      <c r="C91">
        <v>971434517.375</v>
      </c>
    </row>
    <row r="92" spans="2:3" x14ac:dyDescent="0.3">
      <c r="B92" t="s">
        <v>398</v>
      </c>
      <c r="C92">
        <v>982454630.5</v>
      </c>
    </row>
    <row r="93" spans="2:3" x14ac:dyDescent="0.3">
      <c r="B93" t="s">
        <v>35</v>
      </c>
      <c r="C93">
        <v>986924824.375</v>
      </c>
    </row>
    <row r="94" spans="2:3" x14ac:dyDescent="0.3">
      <c r="B94" t="s">
        <v>40</v>
      </c>
      <c r="C94">
        <v>991661881.87500024</v>
      </c>
    </row>
    <row r="95" spans="2:3" x14ac:dyDescent="0.3">
      <c r="B95" t="s">
        <v>291</v>
      </c>
      <c r="C95">
        <v>1011253175.625</v>
      </c>
    </row>
    <row r="96" spans="2:3" x14ac:dyDescent="0.3">
      <c r="B96" t="s">
        <v>335</v>
      </c>
      <c r="C96">
        <v>1014421940</v>
      </c>
    </row>
    <row r="97" spans="2:3" x14ac:dyDescent="0.3">
      <c r="B97" t="s">
        <v>499</v>
      </c>
      <c r="C97">
        <v>1022827564.5</v>
      </c>
    </row>
    <row r="98" spans="2:3" x14ac:dyDescent="0.3">
      <c r="B98" t="s">
        <v>393</v>
      </c>
      <c r="C98">
        <v>1027471035.5</v>
      </c>
    </row>
    <row r="99" spans="2:3" x14ac:dyDescent="0.3">
      <c r="B99" t="s">
        <v>369</v>
      </c>
      <c r="C99">
        <v>1030073219.875</v>
      </c>
    </row>
    <row r="100" spans="2:3" x14ac:dyDescent="0.3">
      <c r="B100" t="s">
        <v>296</v>
      </c>
      <c r="C100">
        <v>1042824155.6250001</v>
      </c>
    </row>
    <row r="101" spans="2:3" x14ac:dyDescent="0.3">
      <c r="B101" t="s">
        <v>301</v>
      </c>
      <c r="C101">
        <v>1047561213.125</v>
      </c>
    </row>
    <row r="102" spans="2:3" x14ac:dyDescent="0.3">
      <c r="B102" t="s">
        <v>50</v>
      </c>
      <c r="C102">
        <v>1050300584.375</v>
      </c>
    </row>
    <row r="103" spans="2:3" x14ac:dyDescent="0.3">
      <c r="B103" t="s">
        <v>504</v>
      </c>
      <c r="C103">
        <v>1054398544.5</v>
      </c>
    </row>
    <row r="104" spans="2:3" x14ac:dyDescent="0.3">
      <c r="B104" t="s">
        <v>59</v>
      </c>
      <c r="C104">
        <v>1056196855</v>
      </c>
    </row>
    <row r="105" spans="2:3" x14ac:dyDescent="0.3">
      <c r="B105" t="s">
        <v>88</v>
      </c>
      <c r="C105">
        <v>1056196855</v>
      </c>
    </row>
    <row r="106" spans="2:3" x14ac:dyDescent="0.3">
      <c r="B106" t="s">
        <v>509</v>
      </c>
      <c r="C106">
        <v>1059135602</v>
      </c>
    </row>
    <row r="107" spans="2:3" x14ac:dyDescent="0.3">
      <c r="B107" t="s">
        <v>319</v>
      </c>
      <c r="C107">
        <v>1062787845</v>
      </c>
    </row>
    <row r="108" spans="2:3" x14ac:dyDescent="0.3">
      <c r="B108" t="s">
        <v>262</v>
      </c>
      <c r="C108">
        <v>1065203422.4999999</v>
      </c>
    </row>
    <row r="109" spans="2:3" x14ac:dyDescent="0.3">
      <c r="B109" t="s">
        <v>364</v>
      </c>
      <c r="C109">
        <v>1075089624.875</v>
      </c>
    </row>
    <row r="110" spans="2:3" x14ac:dyDescent="0.3">
      <c r="B110" t="s">
        <v>377</v>
      </c>
      <c r="C110">
        <v>1075836940.5</v>
      </c>
    </row>
    <row r="111" spans="2:3" x14ac:dyDescent="0.3">
      <c r="B111" t="s">
        <v>146</v>
      </c>
      <c r="C111">
        <v>1076422830</v>
      </c>
    </row>
    <row r="112" spans="2:3" x14ac:dyDescent="0.3">
      <c r="B112" t="s">
        <v>528</v>
      </c>
      <c r="C112">
        <v>1079286131</v>
      </c>
    </row>
    <row r="113" spans="2:3" x14ac:dyDescent="0.3">
      <c r="B113" t="s">
        <v>64</v>
      </c>
      <c r="C113">
        <v>1087767835</v>
      </c>
    </row>
    <row r="114" spans="2:3" x14ac:dyDescent="0.3">
      <c r="B114" t="s">
        <v>93</v>
      </c>
      <c r="C114">
        <v>1087767835</v>
      </c>
    </row>
    <row r="115" spans="2:3" x14ac:dyDescent="0.3">
      <c r="B115" t="s">
        <v>436</v>
      </c>
      <c r="C115">
        <v>1088874137.75</v>
      </c>
    </row>
    <row r="116" spans="2:3" x14ac:dyDescent="0.3">
      <c r="B116" t="s">
        <v>69</v>
      </c>
      <c r="C116">
        <v>1092504892.5</v>
      </c>
    </row>
    <row r="117" spans="2:3" x14ac:dyDescent="0.3">
      <c r="B117" t="s">
        <v>98</v>
      </c>
      <c r="C117">
        <v>1092504892.5</v>
      </c>
    </row>
    <row r="118" spans="2:3" x14ac:dyDescent="0.3">
      <c r="B118" t="s">
        <v>324</v>
      </c>
      <c r="C118">
        <v>1094358825</v>
      </c>
    </row>
    <row r="119" spans="2:3" x14ac:dyDescent="0.3">
      <c r="B119" t="s">
        <v>45</v>
      </c>
      <c r="C119">
        <v>1095316989.375</v>
      </c>
    </row>
    <row r="120" spans="2:3" x14ac:dyDescent="0.3">
      <c r="B120" t="s">
        <v>267</v>
      </c>
      <c r="C120">
        <v>1096774402.5</v>
      </c>
    </row>
    <row r="121" spans="2:3" x14ac:dyDescent="0.3">
      <c r="B121" t="s">
        <v>329</v>
      </c>
      <c r="C121">
        <v>1099095882.5</v>
      </c>
    </row>
    <row r="122" spans="2:3" x14ac:dyDescent="0.3">
      <c r="B122" t="s">
        <v>272</v>
      </c>
      <c r="C122">
        <v>1101511460</v>
      </c>
    </row>
    <row r="123" spans="2:3" x14ac:dyDescent="0.3">
      <c r="B123" t="s">
        <v>311</v>
      </c>
      <c r="C123">
        <v>1106199915.625</v>
      </c>
    </row>
    <row r="124" spans="2:3" x14ac:dyDescent="0.3">
      <c r="B124" t="s">
        <v>382</v>
      </c>
      <c r="C124">
        <v>1107407920.5</v>
      </c>
    </row>
    <row r="125" spans="2:3" x14ac:dyDescent="0.3">
      <c r="B125" t="s">
        <v>151</v>
      </c>
      <c r="C125">
        <v>1107993810</v>
      </c>
    </row>
    <row r="126" spans="2:3" x14ac:dyDescent="0.3">
      <c r="B126" t="s">
        <v>533</v>
      </c>
      <c r="C126">
        <v>1110857111</v>
      </c>
    </row>
    <row r="127" spans="2:3" x14ac:dyDescent="0.3">
      <c r="B127" t="s">
        <v>387</v>
      </c>
      <c r="C127">
        <v>1112144978</v>
      </c>
    </row>
    <row r="128" spans="2:3" x14ac:dyDescent="0.3">
      <c r="B128" t="s">
        <v>156</v>
      </c>
      <c r="C128">
        <v>1112730867.5</v>
      </c>
    </row>
    <row r="129" spans="2:3" x14ac:dyDescent="0.3">
      <c r="B129" t="s">
        <v>538</v>
      </c>
      <c r="C129">
        <v>1115594168.5</v>
      </c>
    </row>
    <row r="130" spans="2:3" x14ac:dyDescent="0.3">
      <c r="B130" t="s">
        <v>519</v>
      </c>
      <c r="C130">
        <v>1117774304.5</v>
      </c>
    </row>
    <row r="131" spans="2:3" x14ac:dyDescent="0.3">
      <c r="B131" t="s">
        <v>441</v>
      </c>
      <c r="C131">
        <v>1120445117.75</v>
      </c>
    </row>
    <row r="132" spans="2:3" x14ac:dyDescent="0.3">
      <c r="B132" t="s">
        <v>348</v>
      </c>
      <c r="C132">
        <v>1123455529.875</v>
      </c>
    </row>
    <row r="133" spans="2:3" x14ac:dyDescent="0.3">
      <c r="B133" t="s">
        <v>446</v>
      </c>
      <c r="C133">
        <v>1125182175.25</v>
      </c>
    </row>
    <row r="134" spans="2:3" x14ac:dyDescent="0.3">
      <c r="B134" t="s">
        <v>29</v>
      </c>
      <c r="C134">
        <v>1143682894.375</v>
      </c>
    </row>
    <row r="135" spans="2:3" x14ac:dyDescent="0.3">
      <c r="B135" t="s">
        <v>79</v>
      </c>
      <c r="C135">
        <v>1151143595</v>
      </c>
    </row>
    <row r="136" spans="2:3" x14ac:dyDescent="0.3">
      <c r="B136" t="s">
        <v>108</v>
      </c>
      <c r="C136">
        <v>1151143595</v>
      </c>
    </row>
    <row r="137" spans="2:3" x14ac:dyDescent="0.3">
      <c r="B137" t="s">
        <v>306</v>
      </c>
      <c r="C137">
        <v>1151216320.625</v>
      </c>
    </row>
    <row r="138" spans="2:3" x14ac:dyDescent="0.3">
      <c r="B138" t="s">
        <v>353</v>
      </c>
      <c r="C138">
        <v>1155026509.875</v>
      </c>
    </row>
    <row r="139" spans="2:3" x14ac:dyDescent="0.3">
      <c r="B139" t="s">
        <v>339</v>
      </c>
      <c r="C139">
        <v>1157734585</v>
      </c>
    </row>
    <row r="140" spans="2:3" x14ac:dyDescent="0.3">
      <c r="B140" t="s">
        <v>358</v>
      </c>
      <c r="C140">
        <v>1159763567.375</v>
      </c>
    </row>
    <row r="141" spans="2:3" x14ac:dyDescent="0.3">
      <c r="B141" t="s">
        <v>282</v>
      </c>
      <c r="C141">
        <v>1160150162.5</v>
      </c>
    </row>
    <row r="142" spans="2:3" x14ac:dyDescent="0.3">
      <c r="B142" t="s">
        <v>514</v>
      </c>
      <c r="C142">
        <v>1162790709.5</v>
      </c>
    </row>
    <row r="143" spans="2:3" x14ac:dyDescent="0.3">
      <c r="B143" t="s">
        <v>397</v>
      </c>
      <c r="C143">
        <v>1170783680.5</v>
      </c>
    </row>
    <row r="144" spans="2:3" x14ac:dyDescent="0.3">
      <c r="B144" t="s">
        <v>166</v>
      </c>
      <c r="C144">
        <v>1171369570</v>
      </c>
    </row>
    <row r="145" spans="2:3" x14ac:dyDescent="0.3">
      <c r="B145" t="s">
        <v>548</v>
      </c>
      <c r="C145">
        <v>1174232871</v>
      </c>
    </row>
    <row r="146" spans="2:3" x14ac:dyDescent="0.3">
      <c r="B146" t="s">
        <v>34</v>
      </c>
      <c r="C146">
        <v>1175253874.375</v>
      </c>
    </row>
    <row r="147" spans="2:3" x14ac:dyDescent="0.3">
      <c r="B147" t="s">
        <v>39</v>
      </c>
      <c r="C147">
        <v>1179990931.8750002</v>
      </c>
    </row>
    <row r="148" spans="2:3" x14ac:dyDescent="0.3">
      <c r="B148" t="s">
        <v>456</v>
      </c>
      <c r="C148">
        <v>1183820877.75</v>
      </c>
    </row>
    <row r="149" spans="2:3" x14ac:dyDescent="0.3">
      <c r="B149" t="s">
        <v>465</v>
      </c>
      <c r="C149">
        <v>1187665045</v>
      </c>
    </row>
    <row r="150" spans="2:3" x14ac:dyDescent="0.3">
      <c r="B150" t="s">
        <v>74</v>
      </c>
      <c r="C150">
        <v>1196160000</v>
      </c>
    </row>
    <row r="151" spans="2:3" x14ac:dyDescent="0.3">
      <c r="B151" t="s">
        <v>103</v>
      </c>
      <c r="C151">
        <v>1196160000</v>
      </c>
    </row>
    <row r="152" spans="2:3" x14ac:dyDescent="0.3">
      <c r="B152" t="s">
        <v>290</v>
      </c>
      <c r="C152">
        <v>1199582225.625</v>
      </c>
    </row>
    <row r="153" spans="2:3" x14ac:dyDescent="0.3">
      <c r="B153" t="s">
        <v>334</v>
      </c>
      <c r="C153">
        <v>1202750990</v>
      </c>
    </row>
    <row r="154" spans="2:3" x14ac:dyDescent="0.3">
      <c r="B154" t="s">
        <v>277</v>
      </c>
      <c r="C154">
        <v>1205166567.5</v>
      </c>
    </row>
    <row r="155" spans="2:3" x14ac:dyDescent="0.3">
      <c r="B155" t="s">
        <v>498</v>
      </c>
      <c r="C155">
        <v>1211156614.5</v>
      </c>
    </row>
    <row r="156" spans="2:3" x14ac:dyDescent="0.3">
      <c r="B156" t="s">
        <v>392</v>
      </c>
      <c r="C156">
        <v>1215800085.5</v>
      </c>
    </row>
    <row r="157" spans="2:3" x14ac:dyDescent="0.3">
      <c r="B157" t="s">
        <v>161</v>
      </c>
      <c r="C157">
        <v>1216385975</v>
      </c>
    </row>
    <row r="158" spans="2:3" x14ac:dyDescent="0.3">
      <c r="B158" t="s">
        <v>368</v>
      </c>
      <c r="C158">
        <v>1218402269.875</v>
      </c>
    </row>
    <row r="159" spans="2:3" x14ac:dyDescent="0.3">
      <c r="B159" t="s">
        <v>470</v>
      </c>
      <c r="C159">
        <v>1219236025</v>
      </c>
    </row>
    <row r="160" spans="2:3" x14ac:dyDescent="0.3">
      <c r="B160" t="s">
        <v>543</v>
      </c>
      <c r="C160">
        <v>1219249276</v>
      </c>
    </row>
    <row r="161" spans="2:3" x14ac:dyDescent="0.3">
      <c r="B161" t="s">
        <v>475</v>
      </c>
      <c r="C161">
        <v>1223973082.5</v>
      </c>
    </row>
    <row r="162" spans="2:3" x14ac:dyDescent="0.3">
      <c r="B162" t="s">
        <v>175</v>
      </c>
      <c r="C162">
        <v>1224421975</v>
      </c>
    </row>
    <row r="163" spans="2:3" x14ac:dyDescent="0.3">
      <c r="B163" t="s">
        <v>451</v>
      </c>
      <c r="C163">
        <v>1228837282.75</v>
      </c>
    </row>
    <row r="164" spans="2:3" x14ac:dyDescent="0.3">
      <c r="B164" t="s">
        <v>295</v>
      </c>
      <c r="C164">
        <v>1231153205.625</v>
      </c>
    </row>
    <row r="165" spans="2:3" x14ac:dyDescent="0.3">
      <c r="B165" t="s">
        <v>300</v>
      </c>
      <c r="C165">
        <v>1235890263.125</v>
      </c>
    </row>
    <row r="166" spans="2:3" x14ac:dyDescent="0.3">
      <c r="B166" t="s">
        <v>204</v>
      </c>
      <c r="C166">
        <v>1236107015.5</v>
      </c>
    </row>
    <row r="167" spans="2:3" x14ac:dyDescent="0.3">
      <c r="B167" t="s">
        <v>49</v>
      </c>
      <c r="C167">
        <v>1238629634.375</v>
      </c>
    </row>
    <row r="168" spans="2:3" x14ac:dyDescent="0.3">
      <c r="B168" t="s">
        <v>407</v>
      </c>
      <c r="C168">
        <v>1242439756.25</v>
      </c>
    </row>
    <row r="169" spans="2:3" x14ac:dyDescent="0.3">
      <c r="B169" t="s">
        <v>503</v>
      </c>
      <c r="C169">
        <v>1242727594.5</v>
      </c>
    </row>
    <row r="170" spans="2:3" x14ac:dyDescent="0.3">
      <c r="B170" t="s">
        <v>58</v>
      </c>
      <c r="C170">
        <v>1244525905</v>
      </c>
    </row>
    <row r="171" spans="2:3" x14ac:dyDescent="0.3">
      <c r="B171" t="s">
        <v>87</v>
      </c>
      <c r="C171">
        <v>1244525905</v>
      </c>
    </row>
    <row r="172" spans="2:3" x14ac:dyDescent="0.3">
      <c r="B172" t="s">
        <v>508</v>
      </c>
      <c r="C172">
        <v>1247464652</v>
      </c>
    </row>
    <row r="173" spans="2:3" x14ac:dyDescent="0.3">
      <c r="B173" t="s">
        <v>261</v>
      </c>
      <c r="C173">
        <v>1253532472.5</v>
      </c>
    </row>
    <row r="174" spans="2:3" x14ac:dyDescent="0.3">
      <c r="B174" t="s">
        <v>180</v>
      </c>
      <c r="C174">
        <v>1255992955</v>
      </c>
    </row>
    <row r="175" spans="2:3" x14ac:dyDescent="0.3">
      <c r="B175" t="s">
        <v>185</v>
      </c>
      <c r="C175">
        <v>1260730012.5</v>
      </c>
    </row>
    <row r="176" spans="2:3" x14ac:dyDescent="0.3">
      <c r="B176" t="s">
        <v>363</v>
      </c>
      <c r="C176">
        <v>1263418674.875</v>
      </c>
    </row>
    <row r="177" spans="2:3" x14ac:dyDescent="0.3">
      <c r="B177" t="s">
        <v>145</v>
      </c>
      <c r="C177">
        <v>1264751880</v>
      </c>
    </row>
    <row r="178" spans="2:3" x14ac:dyDescent="0.3">
      <c r="B178" t="s">
        <v>527</v>
      </c>
      <c r="C178">
        <v>1267615181</v>
      </c>
    </row>
    <row r="179" spans="2:3" x14ac:dyDescent="0.3">
      <c r="B179" t="s">
        <v>209</v>
      </c>
      <c r="C179">
        <v>1267677995.5</v>
      </c>
    </row>
    <row r="180" spans="2:3" x14ac:dyDescent="0.3">
      <c r="B180" t="s">
        <v>214</v>
      </c>
      <c r="C180">
        <v>1272415053</v>
      </c>
    </row>
    <row r="181" spans="2:3" x14ac:dyDescent="0.3">
      <c r="B181" t="s">
        <v>412</v>
      </c>
      <c r="C181">
        <v>1274010736.25</v>
      </c>
    </row>
    <row r="182" spans="2:3" x14ac:dyDescent="0.3">
      <c r="B182" t="s">
        <v>63</v>
      </c>
      <c r="C182">
        <v>1276096885</v>
      </c>
    </row>
    <row r="183" spans="2:3" x14ac:dyDescent="0.3">
      <c r="B183" t="s">
        <v>92</v>
      </c>
      <c r="C183">
        <v>1276096885</v>
      </c>
    </row>
    <row r="184" spans="2:3" x14ac:dyDescent="0.3">
      <c r="B184" t="s">
        <v>435</v>
      </c>
      <c r="C184">
        <v>1277203187.75</v>
      </c>
    </row>
    <row r="185" spans="2:3" x14ac:dyDescent="0.3">
      <c r="B185" t="s">
        <v>117</v>
      </c>
      <c r="C185">
        <v>1278224080</v>
      </c>
    </row>
    <row r="186" spans="2:3" x14ac:dyDescent="0.3">
      <c r="B186" t="s">
        <v>417</v>
      </c>
      <c r="C186">
        <v>1278747793.75</v>
      </c>
    </row>
    <row r="187" spans="2:3" x14ac:dyDescent="0.3">
      <c r="B187" t="s">
        <v>68</v>
      </c>
      <c r="C187">
        <v>1280833942.5</v>
      </c>
    </row>
    <row r="188" spans="2:3" x14ac:dyDescent="0.3">
      <c r="B188" t="s">
        <v>97</v>
      </c>
      <c r="C188">
        <v>1280833942.5</v>
      </c>
    </row>
    <row r="189" spans="2:3" x14ac:dyDescent="0.3">
      <c r="B189" t="s">
        <v>485</v>
      </c>
      <c r="C189">
        <v>1282611785</v>
      </c>
    </row>
    <row r="190" spans="2:3" x14ac:dyDescent="0.3">
      <c r="B190" t="s">
        <v>44</v>
      </c>
      <c r="C190">
        <v>1283646039.375</v>
      </c>
    </row>
    <row r="191" spans="2:3" x14ac:dyDescent="0.3">
      <c r="B191" t="s">
        <v>266</v>
      </c>
      <c r="C191">
        <v>1285103452.5</v>
      </c>
    </row>
    <row r="192" spans="2:3" x14ac:dyDescent="0.3">
      <c r="B192" t="s">
        <v>271</v>
      </c>
      <c r="C192">
        <v>1289840510</v>
      </c>
    </row>
    <row r="193" spans="2:3" x14ac:dyDescent="0.3">
      <c r="B193" t="s">
        <v>310</v>
      </c>
      <c r="C193">
        <v>1294528965.625</v>
      </c>
    </row>
    <row r="194" spans="2:3" x14ac:dyDescent="0.3">
      <c r="B194" t="s">
        <v>150</v>
      </c>
      <c r="C194">
        <v>1296322860</v>
      </c>
    </row>
    <row r="195" spans="2:3" x14ac:dyDescent="0.3">
      <c r="B195" t="s">
        <v>532</v>
      </c>
      <c r="C195">
        <v>1299186161</v>
      </c>
    </row>
    <row r="196" spans="2:3" x14ac:dyDescent="0.3">
      <c r="B196" t="s">
        <v>155</v>
      </c>
      <c r="C196">
        <v>1301059917.5</v>
      </c>
    </row>
    <row r="197" spans="2:3" x14ac:dyDescent="0.3">
      <c r="B197" t="s">
        <v>537</v>
      </c>
      <c r="C197">
        <v>1303923218.5</v>
      </c>
    </row>
    <row r="198" spans="2:3" x14ac:dyDescent="0.3">
      <c r="B198" t="s">
        <v>518</v>
      </c>
      <c r="C198">
        <v>1306103354.5</v>
      </c>
    </row>
    <row r="199" spans="2:3" x14ac:dyDescent="0.3">
      <c r="B199" t="s">
        <v>440</v>
      </c>
      <c r="C199">
        <v>1308774167.75</v>
      </c>
    </row>
    <row r="200" spans="2:3" x14ac:dyDescent="0.3">
      <c r="B200" t="s">
        <v>122</v>
      </c>
      <c r="C200">
        <v>1309795060</v>
      </c>
    </row>
    <row r="201" spans="2:3" x14ac:dyDescent="0.3">
      <c r="B201" t="s">
        <v>445</v>
      </c>
      <c r="C201">
        <v>1313511225.25</v>
      </c>
    </row>
    <row r="202" spans="2:3" x14ac:dyDescent="0.3">
      <c r="B202" t="s">
        <v>127</v>
      </c>
      <c r="C202">
        <v>1314532117.5</v>
      </c>
    </row>
    <row r="203" spans="2:3" x14ac:dyDescent="0.3">
      <c r="B203" t="s">
        <v>195</v>
      </c>
      <c r="C203">
        <v>1319368715</v>
      </c>
    </row>
    <row r="204" spans="2:3" x14ac:dyDescent="0.3">
      <c r="B204" t="s">
        <v>480</v>
      </c>
      <c r="C204">
        <v>1327628190</v>
      </c>
    </row>
    <row r="205" spans="2:3" x14ac:dyDescent="0.3">
      <c r="B205" t="s">
        <v>224</v>
      </c>
      <c r="C205">
        <v>1331053755.5</v>
      </c>
    </row>
    <row r="206" spans="2:3" x14ac:dyDescent="0.3">
      <c r="B206" t="s">
        <v>427</v>
      </c>
      <c r="C206">
        <v>1337386496.25</v>
      </c>
    </row>
    <row r="207" spans="2:3" x14ac:dyDescent="0.3">
      <c r="B207" t="s">
        <v>78</v>
      </c>
      <c r="C207">
        <v>1339472645</v>
      </c>
    </row>
    <row r="208" spans="2:3" x14ac:dyDescent="0.3">
      <c r="B208" t="s">
        <v>107</v>
      </c>
      <c r="C208">
        <v>1339472645</v>
      </c>
    </row>
    <row r="209" spans="2:3" x14ac:dyDescent="0.3">
      <c r="B209" t="s">
        <v>305</v>
      </c>
      <c r="C209">
        <v>1339545370.625</v>
      </c>
    </row>
    <row r="210" spans="2:3" x14ac:dyDescent="0.3">
      <c r="B210" t="s">
        <v>281</v>
      </c>
      <c r="C210">
        <v>1348479212.5</v>
      </c>
    </row>
    <row r="211" spans="2:3" x14ac:dyDescent="0.3">
      <c r="B211" t="s">
        <v>513</v>
      </c>
      <c r="C211">
        <v>1351119759.5</v>
      </c>
    </row>
    <row r="212" spans="2:3" x14ac:dyDescent="0.3">
      <c r="B212" t="s">
        <v>165</v>
      </c>
      <c r="C212">
        <v>1359698620</v>
      </c>
    </row>
    <row r="213" spans="2:3" x14ac:dyDescent="0.3">
      <c r="B213" t="s">
        <v>547</v>
      </c>
      <c r="C213">
        <v>1362561921</v>
      </c>
    </row>
    <row r="214" spans="2:3" x14ac:dyDescent="0.3">
      <c r="B214" t="s">
        <v>190</v>
      </c>
      <c r="C214">
        <v>1364385120</v>
      </c>
    </row>
    <row r="215" spans="2:3" x14ac:dyDescent="0.3">
      <c r="B215" t="s">
        <v>455</v>
      </c>
      <c r="C215">
        <v>1372149927.75</v>
      </c>
    </row>
    <row r="216" spans="2:3" x14ac:dyDescent="0.3">
      <c r="B216" t="s">
        <v>137</v>
      </c>
      <c r="C216">
        <v>1373170820</v>
      </c>
    </row>
    <row r="217" spans="2:3" x14ac:dyDescent="0.3">
      <c r="B217" t="s">
        <v>464</v>
      </c>
      <c r="C217">
        <v>1375994095</v>
      </c>
    </row>
    <row r="218" spans="2:3" x14ac:dyDescent="0.3">
      <c r="B218" t="s">
        <v>219</v>
      </c>
      <c r="C218">
        <v>1376070160.5</v>
      </c>
    </row>
    <row r="219" spans="2:3" x14ac:dyDescent="0.3">
      <c r="B219" t="s">
        <v>422</v>
      </c>
      <c r="C219">
        <v>1382402901.25</v>
      </c>
    </row>
    <row r="220" spans="2:3" x14ac:dyDescent="0.3">
      <c r="B220" t="s">
        <v>73</v>
      </c>
      <c r="C220">
        <v>1384489050</v>
      </c>
    </row>
    <row r="221" spans="2:3" x14ac:dyDescent="0.3">
      <c r="B221" t="s">
        <v>102</v>
      </c>
      <c r="C221">
        <v>1384489050</v>
      </c>
    </row>
    <row r="222" spans="2:3" x14ac:dyDescent="0.3">
      <c r="B222" t="s">
        <v>276</v>
      </c>
      <c r="C222">
        <v>1393495617.5</v>
      </c>
    </row>
    <row r="223" spans="2:3" x14ac:dyDescent="0.3">
      <c r="B223" t="s">
        <v>160</v>
      </c>
      <c r="C223">
        <v>1404715025</v>
      </c>
    </row>
    <row r="224" spans="2:3" x14ac:dyDescent="0.3">
      <c r="B224" t="s">
        <v>469</v>
      </c>
      <c r="C224">
        <v>1407565075</v>
      </c>
    </row>
    <row r="225" spans="2:3" x14ac:dyDescent="0.3">
      <c r="B225" t="s">
        <v>542</v>
      </c>
      <c r="C225">
        <v>1407578326</v>
      </c>
    </row>
    <row r="226" spans="2:3" x14ac:dyDescent="0.3">
      <c r="B226" t="s">
        <v>474</v>
      </c>
      <c r="C226">
        <v>1412302132.5</v>
      </c>
    </row>
    <row r="227" spans="2:3" x14ac:dyDescent="0.3">
      <c r="B227" t="s">
        <v>174</v>
      </c>
      <c r="C227">
        <v>1412751025</v>
      </c>
    </row>
    <row r="228" spans="2:3" x14ac:dyDescent="0.3">
      <c r="B228" t="s">
        <v>450</v>
      </c>
      <c r="C228">
        <v>1417166332.75</v>
      </c>
    </row>
    <row r="229" spans="2:3" x14ac:dyDescent="0.3">
      <c r="B229" t="s">
        <v>132</v>
      </c>
      <c r="C229">
        <v>1418187225</v>
      </c>
    </row>
    <row r="230" spans="2:3" x14ac:dyDescent="0.3">
      <c r="B230" t="s">
        <v>203</v>
      </c>
      <c r="C230">
        <v>1424436065.5</v>
      </c>
    </row>
    <row r="231" spans="2:3" x14ac:dyDescent="0.3">
      <c r="B231" t="s">
        <v>406</v>
      </c>
      <c r="C231">
        <v>1430768806.25</v>
      </c>
    </row>
    <row r="232" spans="2:3" x14ac:dyDescent="0.3">
      <c r="B232" t="s">
        <v>179</v>
      </c>
      <c r="C232">
        <v>1444322005</v>
      </c>
    </row>
    <row r="233" spans="2:3" x14ac:dyDescent="0.3">
      <c r="B233" t="s">
        <v>184</v>
      </c>
      <c r="C233">
        <v>1449059062.5</v>
      </c>
    </row>
    <row r="234" spans="2:3" x14ac:dyDescent="0.3">
      <c r="B234" t="s">
        <v>208</v>
      </c>
      <c r="C234">
        <v>1456007045.5</v>
      </c>
    </row>
    <row r="235" spans="2:3" x14ac:dyDescent="0.3">
      <c r="B235" t="s">
        <v>213</v>
      </c>
      <c r="C235">
        <v>1460744103</v>
      </c>
    </row>
    <row r="236" spans="2:3" x14ac:dyDescent="0.3">
      <c r="B236" t="s">
        <v>411</v>
      </c>
      <c r="C236">
        <v>1462339786.25</v>
      </c>
    </row>
    <row r="237" spans="2:3" x14ac:dyDescent="0.3">
      <c r="B237" t="s">
        <v>116</v>
      </c>
      <c r="C237">
        <v>1466553130</v>
      </c>
    </row>
    <row r="238" spans="2:3" x14ac:dyDescent="0.3">
      <c r="B238" t="s">
        <v>416</v>
      </c>
      <c r="C238">
        <v>1467076843.75</v>
      </c>
    </row>
    <row r="239" spans="2:3" x14ac:dyDescent="0.3">
      <c r="B239" t="s">
        <v>484</v>
      </c>
      <c r="C239">
        <v>1470940835</v>
      </c>
    </row>
    <row r="240" spans="2:3" x14ac:dyDescent="0.3">
      <c r="B240" t="s">
        <v>121</v>
      </c>
      <c r="C240">
        <v>1498124110</v>
      </c>
    </row>
    <row r="241" spans="2:3" x14ac:dyDescent="0.3">
      <c r="B241" t="s">
        <v>126</v>
      </c>
      <c r="C241">
        <v>1502861167.5</v>
      </c>
    </row>
    <row r="242" spans="2:3" x14ac:dyDescent="0.3">
      <c r="B242" t="s">
        <v>194</v>
      </c>
      <c r="C242">
        <v>1507697765</v>
      </c>
    </row>
    <row r="243" spans="2:3" x14ac:dyDescent="0.3">
      <c r="B243" t="s">
        <v>479</v>
      </c>
      <c r="C243">
        <v>1515957240</v>
      </c>
    </row>
    <row r="244" spans="2:3" x14ac:dyDescent="0.3">
      <c r="B244" t="s">
        <v>223</v>
      </c>
      <c r="C244">
        <v>1519382805.5</v>
      </c>
    </row>
    <row r="245" spans="2:3" x14ac:dyDescent="0.3">
      <c r="B245" t="s">
        <v>426</v>
      </c>
      <c r="C245">
        <v>1525715546.25</v>
      </c>
    </row>
    <row r="246" spans="2:3" x14ac:dyDescent="0.3">
      <c r="B246" t="s">
        <v>189</v>
      </c>
      <c r="C246">
        <v>1552714170</v>
      </c>
    </row>
    <row r="247" spans="2:3" x14ac:dyDescent="0.3">
      <c r="B247" t="s">
        <v>136</v>
      </c>
      <c r="C247">
        <v>1561499870</v>
      </c>
    </row>
    <row r="248" spans="2:3" x14ac:dyDescent="0.3">
      <c r="B248" t="s">
        <v>218</v>
      </c>
      <c r="C248">
        <v>1564399210.5</v>
      </c>
    </row>
    <row r="249" spans="2:3" x14ac:dyDescent="0.3">
      <c r="B249" t="s">
        <v>421</v>
      </c>
      <c r="C249">
        <v>1570731951.25</v>
      </c>
    </row>
    <row r="250" spans="2:3" x14ac:dyDescent="0.3">
      <c r="B250" t="s">
        <v>131</v>
      </c>
      <c r="C250">
        <v>1606516275</v>
      </c>
    </row>
    <row r="251" spans="2:3" x14ac:dyDescent="0.3">
      <c r="B251" t="s">
        <v>7</v>
      </c>
      <c r="C251">
        <v>2602871365.5</v>
      </c>
    </row>
    <row r="252" spans="2:3" x14ac:dyDescent="0.3">
      <c r="B252" t="s">
        <v>226</v>
      </c>
      <c r="C252">
        <v>2634442345.4999995</v>
      </c>
    </row>
    <row r="253" spans="2:3" x14ac:dyDescent="0.3">
      <c r="B253" t="s">
        <v>227</v>
      </c>
      <c r="C253">
        <v>2639179403.0000005</v>
      </c>
    </row>
    <row r="254" spans="2:3" x14ac:dyDescent="0.3">
      <c r="B254" t="s">
        <v>229</v>
      </c>
      <c r="C254">
        <v>2697818105.5</v>
      </c>
    </row>
    <row r="255" spans="2:3" x14ac:dyDescent="0.3">
      <c r="B255" t="s">
        <v>228</v>
      </c>
      <c r="C255">
        <v>2742834510.5</v>
      </c>
    </row>
    <row r="256" spans="2:3" x14ac:dyDescent="0.3">
      <c r="B256" t="s">
        <v>234</v>
      </c>
      <c r="C256">
        <v>2768361760.5</v>
      </c>
    </row>
    <row r="257" spans="2:3" x14ac:dyDescent="0.3">
      <c r="B257" t="s">
        <v>231</v>
      </c>
      <c r="C257">
        <v>2779794545.5</v>
      </c>
    </row>
    <row r="258" spans="2:3" x14ac:dyDescent="0.3">
      <c r="B258" t="s">
        <v>230</v>
      </c>
      <c r="C258">
        <v>2785354260.4999995</v>
      </c>
    </row>
    <row r="259" spans="2:3" x14ac:dyDescent="0.3">
      <c r="B259" t="s">
        <v>239</v>
      </c>
      <c r="C259">
        <v>2799932740.4999995</v>
      </c>
    </row>
    <row r="260" spans="2:3" x14ac:dyDescent="0.3">
      <c r="B260" t="s">
        <v>244</v>
      </c>
      <c r="C260">
        <v>2804669798</v>
      </c>
    </row>
    <row r="261" spans="2:3" x14ac:dyDescent="0.3">
      <c r="B261" t="s">
        <v>236</v>
      </c>
      <c r="C261">
        <v>2811365525.4999995</v>
      </c>
    </row>
    <row r="262" spans="2:3" x14ac:dyDescent="0.3">
      <c r="B262" t="s">
        <v>241</v>
      </c>
      <c r="C262">
        <v>2816102582.9999995</v>
      </c>
    </row>
    <row r="263" spans="2:3" x14ac:dyDescent="0.3">
      <c r="B263" t="s">
        <v>235</v>
      </c>
      <c r="C263">
        <v>2816925240.4999995</v>
      </c>
    </row>
    <row r="264" spans="2:3" x14ac:dyDescent="0.3">
      <c r="B264" t="s">
        <v>240</v>
      </c>
      <c r="C264">
        <v>2821662298</v>
      </c>
    </row>
    <row r="265" spans="2:3" x14ac:dyDescent="0.3">
      <c r="B265" t="s">
        <v>249</v>
      </c>
      <c r="C265">
        <v>2908324905.5</v>
      </c>
    </row>
    <row r="266" spans="2:3" x14ac:dyDescent="0.3">
      <c r="B266" t="s">
        <v>254</v>
      </c>
      <c r="C266">
        <v>2908324905.5</v>
      </c>
    </row>
    <row r="267" spans="2:3" x14ac:dyDescent="0.3">
      <c r="B267" t="s">
        <v>246</v>
      </c>
      <c r="C267">
        <v>2919757690.4999995</v>
      </c>
    </row>
    <row r="268" spans="2:3" x14ac:dyDescent="0.3">
      <c r="B268" t="s">
        <v>251</v>
      </c>
      <c r="C268">
        <v>2919757690.4999995</v>
      </c>
    </row>
    <row r="269" spans="2:3" x14ac:dyDescent="0.3">
      <c r="B269" t="s">
        <v>245</v>
      </c>
      <c r="C269">
        <v>2925317405.4999995</v>
      </c>
    </row>
    <row r="270" spans="2:3" x14ac:dyDescent="0.3">
      <c r="B270" t="s">
        <v>250</v>
      </c>
      <c r="C270">
        <v>2925317405.4999995</v>
      </c>
    </row>
    <row r="271" spans="2:3" x14ac:dyDescent="0.3">
      <c r="B271" t="s">
        <v>233</v>
      </c>
      <c r="C271">
        <v>3308051015.4999995</v>
      </c>
    </row>
    <row r="272" spans="2:3" x14ac:dyDescent="0.3">
      <c r="B272" t="s">
        <v>238</v>
      </c>
      <c r="C272">
        <v>3339621995.499999</v>
      </c>
    </row>
    <row r="273" spans="2:3" x14ac:dyDescent="0.3">
      <c r="B273" t="s">
        <v>243</v>
      </c>
      <c r="C273">
        <v>3344359052.9999995</v>
      </c>
    </row>
    <row r="274" spans="2:3" x14ac:dyDescent="0.3">
      <c r="B274" t="s">
        <v>248</v>
      </c>
      <c r="C274">
        <v>3448014160.4999995</v>
      </c>
    </row>
    <row r="275" spans="2:3" x14ac:dyDescent="0.3">
      <c r="B275" t="s">
        <v>253</v>
      </c>
      <c r="C275">
        <v>3448014160.4999995</v>
      </c>
    </row>
    <row r="276" spans="2:3" x14ac:dyDescent="0.3">
      <c r="B276" t="s">
        <v>232</v>
      </c>
      <c r="C276">
        <v>3496380065.4999995</v>
      </c>
    </row>
    <row r="277" spans="2:3" x14ac:dyDescent="0.3">
      <c r="B277" t="s">
        <v>237</v>
      </c>
      <c r="C277">
        <v>3527951045.4999995</v>
      </c>
    </row>
    <row r="278" spans="2:3" x14ac:dyDescent="0.3">
      <c r="B278" t="s">
        <v>242</v>
      </c>
      <c r="C278">
        <v>3532688103</v>
      </c>
    </row>
    <row r="279" spans="2:3" x14ac:dyDescent="0.3">
      <c r="B279" t="s">
        <v>247</v>
      </c>
      <c r="C279">
        <v>3636343210.4999995</v>
      </c>
    </row>
    <row r="280" spans="2:3" x14ac:dyDescent="0.3">
      <c r="B280" t="s">
        <v>252</v>
      </c>
      <c r="C280">
        <v>3636343210.4999995</v>
      </c>
    </row>
  </sheetData>
  <sortState xmlns:xlrd2="http://schemas.microsoft.com/office/spreadsheetml/2017/richdata2" ref="A2:G541">
    <sortCondition ref="C1"/>
  </sortState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AD20"/>
  <sheetViews>
    <sheetView topLeftCell="A3" zoomScale="96" zoomScaleNormal="96" workbookViewId="0">
      <selection activeCell="L17" sqref="L17"/>
    </sheetView>
  </sheetViews>
  <sheetFormatPr defaultRowHeight="14.4" x14ac:dyDescent="0.3"/>
  <cols>
    <col min="1" max="1" width="30.44140625" customWidth="1"/>
    <col min="2" max="2" width="10.88671875" bestFit="1" customWidth="1"/>
    <col min="4" max="4" width="13" customWidth="1"/>
    <col min="5" max="5" width="10" bestFit="1" customWidth="1"/>
  </cols>
  <sheetData>
    <row r="2" spans="1:30" ht="15" thickBot="1" x14ac:dyDescent="0.35">
      <c r="U2" t="s">
        <v>568</v>
      </c>
      <c r="V2" t="s">
        <v>569</v>
      </c>
      <c r="W2" t="s">
        <v>570</v>
      </c>
      <c r="X2" t="s">
        <v>571</v>
      </c>
      <c r="Y2" t="s">
        <v>572</v>
      </c>
    </row>
    <row r="3" spans="1:30" ht="16.2" thickBot="1" x14ac:dyDescent="0.35">
      <c r="A3" t="s">
        <v>0</v>
      </c>
      <c r="B3">
        <v>33600000</v>
      </c>
      <c r="C3">
        <v>133042500</v>
      </c>
      <c r="D3">
        <v>43200000</v>
      </c>
      <c r="E3">
        <v>75000000</v>
      </c>
      <c r="O3">
        <v>0.2</v>
      </c>
      <c r="P3">
        <v>202.5</v>
      </c>
      <c r="Q3">
        <v>3</v>
      </c>
      <c r="R3">
        <v>0.4</v>
      </c>
      <c r="T3" t="s">
        <v>0</v>
      </c>
      <c r="U3">
        <v>78.37</v>
      </c>
      <c r="V3">
        <v>84.09</v>
      </c>
      <c r="W3">
        <v>87.76</v>
      </c>
      <c r="X3">
        <v>10</v>
      </c>
      <c r="Y3">
        <v>97.12</v>
      </c>
      <c r="AB3" s="22">
        <v>477.16</v>
      </c>
      <c r="AC3">
        <f>(70*AB3)/168</f>
        <v>198.81666666666669</v>
      </c>
      <c r="AD3" s="22">
        <v>195.88</v>
      </c>
    </row>
    <row r="4" spans="1:30" ht="16.2" thickBot="1" x14ac:dyDescent="0.35">
      <c r="A4" t="s">
        <v>1</v>
      </c>
      <c r="B4">
        <v>9240000</v>
      </c>
      <c r="C4">
        <v>144540000</v>
      </c>
      <c r="D4">
        <v>43200000</v>
      </c>
      <c r="E4">
        <v>76200000</v>
      </c>
      <c r="O4">
        <v>5.5E-2</v>
      </c>
      <c r="P4">
        <v>220</v>
      </c>
      <c r="Q4">
        <v>10.8</v>
      </c>
      <c r="R4">
        <v>0.74399999999999999</v>
      </c>
      <c r="T4" t="s">
        <v>1</v>
      </c>
      <c r="U4">
        <v>66.86</v>
      </c>
      <c r="V4">
        <v>56.57</v>
      </c>
      <c r="W4">
        <v>71.430000000000007</v>
      </c>
      <c r="X4">
        <v>10</v>
      </c>
      <c r="Y4">
        <v>99.12</v>
      </c>
      <c r="AB4" s="23">
        <v>472.94</v>
      </c>
      <c r="AC4">
        <f t="shared" ref="AC4:AC12" si="0">(70*AB4)/168</f>
        <v>197.05833333333334</v>
      </c>
      <c r="AD4" s="23">
        <v>198.81</v>
      </c>
    </row>
    <row r="5" spans="1:30" ht="16.2" thickBot="1" x14ac:dyDescent="0.35">
      <c r="A5" t="s">
        <v>2</v>
      </c>
      <c r="B5">
        <v>9240000</v>
      </c>
      <c r="C5">
        <v>98550000</v>
      </c>
      <c r="D5">
        <v>46000000</v>
      </c>
      <c r="E5">
        <v>54000000</v>
      </c>
      <c r="O5">
        <v>5.5E-2</v>
      </c>
      <c r="P5">
        <v>150</v>
      </c>
      <c r="Q5">
        <v>11.5</v>
      </c>
      <c r="R5">
        <v>0.96</v>
      </c>
      <c r="T5" t="s">
        <v>2</v>
      </c>
      <c r="U5">
        <v>95.5</v>
      </c>
      <c r="V5">
        <v>90</v>
      </c>
      <c r="W5">
        <v>95.67</v>
      </c>
      <c r="X5">
        <v>75</v>
      </c>
      <c r="Y5">
        <v>99.99</v>
      </c>
      <c r="AB5" s="23">
        <v>670.37</v>
      </c>
      <c r="AC5">
        <f t="shared" si="0"/>
        <v>279.32083333333333</v>
      </c>
      <c r="AD5" s="23">
        <v>197.06</v>
      </c>
    </row>
    <row r="6" spans="1:30" ht="16.2" thickBot="1" x14ac:dyDescent="0.35">
      <c r="A6" t="s">
        <v>3</v>
      </c>
      <c r="B6">
        <v>10080000</v>
      </c>
      <c r="C6">
        <v>111690000</v>
      </c>
      <c r="D6">
        <v>40000000</v>
      </c>
      <c r="E6">
        <v>60000000</v>
      </c>
      <c r="O6">
        <v>0.3</v>
      </c>
      <c r="P6">
        <v>120</v>
      </c>
      <c r="Q6">
        <v>12</v>
      </c>
      <c r="R6">
        <v>1</v>
      </c>
      <c r="T6" t="s">
        <v>3</v>
      </c>
      <c r="U6">
        <v>98.83</v>
      </c>
      <c r="V6">
        <v>91.06</v>
      </c>
      <c r="W6">
        <v>98.92</v>
      </c>
      <c r="X6">
        <v>76.91</v>
      </c>
      <c r="Y6">
        <v>99.87</v>
      </c>
      <c r="AB6" s="23">
        <v>664.29</v>
      </c>
      <c r="AC6">
        <f t="shared" si="0"/>
        <v>276.78749999999997</v>
      </c>
      <c r="AD6" s="23">
        <v>239.59</v>
      </c>
    </row>
    <row r="7" spans="1:30" ht="16.2" thickBot="1" x14ac:dyDescent="0.35">
      <c r="A7" t="s">
        <v>4</v>
      </c>
      <c r="B7">
        <v>18480000</v>
      </c>
      <c r="C7">
        <v>78840000</v>
      </c>
      <c r="D7">
        <v>43200000</v>
      </c>
      <c r="E7">
        <v>73800000</v>
      </c>
      <c r="O7">
        <v>0.11</v>
      </c>
      <c r="P7">
        <v>120</v>
      </c>
      <c r="Q7">
        <v>11.8</v>
      </c>
      <c r="R7">
        <v>0.57999999999999996</v>
      </c>
      <c r="T7" t="s">
        <v>4</v>
      </c>
      <c r="U7">
        <v>82.19</v>
      </c>
      <c r="V7">
        <v>90</v>
      </c>
      <c r="W7">
        <v>85.15</v>
      </c>
      <c r="X7">
        <v>10</v>
      </c>
      <c r="Y7">
        <v>90</v>
      </c>
      <c r="AB7" s="23">
        <v>693.04</v>
      </c>
      <c r="AC7">
        <f t="shared" si="0"/>
        <v>288.76666666666665</v>
      </c>
      <c r="AD7" s="23">
        <v>276.38</v>
      </c>
    </row>
    <row r="8" spans="1:30" ht="16.2" thickBot="1" x14ac:dyDescent="0.35">
      <c r="A8" t="s">
        <v>5</v>
      </c>
      <c r="B8">
        <v>7559999.9999999981</v>
      </c>
      <c r="C8">
        <v>197100000</v>
      </c>
      <c r="D8">
        <v>120000000</v>
      </c>
      <c r="E8">
        <v>30000000</v>
      </c>
      <c r="O8">
        <v>4.4999999999999998E-2</v>
      </c>
      <c r="P8">
        <v>300</v>
      </c>
      <c r="Q8">
        <v>30</v>
      </c>
      <c r="R8">
        <v>0</v>
      </c>
      <c r="T8" t="s">
        <v>5</v>
      </c>
      <c r="U8">
        <v>97.6</v>
      </c>
      <c r="V8">
        <v>96.5</v>
      </c>
      <c r="W8">
        <v>95</v>
      </c>
      <c r="X8">
        <v>60</v>
      </c>
      <c r="Y8">
        <v>99.99</v>
      </c>
      <c r="AB8" s="23">
        <v>697.5</v>
      </c>
      <c r="AC8">
        <f t="shared" si="0"/>
        <v>290.625</v>
      </c>
      <c r="AD8" s="23">
        <v>279.32</v>
      </c>
    </row>
    <row r="9" spans="1:30" ht="16.2" thickBot="1" x14ac:dyDescent="0.35">
      <c r="A9" t="s">
        <v>6</v>
      </c>
      <c r="B9">
        <v>102480000</v>
      </c>
      <c r="C9">
        <v>1314000</v>
      </c>
      <c r="D9">
        <v>25200000.000000004</v>
      </c>
      <c r="E9">
        <v>60000000</v>
      </c>
      <c r="O9">
        <v>0.61</v>
      </c>
      <c r="P9">
        <v>2</v>
      </c>
      <c r="Q9">
        <v>6.3</v>
      </c>
      <c r="R9">
        <v>0.23200000000000001</v>
      </c>
      <c r="T9" t="s">
        <v>6</v>
      </c>
      <c r="U9">
        <v>35.14</v>
      </c>
      <c r="V9">
        <v>46.43</v>
      </c>
      <c r="W9">
        <v>30</v>
      </c>
      <c r="X9">
        <v>34.43</v>
      </c>
      <c r="Y9">
        <v>99.99</v>
      </c>
      <c r="AB9" s="23">
        <v>704.97</v>
      </c>
      <c r="AC9">
        <f t="shared" si="0"/>
        <v>293.73750000000001</v>
      </c>
      <c r="AD9" s="23">
        <v>276.79000000000002</v>
      </c>
    </row>
    <row r="10" spans="1:30" ht="16.2" thickBot="1" x14ac:dyDescent="0.35">
      <c r="A10" t="s">
        <v>7</v>
      </c>
      <c r="B10">
        <v>672000000</v>
      </c>
      <c r="C10">
        <v>1314000</v>
      </c>
      <c r="D10">
        <v>12000000</v>
      </c>
      <c r="E10">
        <v>10799999.999999998</v>
      </c>
      <c r="O10">
        <v>4</v>
      </c>
      <c r="P10">
        <v>2</v>
      </c>
      <c r="Q10">
        <v>3</v>
      </c>
      <c r="R10">
        <v>0.18</v>
      </c>
      <c r="T10" t="s">
        <v>7</v>
      </c>
      <c r="U10">
        <v>66.86</v>
      </c>
      <c r="V10">
        <v>56.57</v>
      </c>
      <c r="W10">
        <v>71.430000000000007</v>
      </c>
      <c r="X10">
        <v>37.799999999999997</v>
      </c>
      <c r="Y10">
        <v>30</v>
      </c>
      <c r="AB10" s="23">
        <v>739.26</v>
      </c>
      <c r="AC10">
        <f t="shared" si="0"/>
        <v>308.02499999999998</v>
      </c>
      <c r="AD10" s="23">
        <v>223.32</v>
      </c>
    </row>
    <row r="11" spans="1:30" ht="16.2" thickBot="1" x14ac:dyDescent="0.35">
      <c r="A11" t="s">
        <v>575</v>
      </c>
      <c r="B11">
        <v>56280000</v>
      </c>
      <c r="C11">
        <v>11826000</v>
      </c>
      <c r="D11">
        <v>10000000</v>
      </c>
      <c r="E11">
        <v>21000000</v>
      </c>
      <c r="O11">
        <v>0.33500000000000002</v>
      </c>
      <c r="P11">
        <v>18</v>
      </c>
      <c r="Q11">
        <v>2.5</v>
      </c>
      <c r="R11">
        <v>0.35</v>
      </c>
      <c r="T11" t="s">
        <v>575</v>
      </c>
      <c r="U11">
        <v>70</v>
      </c>
      <c r="V11">
        <v>51.33</v>
      </c>
      <c r="W11">
        <v>70</v>
      </c>
      <c r="X11">
        <v>10</v>
      </c>
      <c r="Y11">
        <v>90</v>
      </c>
      <c r="AB11" s="23">
        <v>714.04</v>
      </c>
      <c r="AC11">
        <f t="shared" si="0"/>
        <v>297.51666666666665</v>
      </c>
      <c r="AD11" s="23">
        <v>288.76</v>
      </c>
    </row>
    <row r="12" spans="1:30" ht="16.2" thickBot="1" x14ac:dyDescent="0.35">
      <c r="A12" t="s">
        <v>9</v>
      </c>
      <c r="B12">
        <v>8400000</v>
      </c>
      <c r="C12">
        <v>256230000</v>
      </c>
      <c r="D12">
        <v>28000000</v>
      </c>
      <c r="E12">
        <v>68399999.999999985</v>
      </c>
      <c r="O12">
        <v>0.05</v>
      </c>
      <c r="P12">
        <v>390</v>
      </c>
      <c r="Q12">
        <v>7</v>
      </c>
      <c r="R12">
        <v>1.1399999999999999</v>
      </c>
      <c r="T12" t="s">
        <v>9</v>
      </c>
      <c r="U12">
        <v>96.67</v>
      </c>
      <c r="V12">
        <v>87.5</v>
      </c>
      <c r="W12">
        <v>76.400000000000006</v>
      </c>
      <c r="X12">
        <v>10</v>
      </c>
      <c r="Y12">
        <v>99.99</v>
      </c>
      <c r="AB12" s="23">
        <v>691.87</v>
      </c>
      <c r="AC12">
        <f t="shared" si="0"/>
        <v>288.2791666666667</v>
      </c>
      <c r="AD12" s="23">
        <v>290.62</v>
      </c>
    </row>
    <row r="13" spans="1:30" x14ac:dyDescent="0.3">
      <c r="A13" t="s">
        <v>10</v>
      </c>
      <c r="B13">
        <v>6720000</v>
      </c>
      <c r="C13">
        <v>182317500</v>
      </c>
      <c r="D13">
        <v>29200000.000000004</v>
      </c>
      <c r="E13">
        <v>51600000</v>
      </c>
      <c r="O13">
        <v>0.04</v>
      </c>
      <c r="P13">
        <v>277.5</v>
      </c>
      <c r="Q13">
        <v>7.3</v>
      </c>
      <c r="R13">
        <v>0.86</v>
      </c>
      <c r="T13" t="s">
        <v>10</v>
      </c>
      <c r="U13">
        <v>95.2</v>
      </c>
      <c r="V13">
        <v>93.4</v>
      </c>
      <c r="W13">
        <v>90</v>
      </c>
      <c r="X13">
        <v>70</v>
      </c>
      <c r="Y13">
        <v>99.99</v>
      </c>
    </row>
    <row r="14" spans="1:30" x14ac:dyDescent="0.3">
      <c r="A14" t="s">
        <v>11</v>
      </c>
      <c r="B14">
        <v>13440000</v>
      </c>
      <c r="C14">
        <v>118260000</v>
      </c>
      <c r="D14">
        <v>20800000</v>
      </c>
      <c r="E14">
        <v>10799999.999999998</v>
      </c>
      <c r="O14">
        <v>0.08</v>
      </c>
      <c r="P14">
        <v>180</v>
      </c>
      <c r="Q14">
        <v>5.2</v>
      </c>
      <c r="R14">
        <v>0.18</v>
      </c>
      <c r="T14" t="s">
        <v>11</v>
      </c>
      <c r="U14">
        <v>97</v>
      </c>
      <c r="V14">
        <v>95.4</v>
      </c>
      <c r="W14">
        <v>92</v>
      </c>
      <c r="X14">
        <v>70</v>
      </c>
      <c r="Y14">
        <v>99.99</v>
      </c>
    </row>
    <row r="15" spans="1:30" x14ac:dyDescent="0.3">
      <c r="A15" t="s">
        <v>12</v>
      </c>
      <c r="B15">
        <v>10080000</v>
      </c>
      <c r="C15">
        <v>88366500</v>
      </c>
      <c r="D15">
        <v>16000000</v>
      </c>
      <c r="E15">
        <v>40500000</v>
      </c>
      <c r="O15">
        <v>0.06</v>
      </c>
      <c r="P15">
        <v>134.5</v>
      </c>
      <c r="Q15">
        <v>4</v>
      </c>
      <c r="R15">
        <v>0.67500000000000004</v>
      </c>
      <c r="T15" t="s">
        <v>12</v>
      </c>
      <c r="U15">
        <v>47.95</v>
      </c>
      <c r="V15">
        <v>74.400000000000006</v>
      </c>
      <c r="W15">
        <v>88.79</v>
      </c>
      <c r="X15">
        <v>10</v>
      </c>
      <c r="Y15">
        <v>90</v>
      </c>
    </row>
    <row r="16" spans="1:30" x14ac:dyDescent="0.3">
      <c r="A16" t="s">
        <v>13</v>
      </c>
      <c r="B16">
        <v>25200000</v>
      </c>
      <c r="C16">
        <v>1314000</v>
      </c>
      <c r="D16">
        <v>10000000</v>
      </c>
      <c r="E16">
        <v>15000000</v>
      </c>
      <c r="O16">
        <v>0.15</v>
      </c>
      <c r="P16">
        <v>2</v>
      </c>
      <c r="Q16">
        <v>2.5</v>
      </c>
      <c r="R16">
        <v>0.25</v>
      </c>
      <c r="T16" t="s">
        <v>13</v>
      </c>
      <c r="U16">
        <v>66.89</v>
      </c>
      <c r="V16">
        <v>51.25</v>
      </c>
      <c r="W16">
        <v>71.08</v>
      </c>
      <c r="X16">
        <v>10</v>
      </c>
      <c r="Y16">
        <v>99.39</v>
      </c>
    </row>
    <row r="17" spans="1:25" x14ac:dyDescent="0.3">
      <c r="A17" t="s">
        <v>14</v>
      </c>
      <c r="B17">
        <v>25200000</v>
      </c>
      <c r="C17">
        <v>114975000</v>
      </c>
      <c r="D17">
        <v>44000000</v>
      </c>
      <c r="E17">
        <v>84000000</v>
      </c>
      <c r="O17">
        <v>0.15</v>
      </c>
      <c r="P17">
        <v>175</v>
      </c>
      <c r="Q17">
        <v>11</v>
      </c>
      <c r="R17">
        <v>1.4</v>
      </c>
      <c r="T17" t="s">
        <v>14</v>
      </c>
      <c r="U17">
        <v>96</v>
      </c>
      <c r="V17">
        <v>97.64</v>
      </c>
      <c r="W17">
        <v>81.599999999999994</v>
      </c>
      <c r="X17">
        <v>80</v>
      </c>
      <c r="Y17">
        <v>99.99</v>
      </c>
    </row>
    <row r="18" spans="1:25" x14ac:dyDescent="0.3">
      <c r="A18" t="s">
        <v>574</v>
      </c>
      <c r="B18">
        <v>52920000</v>
      </c>
      <c r="C18">
        <v>2628000</v>
      </c>
      <c r="D18">
        <v>20000000</v>
      </c>
      <c r="E18">
        <v>30000000</v>
      </c>
      <c r="O18">
        <v>0.315</v>
      </c>
      <c r="P18">
        <v>4</v>
      </c>
      <c r="Q18">
        <v>5</v>
      </c>
      <c r="R18">
        <v>0.5</v>
      </c>
      <c r="T18" t="s">
        <v>573</v>
      </c>
      <c r="U18">
        <v>77</v>
      </c>
      <c r="V18">
        <v>60</v>
      </c>
      <c r="W18">
        <v>90</v>
      </c>
      <c r="X18">
        <v>67</v>
      </c>
      <c r="Y18">
        <v>78.209999999999994</v>
      </c>
    </row>
    <row r="19" spans="1:25" x14ac:dyDescent="0.3">
      <c r="A19" t="s">
        <v>16</v>
      </c>
      <c r="B19">
        <v>5040000</v>
      </c>
      <c r="C19">
        <v>79497000</v>
      </c>
      <c r="D19">
        <v>80000000</v>
      </c>
      <c r="E19">
        <v>12000000</v>
      </c>
      <c r="O19">
        <v>0.03</v>
      </c>
      <c r="P19">
        <v>121</v>
      </c>
      <c r="Q19">
        <v>20</v>
      </c>
      <c r="R19">
        <v>0.2</v>
      </c>
      <c r="T19" t="s">
        <v>16</v>
      </c>
      <c r="U19">
        <v>80.989999999999995</v>
      </c>
      <c r="V19">
        <v>83.13</v>
      </c>
      <c r="W19">
        <v>71.92</v>
      </c>
      <c r="X19">
        <v>70</v>
      </c>
      <c r="Y19">
        <v>99.99</v>
      </c>
    </row>
    <row r="20" spans="1:25" x14ac:dyDescent="0.3">
      <c r="A20" t="s">
        <v>17</v>
      </c>
      <c r="B20">
        <v>84000000</v>
      </c>
      <c r="C20">
        <v>118260000</v>
      </c>
      <c r="D20">
        <v>18000000</v>
      </c>
      <c r="E20">
        <v>30000000</v>
      </c>
      <c r="O20">
        <v>0.5</v>
      </c>
      <c r="P20">
        <v>180</v>
      </c>
      <c r="Q20">
        <v>4.5</v>
      </c>
      <c r="R20">
        <v>0.5</v>
      </c>
      <c r="T20" t="s">
        <v>17</v>
      </c>
      <c r="U20">
        <v>71.430000000000007</v>
      </c>
      <c r="V20">
        <v>64.66</v>
      </c>
      <c r="W20">
        <v>88.31</v>
      </c>
      <c r="X20">
        <v>10</v>
      </c>
      <c r="Y20">
        <v>90</v>
      </c>
    </row>
  </sheetData>
  <pageMargins left="0.7" right="0.7" top="0.75" bottom="0.75" header="0.3" footer="0.3"/>
  <pageSetup orientation="portrait" horizontalDpi="300" verticalDpi="0" copies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373"/>
  <sheetViews>
    <sheetView topLeftCell="A16" workbookViewId="0">
      <selection activeCell="G29" sqref="G29"/>
    </sheetView>
  </sheetViews>
  <sheetFormatPr defaultRowHeight="14.4" x14ac:dyDescent="0.3"/>
  <cols>
    <col min="2" max="2" width="37.109375" customWidth="1"/>
    <col min="7" max="7" width="15.88671875" customWidth="1"/>
    <col min="18" max="18" width="15.44140625" customWidth="1"/>
  </cols>
  <sheetData>
    <row r="1" spans="1:12" x14ac:dyDescent="0.3">
      <c r="A1" t="s">
        <v>556</v>
      </c>
      <c r="B1" t="s">
        <v>316</v>
      </c>
      <c r="C1">
        <v>75600000</v>
      </c>
      <c r="D1">
        <v>94854375</v>
      </c>
      <c r="E1">
        <v>314160000</v>
      </c>
      <c r="F1">
        <v>146396250</v>
      </c>
      <c r="G1">
        <v>631010625</v>
      </c>
      <c r="H1">
        <v>8.4</v>
      </c>
      <c r="I1">
        <v>21000</v>
      </c>
      <c r="J1">
        <v>302.08499999999998</v>
      </c>
      <c r="L1" s="20">
        <f>G1/10000000</f>
        <v>63.101062499999998</v>
      </c>
    </row>
    <row r="2" spans="1:12" x14ac:dyDescent="0.3">
      <c r="A2" t="s">
        <v>556</v>
      </c>
      <c r="B2" t="s">
        <v>287</v>
      </c>
      <c r="C2">
        <v>50400000.000000007</v>
      </c>
      <c r="D2">
        <v>125682046.87500001</v>
      </c>
      <c r="E2">
        <v>348521250</v>
      </c>
      <c r="F2">
        <v>274023750</v>
      </c>
      <c r="G2">
        <v>798627046.875</v>
      </c>
      <c r="H2">
        <v>5.6000000000000005</v>
      </c>
      <c r="I2">
        <v>27825</v>
      </c>
      <c r="J2">
        <v>405.00512500000002</v>
      </c>
      <c r="L2" s="20">
        <f t="shared" ref="L2:L10" si="0">G2/10000000</f>
        <v>79.862704687499999</v>
      </c>
    </row>
    <row r="3" spans="1:12" x14ac:dyDescent="0.3">
      <c r="A3" t="s">
        <v>556</v>
      </c>
      <c r="B3" t="s">
        <v>338</v>
      </c>
      <c r="C3">
        <v>138600000</v>
      </c>
      <c r="D3">
        <v>139119750.00000003</v>
      </c>
      <c r="E3">
        <v>395972500</v>
      </c>
      <c r="F3">
        <v>240239999.99999997</v>
      </c>
      <c r="G3">
        <v>913932250</v>
      </c>
      <c r="H3">
        <v>15.4</v>
      </c>
      <c r="I3">
        <v>30800</v>
      </c>
      <c r="J3">
        <v>435.77800000000002</v>
      </c>
      <c r="L3" s="20">
        <f t="shared" si="0"/>
        <v>91.393225000000001</v>
      </c>
    </row>
    <row r="4" spans="1:12" x14ac:dyDescent="0.3">
      <c r="A4" t="s">
        <v>556</v>
      </c>
      <c r="B4" t="s">
        <v>341</v>
      </c>
      <c r="C4">
        <v>201600000.00000003</v>
      </c>
      <c r="D4">
        <v>132796125.00000001</v>
      </c>
      <c r="E4">
        <v>363247500</v>
      </c>
      <c r="F4">
        <v>221471250.00000003</v>
      </c>
      <c r="G4">
        <v>919114875</v>
      </c>
      <c r="H4">
        <v>22.400000000000002</v>
      </c>
      <c r="I4">
        <v>29400</v>
      </c>
      <c r="J4">
        <v>420.67899999999997</v>
      </c>
      <c r="L4" s="20">
        <f t="shared" si="0"/>
        <v>91.911487500000007</v>
      </c>
    </row>
    <row r="5" spans="1:12" x14ac:dyDescent="0.3">
      <c r="A5" t="s">
        <v>556</v>
      </c>
      <c r="B5" t="s">
        <v>88</v>
      </c>
      <c r="C5">
        <v>85050000.000000015</v>
      </c>
      <c r="D5">
        <v>94854375</v>
      </c>
      <c r="E5">
        <v>482693750</v>
      </c>
      <c r="F5">
        <v>281531250</v>
      </c>
      <c r="G5">
        <v>944129375</v>
      </c>
      <c r="H5">
        <v>9.4500000000000011</v>
      </c>
      <c r="I5">
        <v>21000</v>
      </c>
      <c r="J5">
        <v>451.88499999999999</v>
      </c>
      <c r="L5" s="20">
        <f t="shared" si="0"/>
        <v>94.412937499999998</v>
      </c>
    </row>
    <row r="6" spans="1:12" x14ac:dyDescent="0.3">
      <c r="A6" t="s">
        <v>556</v>
      </c>
      <c r="B6" t="s">
        <v>117</v>
      </c>
      <c r="C6">
        <v>88200000</v>
      </c>
      <c r="D6">
        <v>101178000</v>
      </c>
      <c r="E6">
        <v>458150000.00000006</v>
      </c>
      <c r="F6">
        <v>300300000</v>
      </c>
      <c r="G6">
        <v>947828000</v>
      </c>
      <c r="H6">
        <v>9.8000000000000007</v>
      </c>
      <c r="I6">
        <v>22400</v>
      </c>
      <c r="J6">
        <v>457.18400000000003</v>
      </c>
      <c r="L6" s="20">
        <f t="shared" si="0"/>
        <v>94.782799999999995</v>
      </c>
    </row>
    <row r="7" spans="1:12" x14ac:dyDescent="0.3">
      <c r="A7" t="s">
        <v>556</v>
      </c>
      <c r="B7" t="s">
        <v>87</v>
      </c>
      <c r="C7">
        <v>66150000</v>
      </c>
      <c r="D7">
        <v>104339812.5</v>
      </c>
      <c r="E7">
        <v>515418750.00000006</v>
      </c>
      <c r="F7">
        <v>281531250</v>
      </c>
      <c r="G7">
        <v>967439812.5</v>
      </c>
      <c r="H7">
        <v>7.3500000000000005</v>
      </c>
      <c r="I7">
        <v>23100</v>
      </c>
      <c r="J7">
        <v>468.58350000000002</v>
      </c>
      <c r="L7" s="20">
        <f t="shared" si="0"/>
        <v>96.743981250000004</v>
      </c>
    </row>
    <row r="8" spans="1:12" x14ac:dyDescent="0.3">
      <c r="A8" t="s">
        <v>556</v>
      </c>
      <c r="B8" t="s">
        <v>116</v>
      </c>
      <c r="C8">
        <v>69300000</v>
      </c>
      <c r="D8">
        <v>110663437.5</v>
      </c>
      <c r="E8">
        <v>490875000</v>
      </c>
      <c r="F8">
        <v>300300000</v>
      </c>
      <c r="G8">
        <v>971138437.5</v>
      </c>
      <c r="H8">
        <v>7.7</v>
      </c>
      <c r="I8">
        <v>24500</v>
      </c>
      <c r="J8">
        <v>473.88249999999999</v>
      </c>
      <c r="L8" s="20">
        <f t="shared" si="0"/>
        <v>97.113843750000001</v>
      </c>
    </row>
    <row r="9" spans="1:12" x14ac:dyDescent="0.3">
      <c r="A9" t="s">
        <v>556</v>
      </c>
      <c r="B9" t="s">
        <v>403</v>
      </c>
      <c r="C9">
        <v>119700000</v>
      </c>
      <c r="D9">
        <v>93273468.75</v>
      </c>
      <c r="E9">
        <v>409062500</v>
      </c>
      <c r="F9">
        <v>375375000</v>
      </c>
      <c r="G9">
        <v>997410968.75</v>
      </c>
      <c r="H9">
        <v>13.3</v>
      </c>
      <c r="I9">
        <v>20650</v>
      </c>
      <c r="J9">
        <v>479.43525</v>
      </c>
      <c r="L9" s="20">
        <f t="shared" si="0"/>
        <v>99.741096874999997</v>
      </c>
    </row>
    <row r="10" spans="1:12" x14ac:dyDescent="0.3">
      <c r="A10" t="s">
        <v>556</v>
      </c>
      <c r="B10" t="s">
        <v>309</v>
      </c>
      <c r="C10">
        <v>113400000</v>
      </c>
      <c r="D10">
        <v>169947421.87500003</v>
      </c>
      <c r="E10">
        <v>430333750</v>
      </c>
      <c r="F10">
        <v>367867500</v>
      </c>
      <c r="G10">
        <v>1081548671.875</v>
      </c>
      <c r="H10">
        <v>12.6</v>
      </c>
      <c r="I10">
        <v>37625</v>
      </c>
      <c r="J10">
        <v>538.698125</v>
      </c>
      <c r="L10" s="20">
        <f t="shared" si="0"/>
        <v>108.1548671875</v>
      </c>
    </row>
    <row r="11" spans="1:12" x14ac:dyDescent="0.3">
      <c r="A11" t="s">
        <v>556</v>
      </c>
      <c r="B11" t="s">
        <v>312</v>
      </c>
      <c r="C11">
        <v>176400000</v>
      </c>
      <c r="D11">
        <v>163623796.87500003</v>
      </c>
      <c r="E11">
        <v>397608750.00000006</v>
      </c>
      <c r="F11">
        <v>349098750</v>
      </c>
      <c r="G11">
        <v>1086731296.875</v>
      </c>
      <c r="H11">
        <v>19.600000000000001</v>
      </c>
      <c r="I11">
        <v>36225</v>
      </c>
      <c r="J11">
        <v>523.59912499999996</v>
      </c>
    </row>
    <row r="12" spans="1:12" x14ac:dyDescent="0.3">
      <c r="A12" t="b">
        <v>0</v>
      </c>
      <c r="B12" t="s">
        <v>444</v>
      </c>
      <c r="C12">
        <v>107100000</v>
      </c>
      <c r="D12">
        <v>125207775.00000001</v>
      </c>
      <c r="E12">
        <v>687225000</v>
      </c>
      <c r="F12">
        <v>168918750</v>
      </c>
      <c r="G12">
        <v>1088451525</v>
      </c>
      <c r="H12">
        <v>11.9</v>
      </c>
      <c r="I12">
        <v>27720</v>
      </c>
      <c r="J12">
        <v>503.36020000000002</v>
      </c>
    </row>
    <row r="13" spans="1:12" x14ac:dyDescent="0.3">
      <c r="A13" t="b">
        <v>0</v>
      </c>
      <c r="B13" t="s">
        <v>257</v>
      </c>
      <c r="C13">
        <v>93870000.000000015</v>
      </c>
      <c r="D13">
        <v>170737875.00000003</v>
      </c>
      <c r="E13">
        <v>572687500</v>
      </c>
      <c r="F13">
        <v>251501249.99999994</v>
      </c>
      <c r="G13">
        <v>1088796625</v>
      </c>
      <c r="H13">
        <v>10.430000000000001</v>
      </c>
      <c r="I13">
        <v>37800</v>
      </c>
      <c r="J13">
        <v>530.73299999999995</v>
      </c>
    </row>
    <row r="14" spans="1:12" x14ac:dyDescent="0.3">
      <c r="A14" t="b">
        <v>0</v>
      </c>
      <c r="B14" t="s">
        <v>169</v>
      </c>
      <c r="C14">
        <v>53549999.999999993</v>
      </c>
      <c r="D14">
        <v>137538843.75000003</v>
      </c>
      <c r="E14">
        <v>769037500</v>
      </c>
      <c r="F14">
        <v>131381250</v>
      </c>
      <c r="G14">
        <v>1091507593.75</v>
      </c>
      <c r="H14">
        <v>5.9499999999999993</v>
      </c>
      <c r="I14">
        <v>30450</v>
      </c>
      <c r="J14">
        <v>514.42825000000005</v>
      </c>
    </row>
    <row r="15" spans="1:12" x14ac:dyDescent="0.3">
      <c r="A15" t="b">
        <v>0</v>
      </c>
      <c r="B15" t="s">
        <v>398</v>
      </c>
      <c r="C15">
        <v>170100000.00000003</v>
      </c>
      <c r="D15">
        <v>86001300.000000015</v>
      </c>
      <c r="E15">
        <v>564506250</v>
      </c>
      <c r="F15">
        <v>272146874.99999994</v>
      </c>
      <c r="G15">
        <v>1092754425</v>
      </c>
      <c r="H15">
        <v>18.900000000000002</v>
      </c>
      <c r="I15">
        <v>19040</v>
      </c>
      <c r="J15">
        <v>494.09640000000002</v>
      </c>
    </row>
    <row r="16" spans="1:12" x14ac:dyDescent="0.3">
      <c r="A16" t="b">
        <v>0</v>
      </c>
      <c r="B16" t="s">
        <v>447</v>
      </c>
      <c r="C16">
        <v>170100000.00000003</v>
      </c>
      <c r="D16">
        <v>118884150</v>
      </c>
      <c r="E16">
        <v>654500000</v>
      </c>
      <c r="F16">
        <v>150150000</v>
      </c>
      <c r="G16">
        <v>1093634150</v>
      </c>
      <c r="H16">
        <v>18.900000000000002</v>
      </c>
      <c r="I16">
        <v>26320</v>
      </c>
      <c r="J16">
        <v>488.26119999999997</v>
      </c>
    </row>
    <row r="17" spans="1:10" x14ac:dyDescent="0.3">
      <c r="A17" t="b">
        <v>0</v>
      </c>
      <c r="B17" t="s">
        <v>91</v>
      </c>
      <c r="C17">
        <v>122850000</v>
      </c>
      <c r="D17">
        <v>129634312.50000001</v>
      </c>
      <c r="E17">
        <v>466331250</v>
      </c>
      <c r="F17">
        <v>375375000</v>
      </c>
      <c r="G17">
        <v>1094190562.5</v>
      </c>
      <c r="H17">
        <v>13.65</v>
      </c>
      <c r="I17">
        <v>28700</v>
      </c>
      <c r="J17">
        <v>531.07950000000005</v>
      </c>
    </row>
    <row r="18" spans="1:10" x14ac:dyDescent="0.3">
      <c r="A18" t="b">
        <v>0</v>
      </c>
      <c r="B18" t="s">
        <v>96</v>
      </c>
      <c r="C18">
        <v>122850000</v>
      </c>
      <c r="D18">
        <v>134377031.25000003</v>
      </c>
      <c r="E18">
        <v>536690000.00000006</v>
      </c>
      <c r="F18">
        <v>300300000</v>
      </c>
      <c r="G18">
        <v>1094217031.25</v>
      </c>
      <c r="H18">
        <v>13.65</v>
      </c>
      <c r="I18">
        <v>29750</v>
      </c>
      <c r="J18">
        <v>522.62874999999997</v>
      </c>
    </row>
    <row r="19" spans="1:10" x14ac:dyDescent="0.3">
      <c r="A19" t="b">
        <v>0</v>
      </c>
      <c r="B19" t="s">
        <v>387</v>
      </c>
      <c r="C19">
        <v>151200000</v>
      </c>
      <c r="D19">
        <v>100229456.25</v>
      </c>
      <c r="E19">
        <v>646318750</v>
      </c>
      <c r="F19">
        <v>197071874.99999997</v>
      </c>
      <c r="G19">
        <v>1094820081.25</v>
      </c>
      <c r="H19">
        <v>16.8</v>
      </c>
      <c r="I19">
        <v>22190</v>
      </c>
      <c r="J19">
        <v>493.24414999999999</v>
      </c>
    </row>
    <row r="20" spans="1:10" x14ac:dyDescent="0.3">
      <c r="A20" t="b">
        <v>0</v>
      </c>
      <c r="B20" t="s">
        <v>407</v>
      </c>
      <c r="C20">
        <v>144899999.99999997</v>
      </c>
      <c r="D20">
        <v>102758906.25</v>
      </c>
      <c r="E20">
        <v>474512500.00000006</v>
      </c>
      <c r="F20">
        <v>375375000</v>
      </c>
      <c r="G20">
        <v>1097546406.25</v>
      </c>
      <c r="H20">
        <v>16.099999999999998</v>
      </c>
      <c r="I20">
        <v>22750</v>
      </c>
      <c r="J20">
        <v>519.93375000000003</v>
      </c>
    </row>
    <row r="21" spans="1:10" x14ac:dyDescent="0.3">
      <c r="A21" t="b">
        <v>0</v>
      </c>
      <c r="B21" t="s">
        <v>120</v>
      </c>
      <c r="C21">
        <v>126000000</v>
      </c>
      <c r="D21">
        <v>135957937.50000003</v>
      </c>
      <c r="E21">
        <v>441787500</v>
      </c>
      <c r="F21">
        <v>394143749.99999994</v>
      </c>
      <c r="G21">
        <v>1097889187.5</v>
      </c>
      <c r="H21">
        <v>14</v>
      </c>
      <c r="I21">
        <v>30100</v>
      </c>
      <c r="J21">
        <v>536.37850000000003</v>
      </c>
    </row>
    <row r="22" spans="1:10" x14ac:dyDescent="0.3">
      <c r="A22" t="b">
        <v>0</v>
      </c>
      <c r="B22" t="s">
        <v>94</v>
      </c>
      <c r="C22">
        <v>185850000.00000003</v>
      </c>
      <c r="D22">
        <v>123310687.5</v>
      </c>
      <c r="E22">
        <v>433606250.00000006</v>
      </c>
      <c r="F22">
        <v>356606250</v>
      </c>
      <c r="G22">
        <v>1099373187.5</v>
      </c>
      <c r="H22">
        <v>20.650000000000002</v>
      </c>
      <c r="I22">
        <v>27300</v>
      </c>
      <c r="J22">
        <v>515.98050000000001</v>
      </c>
    </row>
    <row r="23" spans="1:10" x14ac:dyDescent="0.3">
      <c r="A23" t="b">
        <v>0</v>
      </c>
      <c r="B23" t="s">
        <v>99</v>
      </c>
      <c r="C23">
        <v>185850000.00000003</v>
      </c>
      <c r="D23">
        <v>128053406.25000001</v>
      </c>
      <c r="E23">
        <v>503965000.00000006</v>
      </c>
      <c r="F23">
        <v>281531250</v>
      </c>
      <c r="G23">
        <v>1099399656.25</v>
      </c>
      <c r="H23">
        <v>20.650000000000002</v>
      </c>
      <c r="I23">
        <v>28350</v>
      </c>
      <c r="J23">
        <v>507.52974999999998</v>
      </c>
    </row>
    <row r="24" spans="1:10" x14ac:dyDescent="0.3">
      <c r="A24" t="s">
        <v>556</v>
      </c>
      <c r="B24" t="s">
        <v>123</v>
      </c>
      <c r="C24">
        <v>189000000.00000003</v>
      </c>
      <c r="D24">
        <v>129634312.50000001</v>
      </c>
      <c r="E24">
        <v>409062500</v>
      </c>
      <c r="F24">
        <v>375375000</v>
      </c>
      <c r="G24">
        <v>1103071812.5</v>
      </c>
      <c r="H24">
        <v>21.000000000000004</v>
      </c>
      <c r="I24">
        <v>28700</v>
      </c>
      <c r="J24">
        <v>521.27949999999998</v>
      </c>
    </row>
    <row r="25" spans="1:10" x14ac:dyDescent="0.3">
      <c r="A25" t="b">
        <v>0</v>
      </c>
      <c r="B25" t="s">
        <v>325</v>
      </c>
      <c r="C25">
        <v>126000000</v>
      </c>
      <c r="D25">
        <v>142281562.50000003</v>
      </c>
      <c r="E25">
        <v>575960000</v>
      </c>
      <c r="F25">
        <v>259008749.99999997</v>
      </c>
      <c r="G25">
        <v>1103250312.5</v>
      </c>
      <c r="H25">
        <v>14</v>
      </c>
      <c r="I25">
        <v>31500</v>
      </c>
      <c r="J25">
        <v>522.77750000000003</v>
      </c>
    </row>
    <row r="26" spans="1:10" x14ac:dyDescent="0.3">
      <c r="A26" t="b">
        <v>0</v>
      </c>
      <c r="B26" t="s">
        <v>30</v>
      </c>
      <c r="C26">
        <v>176400000</v>
      </c>
      <c r="D26">
        <v>111453890.625</v>
      </c>
      <c r="E26">
        <v>471240000</v>
      </c>
      <c r="F26">
        <v>347221875</v>
      </c>
      <c r="G26">
        <v>1106315765.625</v>
      </c>
      <c r="H26">
        <v>19.600000000000001</v>
      </c>
      <c r="I26">
        <v>24675</v>
      </c>
      <c r="J26">
        <v>516.10737500000005</v>
      </c>
    </row>
    <row r="27" spans="1:10" x14ac:dyDescent="0.3">
      <c r="A27" t="b">
        <v>0</v>
      </c>
      <c r="B27" t="s">
        <v>125</v>
      </c>
      <c r="C27">
        <v>126000000</v>
      </c>
      <c r="D27">
        <v>140700656.25000003</v>
      </c>
      <c r="E27">
        <v>523600000</v>
      </c>
      <c r="F27">
        <v>319068749.99999994</v>
      </c>
      <c r="G27">
        <v>1109369406.25</v>
      </c>
      <c r="H27">
        <v>14</v>
      </c>
      <c r="I27">
        <v>31150</v>
      </c>
      <c r="J27">
        <v>532.82775000000004</v>
      </c>
    </row>
    <row r="28" spans="1:10" x14ac:dyDescent="0.3">
      <c r="A28" t="b">
        <v>0</v>
      </c>
      <c r="B28" t="s">
        <v>454</v>
      </c>
      <c r="C28">
        <v>107100000</v>
      </c>
      <c r="D28">
        <v>120465056.25</v>
      </c>
      <c r="E28">
        <v>638137500</v>
      </c>
      <c r="F28">
        <v>243993749.99999997</v>
      </c>
      <c r="G28">
        <v>1109696306.25</v>
      </c>
      <c r="H28">
        <v>11.9</v>
      </c>
      <c r="I28">
        <v>26670</v>
      </c>
      <c r="J28">
        <v>520.91094999999996</v>
      </c>
    </row>
    <row r="29" spans="1:10" x14ac:dyDescent="0.3">
      <c r="A29" t="s">
        <v>556</v>
      </c>
      <c r="B29" t="s">
        <v>171</v>
      </c>
      <c r="C29">
        <v>53549999.999999993</v>
      </c>
      <c r="D29">
        <v>132796125.00000001</v>
      </c>
      <c r="E29">
        <v>719950000</v>
      </c>
      <c r="F29">
        <v>206456249.99999997</v>
      </c>
      <c r="G29">
        <v>1112752375</v>
      </c>
      <c r="H29">
        <v>5.9499999999999993</v>
      </c>
      <c r="I29">
        <v>29400</v>
      </c>
      <c r="J29">
        <v>531.97900000000004</v>
      </c>
    </row>
    <row r="30" spans="1:10" x14ac:dyDescent="0.3">
      <c r="A30" t="s">
        <v>556</v>
      </c>
      <c r="B30" t="s">
        <v>128</v>
      </c>
      <c r="C30">
        <v>189000000.00000003</v>
      </c>
      <c r="D30">
        <v>134377031.25000003</v>
      </c>
      <c r="E30">
        <v>490875000</v>
      </c>
      <c r="F30">
        <v>300300000</v>
      </c>
      <c r="G30">
        <v>1114552031.25</v>
      </c>
      <c r="H30">
        <v>21.000000000000004</v>
      </c>
      <c r="I30">
        <v>29750</v>
      </c>
      <c r="J30">
        <v>517.72874999999999</v>
      </c>
    </row>
    <row r="31" spans="1:10" x14ac:dyDescent="0.3">
      <c r="A31" t="b">
        <v>0</v>
      </c>
      <c r="B31" t="s">
        <v>333</v>
      </c>
      <c r="C31">
        <v>175770000</v>
      </c>
      <c r="D31">
        <v>148605187.50000003</v>
      </c>
      <c r="E31">
        <v>625047500</v>
      </c>
      <c r="F31">
        <v>165165000</v>
      </c>
      <c r="G31">
        <v>1114587687.5</v>
      </c>
      <c r="H31">
        <v>19.53</v>
      </c>
      <c r="I31">
        <v>32900</v>
      </c>
      <c r="J31">
        <v>506.93650000000002</v>
      </c>
    </row>
    <row r="32" spans="1:10" x14ac:dyDescent="0.3">
      <c r="A32" t="b">
        <v>0</v>
      </c>
      <c r="B32" t="s">
        <v>330</v>
      </c>
      <c r="C32">
        <v>126000000</v>
      </c>
      <c r="D32">
        <v>147024281.25000003</v>
      </c>
      <c r="E32">
        <v>657772500</v>
      </c>
      <c r="F32">
        <v>183933750</v>
      </c>
      <c r="G32">
        <v>1114730531.25</v>
      </c>
      <c r="H32">
        <v>14</v>
      </c>
      <c r="I32">
        <v>32550</v>
      </c>
      <c r="J32">
        <v>519.22675000000004</v>
      </c>
    </row>
    <row r="33" spans="1:10" x14ac:dyDescent="0.3">
      <c r="A33" t="b">
        <v>0</v>
      </c>
      <c r="B33" t="s">
        <v>457</v>
      </c>
      <c r="C33">
        <v>170100000.00000003</v>
      </c>
      <c r="D33">
        <v>114141431.25</v>
      </c>
      <c r="E33">
        <v>605412500</v>
      </c>
      <c r="F33">
        <v>225225000.00000003</v>
      </c>
      <c r="G33">
        <v>1114878931.25</v>
      </c>
      <c r="H33">
        <v>18.900000000000002</v>
      </c>
      <c r="I33">
        <v>25270</v>
      </c>
      <c r="J33">
        <v>505.81195000000002</v>
      </c>
    </row>
    <row r="34" spans="1:10" x14ac:dyDescent="0.3">
      <c r="A34" t="b">
        <v>0</v>
      </c>
      <c r="B34" t="s">
        <v>397</v>
      </c>
      <c r="C34">
        <v>151200000</v>
      </c>
      <c r="D34">
        <v>95486737.5</v>
      </c>
      <c r="E34">
        <v>597231250</v>
      </c>
      <c r="F34">
        <v>272146874.99999994</v>
      </c>
      <c r="G34">
        <v>1116064862.5</v>
      </c>
      <c r="H34">
        <v>16.8</v>
      </c>
      <c r="I34">
        <v>21140</v>
      </c>
      <c r="J34">
        <v>510.79489999999998</v>
      </c>
    </row>
    <row r="35" spans="1:10" x14ac:dyDescent="0.3">
      <c r="A35" t="b">
        <v>0</v>
      </c>
      <c r="B35" t="s">
        <v>336</v>
      </c>
      <c r="C35">
        <v>238770000</v>
      </c>
      <c r="D35">
        <v>142281562.50000003</v>
      </c>
      <c r="E35">
        <v>592322500</v>
      </c>
      <c r="F35">
        <v>146396250</v>
      </c>
      <c r="G35">
        <v>1119770312.5</v>
      </c>
      <c r="H35">
        <v>26.53</v>
      </c>
      <c r="I35">
        <v>31500</v>
      </c>
      <c r="J35">
        <v>491.83749999999998</v>
      </c>
    </row>
    <row r="36" spans="1:10" x14ac:dyDescent="0.3">
      <c r="A36" t="b">
        <v>0</v>
      </c>
      <c r="B36" t="s">
        <v>141</v>
      </c>
      <c r="C36">
        <v>131670000</v>
      </c>
      <c r="D36">
        <v>85368937.500000015</v>
      </c>
      <c r="E36">
        <v>634865000</v>
      </c>
      <c r="F36">
        <v>268393125</v>
      </c>
      <c r="G36">
        <v>1120297062.5</v>
      </c>
      <c r="H36">
        <v>14.63</v>
      </c>
      <c r="I36">
        <v>18900</v>
      </c>
      <c r="J36">
        <v>513.09649999999999</v>
      </c>
    </row>
    <row r="37" spans="1:10" x14ac:dyDescent="0.3">
      <c r="A37" t="b">
        <v>0</v>
      </c>
      <c r="B37" t="s">
        <v>406</v>
      </c>
      <c r="C37">
        <v>126000000</v>
      </c>
      <c r="D37">
        <v>112244343.75</v>
      </c>
      <c r="E37">
        <v>507237500</v>
      </c>
      <c r="F37">
        <v>375375000</v>
      </c>
      <c r="G37">
        <v>1120856843.75</v>
      </c>
      <c r="H37">
        <v>14</v>
      </c>
      <c r="I37">
        <v>24850</v>
      </c>
      <c r="J37">
        <v>536.63225</v>
      </c>
    </row>
    <row r="38" spans="1:10" x14ac:dyDescent="0.3">
      <c r="A38" t="b">
        <v>0</v>
      </c>
      <c r="B38" t="s">
        <v>54</v>
      </c>
      <c r="C38">
        <v>97020000</v>
      </c>
      <c r="D38">
        <v>116987062.5</v>
      </c>
      <c r="E38">
        <v>634865000</v>
      </c>
      <c r="F38">
        <v>275900625</v>
      </c>
      <c r="G38">
        <v>1124772687.5</v>
      </c>
      <c r="H38">
        <v>10.78</v>
      </c>
      <c r="I38">
        <v>25900</v>
      </c>
      <c r="J38">
        <v>532.5915</v>
      </c>
    </row>
    <row r="39" spans="1:10" x14ac:dyDescent="0.3">
      <c r="A39" t="b">
        <v>0</v>
      </c>
      <c r="B39" t="s">
        <v>324</v>
      </c>
      <c r="C39">
        <v>107099999.99999999</v>
      </c>
      <c r="D39">
        <v>151767000.00000003</v>
      </c>
      <c r="E39">
        <v>608685000</v>
      </c>
      <c r="F39">
        <v>259008749.99999997</v>
      </c>
      <c r="G39">
        <v>1126560750</v>
      </c>
      <c r="H39">
        <v>11.899999999999999</v>
      </c>
      <c r="I39">
        <v>33600</v>
      </c>
      <c r="J39">
        <v>539.476</v>
      </c>
    </row>
    <row r="40" spans="1:10" x14ac:dyDescent="0.3">
      <c r="A40" t="s">
        <v>556</v>
      </c>
      <c r="B40" t="s">
        <v>106</v>
      </c>
      <c r="C40">
        <v>122850000</v>
      </c>
      <c r="D40">
        <v>129634312.50000001</v>
      </c>
      <c r="E40">
        <v>499056250.00000006</v>
      </c>
      <c r="F40">
        <v>375375000</v>
      </c>
      <c r="G40">
        <v>1126915562.5</v>
      </c>
      <c r="H40">
        <v>13.65</v>
      </c>
      <c r="I40">
        <v>28700</v>
      </c>
      <c r="J40">
        <v>545.07950000000005</v>
      </c>
    </row>
    <row r="41" spans="1:10" x14ac:dyDescent="0.3">
      <c r="A41" t="b">
        <v>0</v>
      </c>
      <c r="B41" t="s">
        <v>29</v>
      </c>
      <c r="C41">
        <v>157500000</v>
      </c>
      <c r="D41">
        <v>120939328.125</v>
      </c>
      <c r="E41">
        <v>503965000.00000006</v>
      </c>
      <c r="F41">
        <v>347221875</v>
      </c>
      <c r="G41">
        <v>1129626203.125</v>
      </c>
      <c r="H41">
        <v>17.5</v>
      </c>
      <c r="I41">
        <v>26775</v>
      </c>
      <c r="J41">
        <v>532.80587500000001</v>
      </c>
    </row>
    <row r="42" spans="1:10" x14ac:dyDescent="0.3">
      <c r="A42" t="b">
        <v>0</v>
      </c>
      <c r="B42" t="s">
        <v>135</v>
      </c>
      <c r="C42">
        <v>126000000</v>
      </c>
      <c r="D42">
        <v>135957937.50000003</v>
      </c>
      <c r="E42">
        <v>474512500.00000006</v>
      </c>
      <c r="F42">
        <v>394143749.99999994</v>
      </c>
      <c r="G42">
        <v>1130614187.5</v>
      </c>
      <c r="H42">
        <v>14</v>
      </c>
      <c r="I42">
        <v>30100</v>
      </c>
      <c r="J42">
        <v>550.37850000000003</v>
      </c>
    </row>
    <row r="43" spans="1:10" x14ac:dyDescent="0.3">
      <c r="A43" t="s">
        <v>556</v>
      </c>
      <c r="B43" t="s">
        <v>109</v>
      </c>
      <c r="C43">
        <v>185850000.00000003</v>
      </c>
      <c r="D43">
        <v>123310687.5</v>
      </c>
      <c r="E43">
        <v>466331250</v>
      </c>
      <c r="F43">
        <v>356606250</v>
      </c>
      <c r="G43">
        <v>1132098187.5</v>
      </c>
      <c r="H43">
        <v>20.650000000000002</v>
      </c>
      <c r="I43">
        <v>27300</v>
      </c>
      <c r="J43">
        <v>529.98050000000001</v>
      </c>
    </row>
    <row r="44" spans="1:10" x14ac:dyDescent="0.3">
      <c r="A44" t="s">
        <v>556</v>
      </c>
      <c r="B44" t="s">
        <v>138</v>
      </c>
      <c r="C44">
        <v>189000000.00000003</v>
      </c>
      <c r="D44">
        <v>129634312.50000001</v>
      </c>
      <c r="E44">
        <v>441787500</v>
      </c>
      <c r="F44">
        <v>375375000</v>
      </c>
      <c r="G44">
        <v>1135796812.5</v>
      </c>
      <c r="H44">
        <v>21.000000000000004</v>
      </c>
      <c r="I44">
        <v>28700</v>
      </c>
      <c r="J44">
        <v>535.27949999999998</v>
      </c>
    </row>
    <row r="45" spans="1:10" x14ac:dyDescent="0.3">
      <c r="A45" t="s">
        <v>556</v>
      </c>
      <c r="B45" t="s">
        <v>340</v>
      </c>
      <c r="C45">
        <v>126000000</v>
      </c>
      <c r="D45">
        <v>142281562.50000003</v>
      </c>
      <c r="E45">
        <v>608685000</v>
      </c>
      <c r="F45">
        <v>259008749.99999997</v>
      </c>
      <c r="G45">
        <v>1135975312.5</v>
      </c>
      <c r="H45">
        <v>14</v>
      </c>
      <c r="I45">
        <v>31500</v>
      </c>
      <c r="J45">
        <v>536.77750000000003</v>
      </c>
    </row>
    <row r="46" spans="1:10" x14ac:dyDescent="0.3">
      <c r="A46" t="b">
        <v>0</v>
      </c>
      <c r="B46" t="s">
        <v>329</v>
      </c>
      <c r="C46">
        <v>107099999.99999999</v>
      </c>
      <c r="D46">
        <v>156509718.75000003</v>
      </c>
      <c r="E46">
        <v>690497500</v>
      </c>
      <c r="F46">
        <v>183933750</v>
      </c>
      <c r="G46">
        <v>1138040968.75</v>
      </c>
      <c r="H46">
        <v>11.899999999999999</v>
      </c>
      <c r="I46">
        <v>34650</v>
      </c>
      <c r="J46">
        <v>535.92525000000001</v>
      </c>
    </row>
    <row r="47" spans="1:10" x14ac:dyDescent="0.3">
      <c r="A47" t="b">
        <v>0</v>
      </c>
      <c r="B47" t="s">
        <v>265</v>
      </c>
      <c r="C47">
        <v>119700000</v>
      </c>
      <c r="D47">
        <v>205517812.5</v>
      </c>
      <c r="E47">
        <v>392700000.00000006</v>
      </c>
      <c r="F47">
        <v>420419999.99999988</v>
      </c>
      <c r="G47">
        <v>1138337812.5</v>
      </c>
      <c r="H47">
        <v>13.3</v>
      </c>
      <c r="I47">
        <v>45500</v>
      </c>
      <c r="J47">
        <v>579.26750000000004</v>
      </c>
    </row>
    <row r="48" spans="1:10" x14ac:dyDescent="0.3">
      <c r="A48" t="b">
        <v>0</v>
      </c>
      <c r="B48" t="s">
        <v>268</v>
      </c>
      <c r="C48">
        <v>182700000.00000003</v>
      </c>
      <c r="D48">
        <v>199194187.5</v>
      </c>
      <c r="E48">
        <v>359975000</v>
      </c>
      <c r="F48">
        <v>401651249.99999988</v>
      </c>
      <c r="G48">
        <v>1143520437.5</v>
      </c>
      <c r="H48">
        <v>20.300000000000004</v>
      </c>
      <c r="I48">
        <v>44100</v>
      </c>
      <c r="J48">
        <v>564.16849999999999</v>
      </c>
    </row>
    <row r="49" spans="1:10" x14ac:dyDescent="0.3">
      <c r="A49" t="b">
        <v>0</v>
      </c>
      <c r="B49" t="s">
        <v>460</v>
      </c>
      <c r="C49">
        <v>377370000</v>
      </c>
      <c r="D49">
        <v>104339812.5</v>
      </c>
      <c r="E49">
        <v>531781250</v>
      </c>
      <c r="F49">
        <v>131381250</v>
      </c>
      <c r="G49">
        <v>1144872312.5</v>
      </c>
      <c r="H49">
        <v>41.93</v>
      </c>
      <c r="I49">
        <v>23100</v>
      </c>
      <c r="J49">
        <v>460.74349999999998</v>
      </c>
    </row>
    <row r="50" spans="1:10" x14ac:dyDescent="0.3">
      <c r="A50" t="b">
        <v>0</v>
      </c>
      <c r="B50" t="s">
        <v>354</v>
      </c>
      <c r="C50">
        <v>113400000</v>
      </c>
      <c r="D50">
        <v>127895315.62500001</v>
      </c>
      <c r="E50">
        <v>556325000</v>
      </c>
      <c r="F50">
        <v>351914062.5</v>
      </c>
      <c r="G50">
        <v>1149534378.125</v>
      </c>
      <c r="H50">
        <v>12.6</v>
      </c>
      <c r="I50">
        <v>28315</v>
      </c>
      <c r="J50">
        <v>553.08977500000003</v>
      </c>
    </row>
    <row r="51" spans="1:10" x14ac:dyDescent="0.3">
      <c r="A51" t="b">
        <v>0</v>
      </c>
      <c r="B51" t="s">
        <v>270</v>
      </c>
      <c r="C51">
        <v>119700000</v>
      </c>
      <c r="D51">
        <v>210260531.25</v>
      </c>
      <c r="E51">
        <v>474512500.00000006</v>
      </c>
      <c r="F51">
        <v>345345000</v>
      </c>
      <c r="G51">
        <v>1149818031.25</v>
      </c>
      <c r="H51">
        <v>13.3</v>
      </c>
      <c r="I51">
        <v>46550</v>
      </c>
      <c r="J51">
        <v>575.71675000000005</v>
      </c>
    </row>
    <row r="52" spans="1:10" x14ac:dyDescent="0.3">
      <c r="A52" t="b">
        <v>0</v>
      </c>
      <c r="B52" t="s">
        <v>273</v>
      </c>
      <c r="C52">
        <v>182700000.00000003</v>
      </c>
      <c r="D52">
        <v>203936906.25</v>
      </c>
      <c r="E52">
        <v>441787500</v>
      </c>
      <c r="F52">
        <v>326576249.99999994</v>
      </c>
      <c r="G52">
        <v>1155000656.25</v>
      </c>
      <c r="H52">
        <v>20.300000000000004</v>
      </c>
      <c r="I52">
        <v>45150</v>
      </c>
      <c r="J52">
        <v>560.61775</v>
      </c>
    </row>
    <row r="53" spans="1:10" x14ac:dyDescent="0.3">
      <c r="A53" t="s">
        <v>556</v>
      </c>
      <c r="B53" t="s">
        <v>339</v>
      </c>
      <c r="C53">
        <v>107099999.99999999</v>
      </c>
      <c r="D53">
        <v>151767000.00000003</v>
      </c>
      <c r="E53">
        <v>641410000.00000012</v>
      </c>
      <c r="F53">
        <v>259008749.99999997</v>
      </c>
      <c r="G53">
        <v>1159285750</v>
      </c>
      <c r="H53">
        <v>11.899999999999999</v>
      </c>
      <c r="I53">
        <v>33600</v>
      </c>
      <c r="J53">
        <v>553.476</v>
      </c>
    </row>
    <row r="54" spans="1:10" x14ac:dyDescent="0.3">
      <c r="A54" t="b">
        <v>0</v>
      </c>
      <c r="B54" t="s">
        <v>362</v>
      </c>
      <c r="C54">
        <v>163170000</v>
      </c>
      <c r="D54">
        <v>134218940.62500003</v>
      </c>
      <c r="E54">
        <v>605412500</v>
      </c>
      <c r="F54">
        <v>258070312.5</v>
      </c>
      <c r="G54">
        <v>1160871753.125</v>
      </c>
      <c r="H54">
        <v>18.13</v>
      </c>
      <c r="I54">
        <v>29715</v>
      </c>
      <c r="J54">
        <v>537.24877500000002</v>
      </c>
    </row>
    <row r="55" spans="1:10" x14ac:dyDescent="0.3">
      <c r="A55" t="b">
        <v>0</v>
      </c>
      <c r="B55" t="s">
        <v>359</v>
      </c>
      <c r="C55">
        <v>113400000</v>
      </c>
      <c r="D55">
        <v>132638034.37500001</v>
      </c>
      <c r="E55">
        <v>638137500</v>
      </c>
      <c r="F55">
        <v>276839062.5</v>
      </c>
      <c r="G55">
        <v>1161014596.875</v>
      </c>
      <c r="H55">
        <v>12.6</v>
      </c>
      <c r="I55">
        <v>29365</v>
      </c>
      <c r="J55">
        <v>549.53902500000004</v>
      </c>
    </row>
    <row r="56" spans="1:10" x14ac:dyDescent="0.3">
      <c r="A56" t="b">
        <v>0</v>
      </c>
      <c r="B56" t="s">
        <v>365</v>
      </c>
      <c r="C56">
        <v>226170000</v>
      </c>
      <c r="D56">
        <v>127895315.62500001</v>
      </c>
      <c r="E56">
        <v>572687500</v>
      </c>
      <c r="F56">
        <v>239301562.5</v>
      </c>
      <c r="G56">
        <v>1166054378.125</v>
      </c>
      <c r="H56">
        <v>25.13</v>
      </c>
      <c r="I56">
        <v>28315</v>
      </c>
      <c r="J56">
        <v>522.14977499999998</v>
      </c>
    </row>
    <row r="57" spans="1:10" x14ac:dyDescent="0.3">
      <c r="A57" t="b">
        <v>0</v>
      </c>
      <c r="B57" t="s">
        <v>149</v>
      </c>
      <c r="C57">
        <v>157500000</v>
      </c>
      <c r="D57">
        <v>120148875</v>
      </c>
      <c r="E57">
        <v>454877500</v>
      </c>
      <c r="F57">
        <v>437311875</v>
      </c>
      <c r="G57">
        <v>1169838250</v>
      </c>
      <c r="H57">
        <v>17.5</v>
      </c>
      <c r="I57">
        <v>26600</v>
      </c>
      <c r="J57">
        <v>561.63099999999997</v>
      </c>
    </row>
    <row r="58" spans="1:10" x14ac:dyDescent="0.3">
      <c r="A58" t="s">
        <v>556</v>
      </c>
      <c r="B58" t="s">
        <v>280</v>
      </c>
      <c r="C58">
        <v>119700000</v>
      </c>
      <c r="D58">
        <v>205517812.5</v>
      </c>
      <c r="E58">
        <v>425425000</v>
      </c>
      <c r="F58">
        <v>420419999.99999988</v>
      </c>
      <c r="G58">
        <v>1171062812.5</v>
      </c>
      <c r="H58">
        <v>13.3</v>
      </c>
      <c r="I58">
        <v>45500</v>
      </c>
      <c r="J58">
        <v>593.26750000000004</v>
      </c>
    </row>
    <row r="59" spans="1:10" x14ac:dyDescent="0.3">
      <c r="A59" t="b">
        <v>0</v>
      </c>
      <c r="B59" t="s">
        <v>353</v>
      </c>
      <c r="C59">
        <v>94500000.000000015</v>
      </c>
      <c r="D59">
        <v>137380753.12500003</v>
      </c>
      <c r="E59">
        <v>589050000.00000012</v>
      </c>
      <c r="F59">
        <v>351914062.5</v>
      </c>
      <c r="G59">
        <v>1172844815.6250002</v>
      </c>
      <c r="H59">
        <v>10.500000000000002</v>
      </c>
      <c r="I59">
        <v>30415</v>
      </c>
      <c r="J59">
        <v>569.788275</v>
      </c>
    </row>
    <row r="60" spans="1:10" x14ac:dyDescent="0.3">
      <c r="A60" t="b">
        <v>0</v>
      </c>
      <c r="B60" t="s">
        <v>62</v>
      </c>
      <c r="C60">
        <v>122850000</v>
      </c>
      <c r="D60">
        <v>151767000.00000003</v>
      </c>
      <c r="E60">
        <v>454877500</v>
      </c>
      <c r="F60">
        <v>444819375.00000006</v>
      </c>
      <c r="G60">
        <v>1174313875</v>
      </c>
      <c r="H60">
        <v>13.65</v>
      </c>
      <c r="I60">
        <v>33600</v>
      </c>
      <c r="J60">
        <v>581.12599999999998</v>
      </c>
    </row>
    <row r="61" spans="1:10" x14ac:dyDescent="0.3">
      <c r="A61" t="b">
        <v>0</v>
      </c>
      <c r="B61" t="s">
        <v>152</v>
      </c>
      <c r="C61">
        <v>220500000</v>
      </c>
      <c r="D61">
        <v>113825250</v>
      </c>
      <c r="E61">
        <v>422152500.00000006</v>
      </c>
      <c r="F61">
        <v>418543125</v>
      </c>
      <c r="G61">
        <v>1175020875</v>
      </c>
      <c r="H61">
        <v>24.5</v>
      </c>
      <c r="I61">
        <v>25200</v>
      </c>
      <c r="J61">
        <v>546.53200000000004</v>
      </c>
    </row>
    <row r="62" spans="1:10" x14ac:dyDescent="0.3">
      <c r="A62" t="s">
        <v>556</v>
      </c>
      <c r="B62" t="s">
        <v>283</v>
      </c>
      <c r="C62">
        <v>182700000.00000003</v>
      </c>
      <c r="D62">
        <v>199194187.5</v>
      </c>
      <c r="E62">
        <v>392700000.00000006</v>
      </c>
      <c r="F62">
        <v>401651249.99999988</v>
      </c>
      <c r="G62">
        <v>1176245437.5</v>
      </c>
      <c r="H62">
        <v>20.300000000000004</v>
      </c>
      <c r="I62">
        <v>44100</v>
      </c>
      <c r="J62">
        <v>578.16849999999999</v>
      </c>
    </row>
    <row r="63" spans="1:10" x14ac:dyDescent="0.3">
      <c r="A63" t="b">
        <v>0</v>
      </c>
      <c r="B63" t="s">
        <v>65</v>
      </c>
      <c r="C63">
        <v>185850000.00000003</v>
      </c>
      <c r="D63">
        <v>145443375.00000003</v>
      </c>
      <c r="E63">
        <v>422152500.00000006</v>
      </c>
      <c r="F63">
        <v>426050624.99999994</v>
      </c>
      <c r="G63">
        <v>1179496500</v>
      </c>
      <c r="H63">
        <v>20.650000000000002</v>
      </c>
      <c r="I63">
        <v>32200</v>
      </c>
      <c r="J63">
        <v>566.02700000000004</v>
      </c>
    </row>
    <row r="64" spans="1:10" x14ac:dyDescent="0.3">
      <c r="A64" t="b">
        <v>0</v>
      </c>
      <c r="B64" t="s">
        <v>204</v>
      </c>
      <c r="C64">
        <v>434700000</v>
      </c>
      <c r="D64">
        <v>48059550</v>
      </c>
      <c r="E64">
        <v>397608750.00000006</v>
      </c>
      <c r="F64">
        <v>300300000</v>
      </c>
      <c r="G64">
        <v>1180668300</v>
      </c>
      <c r="H64">
        <v>48.3</v>
      </c>
      <c r="I64">
        <v>10640</v>
      </c>
      <c r="J64">
        <v>469.6524</v>
      </c>
    </row>
    <row r="65" spans="1:10" x14ac:dyDescent="0.3">
      <c r="A65" t="b">
        <v>0</v>
      </c>
      <c r="B65" t="s">
        <v>154</v>
      </c>
      <c r="C65">
        <v>157500000</v>
      </c>
      <c r="D65">
        <v>124891593.75000001</v>
      </c>
      <c r="E65">
        <v>536690000.00000006</v>
      </c>
      <c r="F65">
        <v>362236875</v>
      </c>
      <c r="G65">
        <v>1181318468.75</v>
      </c>
      <c r="H65">
        <v>17.5</v>
      </c>
      <c r="I65">
        <v>27650</v>
      </c>
      <c r="J65">
        <v>558.08024999999998</v>
      </c>
    </row>
    <row r="66" spans="1:10" x14ac:dyDescent="0.3">
      <c r="A66" t="b">
        <v>0</v>
      </c>
      <c r="B66" t="s">
        <v>369</v>
      </c>
      <c r="C66">
        <v>113400000</v>
      </c>
      <c r="D66">
        <v>127895315.62500001</v>
      </c>
      <c r="E66">
        <v>589050000.00000012</v>
      </c>
      <c r="F66">
        <v>351914062.5</v>
      </c>
      <c r="G66">
        <v>1182259378.125</v>
      </c>
      <c r="H66">
        <v>12.6</v>
      </c>
      <c r="I66">
        <v>28315</v>
      </c>
      <c r="J66">
        <v>567.08977500000003</v>
      </c>
    </row>
    <row r="67" spans="1:10" x14ac:dyDescent="0.3">
      <c r="A67" t="b">
        <v>0</v>
      </c>
      <c r="B67" t="s">
        <v>358</v>
      </c>
      <c r="C67">
        <v>94500000.000000015</v>
      </c>
      <c r="D67">
        <v>142123471.87500003</v>
      </c>
      <c r="E67">
        <v>670862500.00000012</v>
      </c>
      <c r="F67">
        <v>276839062.5</v>
      </c>
      <c r="G67">
        <v>1184325034.3750002</v>
      </c>
      <c r="H67">
        <v>10.500000000000002</v>
      </c>
      <c r="I67">
        <v>31465</v>
      </c>
      <c r="J67">
        <v>566.23752500000001</v>
      </c>
    </row>
    <row r="68" spans="1:10" x14ac:dyDescent="0.3">
      <c r="A68" t="b">
        <v>0</v>
      </c>
      <c r="B68" t="s">
        <v>67</v>
      </c>
      <c r="C68">
        <v>122850000</v>
      </c>
      <c r="D68">
        <v>156509718.75000003</v>
      </c>
      <c r="E68">
        <v>536690000.00000006</v>
      </c>
      <c r="F68">
        <v>369744375</v>
      </c>
      <c r="G68">
        <v>1185794093.75</v>
      </c>
      <c r="H68">
        <v>13.65</v>
      </c>
      <c r="I68">
        <v>34650</v>
      </c>
      <c r="J68">
        <v>577.57524999999998</v>
      </c>
    </row>
    <row r="69" spans="1:10" x14ac:dyDescent="0.3">
      <c r="A69" t="b">
        <v>0</v>
      </c>
      <c r="B69" t="s">
        <v>157</v>
      </c>
      <c r="C69">
        <v>220500000</v>
      </c>
      <c r="D69">
        <v>118567968.75</v>
      </c>
      <c r="E69">
        <v>503965000.00000006</v>
      </c>
      <c r="F69">
        <v>343468125.00000006</v>
      </c>
      <c r="G69">
        <v>1186501093.75</v>
      </c>
      <c r="H69">
        <v>24.5</v>
      </c>
      <c r="I69">
        <v>26250</v>
      </c>
      <c r="J69">
        <v>542.98125000000005</v>
      </c>
    </row>
    <row r="70" spans="1:10" x14ac:dyDescent="0.3">
      <c r="A70" t="b">
        <v>0</v>
      </c>
      <c r="B70" t="s">
        <v>70</v>
      </c>
      <c r="C70">
        <v>185850000.00000003</v>
      </c>
      <c r="D70">
        <v>150186093.75000003</v>
      </c>
      <c r="E70">
        <v>503965000.00000006</v>
      </c>
      <c r="F70">
        <v>350975625</v>
      </c>
      <c r="G70">
        <v>1190976718.75</v>
      </c>
      <c r="H70">
        <v>20.650000000000002</v>
      </c>
      <c r="I70">
        <v>33250</v>
      </c>
      <c r="J70">
        <v>562.47625000000005</v>
      </c>
    </row>
    <row r="71" spans="1:10" x14ac:dyDescent="0.3">
      <c r="A71" t="b">
        <v>0</v>
      </c>
      <c r="B71" t="s">
        <v>468</v>
      </c>
      <c r="C71">
        <v>403200000.00000006</v>
      </c>
      <c r="D71">
        <v>139119750.00000003</v>
      </c>
      <c r="E71">
        <v>351793750.00000006</v>
      </c>
      <c r="F71">
        <v>300300000</v>
      </c>
      <c r="G71">
        <v>1194413500.0000002</v>
      </c>
      <c r="H71">
        <v>44.800000000000004</v>
      </c>
      <c r="I71">
        <v>30800</v>
      </c>
      <c r="J71">
        <v>509.27800000000002</v>
      </c>
    </row>
    <row r="72" spans="1:10" x14ac:dyDescent="0.3">
      <c r="A72" t="b">
        <v>0</v>
      </c>
      <c r="B72" t="s">
        <v>402</v>
      </c>
      <c r="C72">
        <v>156870000</v>
      </c>
      <c r="D72">
        <v>102758906.25</v>
      </c>
      <c r="E72">
        <v>638137500</v>
      </c>
      <c r="F72">
        <v>300299999.99999994</v>
      </c>
      <c r="G72">
        <v>1198066406.25</v>
      </c>
      <c r="H72">
        <v>17.43</v>
      </c>
      <c r="I72">
        <v>22750</v>
      </c>
      <c r="J72">
        <v>550.59375</v>
      </c>
    </row>
    <row r="73" spans="1:10" x14ac:dyDescent="0.3">
      <c r="A73" t="b">
        <v>0</v>
      </c>
      <c r="B73" t="s">
        <v>471</v>
      </c>
      <c r="C73">
        <v>466200000</v>
      </c>
      <c r="D73">
        <v>132796125.00000001</v>
      </c>
      <c r="E73">
        <v>319068750</v>
      </c>
      <c r="F73">
        <v>281531250</v>
      </c>
      <c r="G73">
        <v>1199596125</v>
      </c>
      <c r="H73">
        <v>51.8</v>
      </c>
      <c r="I73">
        <v>29400</v>
      </c>
      <c r="J73">
        <v>494.17899999999997</v>
      </c>
    </row>
    <row r="74" spans="1:10" x14ac:dyDescent="0.3">
      <c r="A74" t="b">
        <v>0</v>
      </c>
      <c r="B74" t="s">
        <v>504</v>
      </c>
      <c r="C74">
        <v>286650000</v>
      </c>
      <c r="D74">
        <v>91060200</v>
      </c>
      <c r="E74">
        <v>531781250</v>
      </c>
      <c r="F74">
        <v>290915624.99999994</v>
      </c>
      <c r="G74">
        <v>1200407075</v>
      </c>
      <c r="H74">
        <v>31.85</v>
      </c>
      <c r="I74">
        <v>20160</v>
      </c>
      <c r="J74">
        <v>520.17560000000003</v>
      </c>
    </row>
    <row r="75" spans="1:10" x14ac:dyDescent="0.3">
      <c r="A75" t="b">
        <v>0</v>
      </c>
      <c r="B75" t="s">
        <v>164</v>
      </c>
      <c r="C75">
        <v>157500000</v>
      </c>
      <c r="D75">
        <v>120148875</v>
      </c>
      <c r="E75">
        <v>487602500</v>
      </c>
      <c r="F75">
        <v>437311875</v>
      </c>
      <c r="G75">
        <v>1202563250</v>
      </c>
      <c r="H75">
        <v>17.5</v>
      </c>
      <c r="I75">
        <v>26600</v>
      </c>
      <c r="J75">
        <v>575.63099999999997</v>
      </c>
    </row>
    <row r="76" spans="1:10" x14ac:dyDescent="0.3">
      <c r="A76" t="b">
        <v>0</v>
      </c>
      <c r="B76" t="s">
        <v>203</v>
      </c>
      <c r="C76">
        <v>415800000</v>
      </c>
      <c r="D76">
        <v>57544987.5</v>
      </c>
      <c r="E76">
        <v>430333750</v>
      </c>
      <c r="F76">
        <v>300300000</v>
      </c>
      <c r="G76">
        <v>1203978737.5</v>
      </c>
      <c r="H76">
        <v>46.2</v>
      </c>
      <c r="I76">
        <v>12740</v>
      </c>
      <c r="J76">
        <v>486.35090000000002</v>
      </c>
    </row>
    <row r="77" spans="1:10" x14ac:dyDescent="0.3">
      <c r="A77" t="b">
        <v>0</v>
      </c>
      <c r="B77" t="s">
        <v>368</v>
      </c>
      <c r="C77">
        <v>94500000.000000015</v>
      </c>
      <c r="D77">
        <v>137380753.12500003</v>
      </c>
      <c r="E77">
        <v>621775000.00000012</v>
      </c>
      <c r="F77">
        <v>351914062.5</v>
      </c>
      <c r="G77">
        <v>1205569815.6250002</v>
      </c>
      <c r="H77">
        <v>10.500000000000002</v>
      </c>
      <c r="I77">
        <v>30415</v>
      </c>
      <c r="J77">
        <v>583.788275</v>
      </c>
    </row>
    <row r="78" spans="1:10" x14ac:dyDescent="0.3">
      <c r="A78" t="b">
        <v>0</v>
      </c>
      <c r="B78" t="s">
        <v>473</v>
      </c>
      <c r="C78">
        <v>403200000.00000006</v>
      </c>
      <c r="D78">
        <v>143862468.75000003</v>
      </c>
      <c r="E78">
        <v>433606250.00000006</v>
      </c>
      <c r="F78">
        <v>225225000</v>
      </c>
      <c r="G78">
        <v>1205893718.7500002</v>
      </c>
      <c r="H78">
        <v>44.800000000000004</v>
      </c>
      <c r="I78">
        <v>31850</v>
      </c>
      <c r="J78">
        <v>505.72725000000003</v>
      </c>
    </row>
    <row r="79" spans="1:10" x14ac:dyDescent="0.3">
      <c r="A79" t="b">
        <v>0</v>
      </c>
      <c r="B79" t="s">
        <v>25</v>
      </c>
      <c r="C79">
        <v>188370000.00000003</v>
      </c>
      <c r="D79">
        <v>111453890.625</v>
      </c>
      <c r="E79">
        <v>634865000</v>
      </c>
      <c r="F79">
        <v>272146874.99999994</v>
      </c>
      <c r="G79">
        <v>1206835765.625</v>
      </c>
      <c r="H79">
        <v>20.930000000000003</v>
      </c>
      <c r="I79">
        <v>24675</v>
      </c>
      <c r="J79">
        <v>546.76737500000002</v>
      </c>
    </row>
    <row r="80" spans="1:10" x14ac:dyDescent="0.3">
      <c r="A80" t="b">
        <v>0</v>
      </c>
      <c r="B80" t="s">
        <v>77</v>
      </c>
      <c r="C80">
        <v>122850000</v>
      </c>
      <c r="D80">
        <v>151767000.00000003</v>
      </c>
      <c r="E80">
        <v>487602500</v>
      </c>
      <c r="F80">
        <v>444819375.00000006</v>
      </c>
      <c r="G80">
        <v>1207038875</v>
      </c>
      <c r="H80">
        <v>13.65</v>
      </c>
      <c r="I80">
        <v>33600</v>
      </c>
      <c r="J80">
        <v>595.12599999999998</v>
      </c>
    </row>
    <row r="81" spans="1:10" x14ac:dyDescent="0.3">
      <c r="A81" t="s">
        <v>556</v>
      </c>
      <c r="B81" t="s">
        <v>167</v>
      </c>
      <c r="C81">
        <v>220500000</v>
      </c>
      <c r="D81">
        <v>113825250</v>
      </c>
      <c r="E81">
        <v>454877500</v>
      </c>
      <c r="F81">
        <v>418543125</v>
      </c>
      <c r="G81">
        <v>1207745875</v>
      </c>
      <c r="H81">
        <v>24.5</v>
      </c>
      <c r="I81">
        <v>25200</v>
      </c>
      <c r="J81">
        <v>560.53200000000004</v>
      </c>
    </row>
    <row r="82" spans="1:10" x14ac:dyDescent="0.3">
      <c r="A82" t="b">
        <v>0</v>
      </c>
      <c r="B82" t="s">
        <v>476</v>
      </c>
      <c r="C82">
        <v>466200000</v>
      </c>
      <c r="D82">
        <v>137538843.75000003</v>
      </c>
      <c r="E82">
        <v>400881250</v>
      </c>
      <c r="F82">
        <v>206456249.99999997</v>
      </c>
      <c r="G82">
        <v>1211076343.75</v>
      </c>
      <c r="H82">
        <v>51.8</v>
      </c>
      <c r="I82">
        <v>30450</v>
      </c>
      <c r="J82">
        <v>490.62824999999998</v>
      </c>
    </row>
    <row r="83" spans="1:10" x14ac:dyDescent="0.3">
      <c r="A83" t="b">
        <v>0</v>
      </c>
      <c r="B83" t="s">
        <v>512</v>
      </c>
      <c r="C83">
        <v>336420000</v>
      </c>
      <c r="D83">
        <v>97383825</v>
      </c>
      <c r="E83">
        <v>580868750</v>
      </c>
      <c r="F83">
        <v>197071874.99999997</v>
      </c>
      <c r="G83">
        <v>1211744450</v>
      </c>
      <c r="H83">
        <v>37.380000000000003</v>
      </c>
      <c r="I83">
        <v>21560</v>
      </c>
      <c r="J83">
        <v>504.33460000000002</v>
      </c>
    </row>
    <row r="84" spans="1:10" x14ac:dyDescent="0.3">
      <c r="A84" t="b">
        <v>0</v>
      </c>
      <c r="B84" t="s">
        <v>509</v>
      </c>
      <c r="C84">
        <v>286650000</v>
      </c>
      <c r="D84">
        <v>95802918.75</v>
      </c>
      <c r="E84">
        <v>613593750</v>
      </c>
      <c r="F84">
        <v>215840625</v>
      </c>
      <c r="G84">
        <v>1211887293.75</v>
      </c>
      <c r="H84">
        <v>31.85</v>
      </c>
      <c r="I84">
        <v>21210</v>
      </c>
      <c r="J84">
        <v>516.62485000000004</v>
      </c>
    </row>
    <row r="85" spans="1:10" x14ac:dyDescent="0.3">
      <c r="A85" t="b">
        <v>0</v>
      </c>
      <c r="B85" t="s">
        <v>80</v>
      </c>
      <c r="C85">
        <v>185850000.00000003</v>
      </c>
      <c r="D85">
        <v>145443375.00000003</v>
      </c>
      <c r="E85">
        <v>454877500</v>
      </c>
      <c r="F85">
        <v>426050624.99999994</v>
      </c>
      <c r="G85">
        <v>1212221500</v>
      </c>
      <c r="H85">
        <v>20.650000000000002</v>
      </c>
      <c r="I85">
        <v>32200</v>
      </c>
      <c r="J85">
        <v>580.02700000000004</v>
      </c>
    </row>
    <row r="86" spans="1:10" x14ac:dyDescent="0.3">
      <c r="A86" t="s">
        <v>556</v>
      </c>
      <c r="B86" t="s">
        <v>175</v>
      </c>
      <c r="C86">
        <v>78750000</v>
      </c>
      <c r="D86">
        <v>142281562.50000003</v>
      </c>
      <c r="E86">
        <v>785400000.00000012</v>
      </c>
      <c r="F86">
        <v>206456249.99999997</v>
      </c>
      <c r="G86">
        <v>1212887812.5</v>
      </c>
      <c r="H86">
        <v>8.75</v>
      </c>
      <c r="I86">
        <v>31500</v>
      </c>
      <c r="J86">
        <v>572.47749999999996</v>
      </c>
    </row>
    <row r="87" spans="1:10" x14ac:dyDescent="0.3">
      <c r="A87" t="b">
        <v>0</v>
      </c>
      <c r="B87" t="s">
        <v>515</v>
      </c>
      <c r="C87">
        <v>399420000.00000012</v>
      </c>
      <c r="D87">
        <v>91060200</v>
      </c>
      <c r="E87">
        <v>548143750.00000012</v>
      </c>
      <c r="F87">
        <v>178303125.00000003</v>
      </c>
      <c r="G87">
        <v>1216927075.0000002</v>
      </c>
      <c r="H87">
        <v>44.38000000000001</v>
      </c>
      <c r="I87">
        <v>20160</v>
      </c>
      <c r="J87">
        <v>489.23559999999998</v>
      </c>
    </row>
    <row r="88" spans="1:10" x14ac:dyDescent="0.3">
      <c r="A88" t="b">
        <v>0</v>
      </c>
      <c r="B88" t="s">
        <v>503</v>
      </c>
      <c r="C88">
        <v>267750000</v>
      </c>
      <c r="D88">
        <v>100545637.5</v>
      </c>
      <c r="E88">
        <v>564506250</v>
      </c>
      <c r="F88">
        <v>290915624.99999994</v>
      </c>
      <c r="G88">
        <v>1223717512.5</v>
      </c>
      <c r="H88">
        <v>29.75</v>
      </c>
      <c r="I88">
        <v>22260</v>
      </c>
      <c r="J88">
        <v>536.8741</v>
      </c>
    </row>
    <row r="89" spans="1:10" x14ac:dyDescent="0.3">
      <c r="A89" t="b">
        <v>0</v>
      </c>
      <c r="B89" t="s">
        <v>483</v>
      </c>
      <c r="C89">
        <v>403200000.00000006</v>
      </c>
      <c r="D89">
        <v>139119750.00000003</v>
      </c>
      <c r="E89">
        <v>384518750</v>
      </c>
      <c r="F89">
        <v>300300000</v>
      </c>
      <c r="G89">
        <v>1227138500</v>
      </c>
      <c r="H89">
        <v>44.800000000000004</v>
      </c>
      <c r="I89">
        <v>30800</v>
      </c>
      <c r="J89">
        <v>523.27800000000002</v>
      </c>
    </row>
    <row r="90" spans="1:10" x14ac:dyDescent="0.3">
      <c r="A90" t="b">
        <v>0</v>
      </c>
      <c r="B90" t="s">
        <v>486</v>
      </c>
      <c r="C90">
        <v>466200000</v>
      </c>
      <c r="D90">
        <v>132796125.00000001</v>
      </c>
      <c r="E90">
        <v>351793750.00000006</v>
      </c>
      <c r="F90">
        <v>281531250</v>
      </c>
      <c r="G90">
        <v>1232321125</v>
      </c>
      <c r="H90">
        <v>51.8</v>
      </c>
      <c r="I90">
        <v>29400</v>
      </c>
      <c r="J90">
        <v>508.17899999999997</v>
      </c>
    </row>
    <row r="91" spans="1:10" x14ac:dyDescent="0.3">
      <c r="A91" t="b">
        <v>0</v>
      </c>
      <c r="B91" t="s">
        <v>519</v>
      </c>
      <c r="C91">
        <v>286650000</v>
      </c>
      <c r="D91">
        <v>91060200</v>
      </c>
      <c r="E91">
        <v>564506250</v>
      </c>
      <c r="F91">
        <v>290915624.99999994</v>
      </c>
      <c r="G91">
        <v>1233132075</v>
      </c>
      <c r="H91">
        <v>31.85</v>
      </c>
      <c r="I91">
        <v>20160</v>
      </c>
      <c r="J91">
        <v>534.17560000000003</v>
      </c>
    </row>
    <row r="92" spans="1:10" x14ac:dyDescent="0.3">
      <c r="A92" t="b">
        <v>0</v>
      </c>
      <c r="B92" t="s">
        <v>508</v>
      </c>
      <c r="C92">
        <v>267750000</v>
      </c>
      <c r="D92">
        <v>105288356.25</v>
      </c>
      <c r="E92">
        <v>646318750</v>
      </c>
      <c r="F92">
        <v>215840625</v>
      </c>
      <c r="G92">
        <v>1235197731.25</v>
      </c>
      <c r="H92">
        <v>29.75</v>
      </c>
      <c r="I92">
        <v>23310</v>
      </c>
      <c r="J92">
        <v>533.32335</v>
      </c>
    </row>
    <row r="93" spans="1:10" x14ac:dyDescent="0.3">
      <c r="A93" t="s">
        <v>556</v>
      </c>
      <c r="B93" t="s">
        <v>174</v>
      </c>
      <c r="C93">
        <v>59850000</v>
      </c>
      <c r="D93">
        <v>151767000.00000003</v>
      </c>
      <c r="E93">
        <v>818125000</v>
      </c>
      <c r="F93">
        <v>206456249.99999997</v>
      </c>
      <c r="G93">
        <v>1236198250</v>
      </c>
      <c r="H93">
        <v>6.65</v>
      </c>
      <c r="I93">
        <v>33600</v>
      </c>
      <c r="J93">
        <v>589.17600000000004</v>
      </c>
    </row>
    <row r="94" spans="1:10" x14ac:dyDescent="0.3">
      <c r="A94" t="b">
        <v>0</v>
      </c>
      <c r="B94" t="s">
        <v>410</v>
      </c>
      <c r="C94">
        <v>182700000.00000003</v>
      </c>
      <c r="D94">
        <v>137538843.75000003</v>
      </c>
      <c r="E94">
        <v>458150000.00000006</v>
      </c>
      <c r="F94">
        <v>469218750</v>
      </c>
      <c r="G94">
        <v>1247607593.75</v>
      </c>
      <c r="H94">
        <v>20.300000000000004</v>
      </c>
      <c r="I94">
        <v>30450</v>
      </c>
      <c r="J94">
        <v>599.12824999999998</v>
      </c>
    </row>
    <row r="95" spans="1:10" x14ac:dyDescent="0.3">
      <c r="A95" t="b">
        <v>0</v>
      </c>
      <c r="B95" t="s">
        <v>533</v>
      </c>
      <c r="C95">
        <v>274050000</v>
      </c>
      <c r="D95">
        <v>86633662.500000015</v>
      </c>
      <c r="E95">
        <v>572687500</v>
      </c>
      <c r="F95">
        <v>319068750</v>
      </c>
      <c r="G95">
        <v>1252439912.5</v>
      </c>
      <c r="H95">
        <v>30.45</v>
      </c>
      <c r="I95">
        <v>19180</v>
      </c>
      <c r="J95">
        <v>547.40629999999999</v>
      </c>
    </row>
    <row r="96" spans="1:10" x14ac:dyDescent="0.3">
      <c r="A96" t="b">
        <v>0</v>
      </c>
      <c r="B96" t="s">
        <v>413</v>
      </c>
      <c r="C96">
        <v>245700000</v>
      </c>
      <c r="D96">
        <v>131215218.75000001</v>
      </c>
      <c r="E96">
        <v>425425000</v>
      </c>
      <c r="F96">
        <v>450450000</v>
      </c>
      <c r="G96">
        <v>1252790218.75</v>
      </c>
      <c r="H96">
        <v>27.3</v>
      </c>
      <c r="I96">
        <v>29050</v>
      </c>
      <c r="J96">
        <v>584.02925000000005</v>
      </c>
    </row>
    <row r="97" spans="1:10" x14ac:dyDescent="0.3">
      <c r="A97" t="b">
        <v>0</v>
      </c>
      <c r="B97" t="s">
        <v>33</v>
      </c>
      <c r="C97">
        <v>214200000</v>
      </c>
      <c r="D97">
        <v>146233828.12500003</v>
      </c>
      <c r="E97">
        <v>454877500</v>
      </c>
      <c r="F97">
        <v>441065624.99999994</v>
      </c>
      <c r="G97">
        <v>1256376953.125</v>
      </c>
      <c r="H97">
        <v>23.8</v>
      </c>
      <c r="I97">
        <v>32375</v>
      </c>
      <c r="J97">
        <v>595.301875</v>
      </c>
    </row>
    <row r="98" spans="1:10" x14ac:dyDescent="0.3">
      <c r="A98" t="b">
        <v>0</v>
      </c>
      <c r="B98" t="s">
        <v>518</v>
      </c>
      <c r="C98">
        <v>267750000</v>
      </c>
      <c r="D98">
        <v>100545637.5</v>
      </c>
      <c r="E98">
        <v>597231250</v>
      </c>
      <c r="F98">
        <v>290915624.99999994</v>
      </c>
      <c r="G98">
        <v>1256442512.5</v>
      </c>
      <c r="H98">
        <v>29.75</v>
      </c>
      <c r="I98">
        <v>22260</v>
      </c>
      <c r="J98">
        <v>550.8741</v>
      </c>
    </row>
    <row r="99" spans="1:10" x14ac:dyDescent="0.3">
      <c r="A99" t="b">
        <v>0</v>
      </c>
      <c r="B99" t="s">
        <v>415</v>
      </c>
      <c r="C99">
        <v>182700000.00000003</v>
      </c>
      <c r="D99">
        <v>142281562.50000003</v>
      </c>
      <c r="E99">
        <v>539962500</v>
      </c>
      <c r="F99">
        <v>394143749.99999988</v>
      </c>
      <c r="G99">
        <v>1259087812.5</v>
      </c>
      <c r="H99">
        <v>20.300000000000004</v>
      </c>
      <c r="I99">
        <v>31500</v>
      </c>
      <c r="J99">
        <v>595.57749999999999</v>
      </c>
    </row>
    <row r="100" spans="1:10" x14ac:dyDescent="0.3">
      <c r="A100" t="b">
        <v>0</v>
      </c>
      <c r="B100" t="s">
        <v>36</v>
      </c>
      <c r="C100">
        <v>277200000.00000006</v>
      </c>
      <c r="D100">
        <v>139910203.12500003</v>
      </c>
      <c r="E100">
        <v>422152500.00000006</v>
      </c>
      <c r="F100">
        <v>422296875</v>
      </c>
      <c r="G100">
        <v>1261559578.1250002</v>
      </c>
      <c r="H100">
        <v>30.800000000000004</v>
      </c>
      <c r="I100">
        <v>30975</v>
      </c>
      <c r="J100">
        <v>580.20287499999995</v>
      </c>
    </row>
    <row r="101" spans="1:10" x14ac:dyDescent="0.3">
      <c r="A101" t="b">
        <v>0</v>
      </c>
      <c r="B101" t="s">
        <v>541</v>
      </c>
      <c r="C101">
        <v>323820000.00000006</v>
      </c>
      <c r="D101">
        <v>92957287.5</v>
      </c>
      <c r="E101">
        <v>621775000.00000012</v>
      </c>
      <c r="F101">
        <v>225225000</v>
      </c>
      <c r="G101">
        <v>1263777287.5000002</v>
      </c>
      <c r="H101">
        <v>35.980000000000004</v>
      </c>
      <c r="I101">
        <v>20580</v>
      </c>
      <c r="J101">
        <v>531.56529999999998</v>
      </c>
    </row>
    <row r="102" spans="1:10" x14ac:dyDescent="0.3">
      <c r="A102" t="b">
        <v>0</v>
      </c>
      <c r="B102" t="s">
        <v>538</v>
      </c>
      <c r="C102">
        <v>274050000</v>
      </c>
      <c r="D102">
        <v>91376381.25</v>
      </c>
      <c r="E102">
        <v>654500000</v>
      </c>
      <c r="F102">
        <v>243993749.99999994</v>
      </c>
      <c r="G102">
        <v>1263920131.25</v>
      </c>
      <c r="H102">
        <v>30.45</v>
      </c>
      <c r="I102">
        <v>20230</v>
      </c>
      <c r="J102">
        <v>543.85554999999999</v>
      </c>
    </row>
    <row r="103" spans="1:10" x14ac:dyDescent="0.3">
      <c r="A103" t="b">
        <v>0</v>
      </c>
      <c r="B103" t="s">
        <v>418</v>
      </c>
      <c r="C103">
        <v>245700000</v>
      </c>
      <c r="D103">
        <v>135957937.50000003</v>
      </c>
      <c r="E103">
        <v>507237500</v>
      </c>
      <c r="F103">
        <v>375375000</v>
      </c>
      <c r="G103">
        <v>1264270437.5</v>
      </c>
      <c r="H103">
        <v>27.3</v>
      </c>
      <c r="I103">
        <v>30100</v>
      </c>
      <c r="J103">
        <v>580.47850000000005</v>
      </c>
    </row>
    <row r="104" spans="1:10" x14ac:dyDescent="0.3">
      <c r="A104" t="b">
        <v>0</v>
      </c>
      <c r="B104" t="s">
        <v>38</v>
      </c>
      <c r="C104">
        <v>214200000</v>
      </c>
      <c r="D104">
        <v>150976546.87500003</v>
      </c>
      <c r="E104">
        <v>536690000.00000006</v>
      </c>
      <c r="F104">
        <v>365990624.99999994</v>
      </c>
      <c r="G104">
        <v>1267857171.875</v>
      </c>
      <c r="H104">
        <v>23.8</v>
      </c>
      <c r="I104">
        <v>33425</v>
      </c>
      <c r="J104">
        <v>591.751125</v>
      </c>
    </row>
    <row r="105" spans="1:10" x14ac:dyDescent="0.3">
      <c r="A105" t="b">
        <v>0</v>
      </c>
      <c r="B105" t="s">
        <v>544</v>
      </c>
      <c r="C105">
        <v>386820000.00000006</v>
      </c>
      <c r="D105">
        <v>86633662.500000015</v>
      </c>
      <c r="E105">
        <v>589050000.00000012</v>
      </c>
      <c r="F105">
        <v>206456249.99999997</v>
      </c>
      <c r="G105">
        <v>1268959912.5000002</v>
      </c>
      <c r="H105">
        <v>42.980000000000004</v>
      </c>
      <c r="I105">
        <v>19180</v>
      </c>
      <c r="J105">
        <v>516.46630000000005</v>
      </c>
    </row>
    <row r="106" spans="1:10" x14ac:dyDescent="0.3">
      <c r="A106" t="b">
        <v>0</v>
      </c>
      <c r="B106" t="s">
        <v>296</v>
      </c>
      <c r="C106">
        <v>100800000.00000001</v>
      </c>
      <c r="D106">
        <v>173109234.37500003</v>
      </c>
      <c r="E106">
        <v>610321250.00000012</v>
      </c>
      <c r="F106">
        <v>386636249.99999994</v>
      </c>
      <c r="G106">
        <v>1270866734.3750002</v>
      </c>
      <c r="H106">
        <v>11.200000000000001</v>
      </c>
      <c r="I106">
        <v>38325</v>
      </c>
      <c r="J106">
        <v>625.69762500000002</v>
      </c>
    </row>
    <row r="107" spans="1:10" x14ac:dyDescent="0.3">
      <c r="A107" t="b">
        <v>0</v>
      </c>
      <c r="B107" t="s">
        <v>41</v>
      </c>
      <c r="C107">
        <v>277200000.00000006</v>
      </c>
      <c r="D107">
        <v>144652921.87500003</v>
      </c>
      <c r="E107">
        <v>503965000.00000006</v>
      </c>
      <c r="F107">
        <v>347221875</v>
      </c>
      <c r="G107">
        <v>1273039796.8750002</v>
      </c>
      <c r="H107">
        <v>30.800000000000004</v>
      </c>
      <c r="I107">
        <v>32025</v>
      </c>
      <c r="J107">
        <v>576.65212499999996</v>
      </c>
    </row>
    <row r="108" spans="1:10" x14ac:dyDescent="0.3">
      <c r="A108" t="b">
        <v>0</v>
      </c>
      <c r="B108" t="s">
        <v>532</v>
      </c>
      <c r="C108">
        <v>255150000</v>
      </c>
      <c r="D108">
        <v>96119100</v>
      </c>
      <c r="E108">
        <v>605412500</v>
      </c>
      <c r="F108">
        <v>319068750</v>
      </c>
      <c r="G108">
        <v>1275750350</v>
      </c>
      <c r="H108">
        <v>28.349999999999998</v>
      </c>
      <c r="I108">
        <v>21280</v>
      </c>
      <c r="J108">
        <v>564.10479999999995</v>
      </c>
    </row>
    <row r="109" spans="1:10" x14ac:dyDescent="0.3">
      <c r="A109" t="s">
        <v>556</v>
      </c>
      <c r="B109" t="s">
        <v>425</v>
      </c>
      <c r="C109">
        <v>182700000.00000003</v>
      </c>
      <c r="D109">
        <v>137538843.75000003</v>
      </c>
      <c r="E109">
        <v>490875000</v>
      </c>
      <c r="F109">
        <v>469218750</v>
      </c>
      <c r="G109">
        <v>1280332593.75</v>
      </c>
      <c r="H109">
        <v>20.300000000000004</v>
      </c>
      <c r="I109">
        <v>30450</v>
      </c>
      <c r="J109">
        <v>613.12824999999998</v>
      </c>
    </row>
    <row r="110" spans="1:10" x14ac:dyDescent="0.3">
      <c r="A110" t="b">
        <v>0</v>
      </c>
      <c r="B110" t="s">
        <v>199</v>
      </c>
      <c r="C110">
        <v>446669999.99999994</v>
      </c>
      <c r="D110">
        <v>48059550</v>
      </c>
      <c r="E110">
        <v>561233750</v>
      </c>
      <c r="F110">
        <v>225225000</v>
      </c>
      <c r="G110">
        <v>1281188300</v>
      </c>
      <c r="H110">
        <v>49.629999999999995</v>
      </c>
      <c r="I110">
        <v>10640</v>
      </c>
      <c r="J110">
        <v>500.31240000000003</v>
      </c>
    </row>
    <row r="111" spans="1:10" x14ac:dyDescent="0.3">
      <c r="A111" t="b">
        <v>0</v>
      </c>
      <c r="B111" t="s">
        <v>304</v>
      </c>
      <c r="C111">
        <v>150570000</v>
      </c>
      <c r="D111">
        <v>179432859.375</v>
      </c>
      <c r="E111">
        <v>659408750</v>
      </c>
      <c r="F111">
        <v>292792500</v>
      </c>
      <c r="G111">
        <v>1282204109.375</v>
      </c>
      <c r="H111">
        <v>16.73</v>
      </c>
      <c r="I111">
        <v>39725</v>
      </c>
      <c r="J111">
        <v>609.85662500000001</v>
      </c>
    </row>
    <row r="112" spans="1:10" x14ac:dyDescent="0.3">
      <c r="A112" t="b">
        <v>0</v>
      </c>
      <c r="B112" t="s">
        <v>301</v>
      </c>
      <c r="C112">
        <v>100800000.00000001</v>
      </c>
      <c r="D112">
        <v>177851953.12500003</v>
      </c>
      <c r="E112">
        <v>692133750.00000012</v>
      </c>
      <c r="F112">
        <v>311561250</v>
      </c>
      <c r="G112">
        <v>1282346953.1250002</v>
      </c>
      <c r="H112">
        <v>11.200000000000001</v>
      </c>
      <c r="I112">
        <v>39375</v>
      </c>
      <c r="J112">
        <v>622.14687500000002</v>
      </c>
    </row>
    <row r="113" spans="1:10" x14ac:dyDescent="0.3">
      <c r="A113" t="b">
        <v>0</v>
      </c>
      <c r="B113" t="s">
        <v>548</v>
      </c>
      <c r="C113">
        <v>274050000</v>
      </c>
      <c r="D113">
        <v>86633662.500000015</v>
      </c>
      <c r="E113">
        <v>605412500</v>
      </c>
      <c r="F113">
        <v>319068750</v>
      </c>
      <c r="G113">
        <v>1285164912.5</v>
      </c>
      <c r="H113">
        <v>30.45</v>
      </c>
      <c r="I113">
        <v>19180</v>
      </c>
      <c r="J113">
        <v>561.40629999999999</v>
      </c>
    </row>
    <row r="114" spans="1:10" x14ac:dyDescent="0.3">
      <c r="A114" t="s">
        <v>556</v>
      </c>
      <c r="B114" t="s">
        <v>428</v>
      </c>
      <c r="C114">
        <v>245700000</v>
      </c>
      <c r="D114">
        <v>131215218.75000001</v>
      </c>
      <c r="E114">
        <v>458150000.00000006</v>
      </c>
      <c r="F114">
        <v>450450000</v>
      </c>
      <c r="G114">
        <v>1285515218.75</v>
      </c>
      <c r="H114">
        <v>27.3</v>
      </c>
      <c r="I114">
        <v>29050</v>
      </c>
      <c r="J114">
        <v>598.02925000000005</v>
      </c>
    </row>
    <row r="115" spans="1:10" x14ac:dyDescent="0.3">
      <c r="A115" t="b">
        <v>0</v>
      </c>
      <c r="B115" t="s">
        <v>537</v>
      </c>
      <c r="C115">
        <v>255150000</v>
      </c>
      <c r="D115">
        <v>100861818.75</v>
      </c>
      <c r="E115">
        <v>687225000</v>
      </c>
      <c r="F115">
        <v>243993749.99999994</v>
      </c>
      <c r="G115">
        <v>1287230568.75</v>
      </c>
      <c r="H115">
        <v>28.349999999999998</v>
      </c>
      <c r="I115">
        <v>22330</v>
      </c>
      <c r="J115">
        <v>560.55404999999996</v>
      </c>
    </row>
    <row r="116" spans="1:10" x14ac:dyDescent="0.3">
      <c r="A116" t="b">
        <v>0</v>
      </c>
      <c r="B116" t="s">
        <v>307</v>
      </c>
      <c r="C116">
        <v>213570000</v>
      </c>
      <c r="D116">
        <v>173109234.37500003</v>
      </c>
      <c r="E116">
        <v>626683750</v>
      </c>
      <c r="F116">
        <v>274023750</v>
      </c>
      <c r="G116">
        <v>1287386734.375</v>
      </c>
      <c r="H116">
        <v>23.73</v>
      </c>
      <c r="I116">
        <v>38325</v>
      </c>
      <c r="J116">
        <v>594.75762499999996</v>
      </c>
    </row>
    <row r="117" spans="1:10" x14ac:dyDescent="0.3">
      <c r="A117" t="b">
        <v>0</v>
      </c>
      <c r="B117" t="s">
        <v>48</v>
      </c>
      <c r="C117">
        <v>214200000</v>
      </c>
      <c r="D117">
        <v>146233828.12500003</v>
      </c>
      <c r="E117">
        <v>487602500</v>
      </c>
      <c r="F117">
        <v>441065624.99999994</v>
      </c>
      <c r="G117">
        <v>1289101953.125</v>
      </c>
      <c r="H117">
        <v>23.8</v>
      </c>
      <c r="I117">
        <v>32375</v>
      </c>
      <c r="J117">
        <v>609.301875</v>
      </c>
    </row>
    <row r="118" spans="1:10" x14ac:dyDescent="0.3">
      <c r="A118" t="b">
        <v>0</v>
      </c>
      <c r="B118" t="s">
        <v>393</v>
      </c>
      <c r="C118">
        <v>207270000</v>
      </c>
      <c r="D118">
        <v>95486737.5</v>
      </c>
      <c r="E118">
        <v>793581250.00000012</v>
      </c>
      <c r="F118">
        <v>197071874.99999997</v>
      </c>
      <c r="G118">
        <v>1293409862.5</v>
      </c>
      <c r="H118">
        <v>23.03</v>
      </c>
      <c r="I118">
        <v>21140</v>
      </c>
      <c r="J118">
        <v>565.25490000000002</v>
      </c>
    </row>
    <row r="119" spans="1:10" x14ac:dyDescent="0.3">
      <c r="A119" t="b">
        <v>0</v>
      </c>
      <c r="B119" t="s">
        <v>295</v>
      </c>
      <c r="C119">
        <v>81900000</v>
      </c>
      <c r="D119">
        <v>182594671.875</v>
      </c>
      <c r="E119">
        <v>643046250</v>
      </c>
      <c r="F119">
        <v>386636249.99999994</v>
      </c>
      <c r="G119">
        <v>1294177171.875</v>
      </c>
      <c r="H119">
        <v>9.1</v>
      </c>
      <c r="I119">
        <v>40425</v>
      </c>
      <c r="J119">
        <v>642.39612499999998</v>
      </c>
    </row>
    <row r="120" spans="1:10" x14ac:dyDescent="0.3">
      <c r="A120" t="b">
        <v>0</v>
      </c>
      <c r="B120" t="s">
        <v>51</v>
      </c>
      <c r="C120">
        <v>277200000.00000006</v>
      </c>
      <c r="D120">
        <v>139910203.12500003</v>
      </c>
      <c r="E120">
        <v>454877500</v>
      </c>
      <c r="F120">
        <v>422296875</v>
      </c>
      <c r="G120">
        <v>1294284578.125</v>
      </c>
      <c r="H120">
        <v>30.800000000000004</v>
      </c>
      <c r="I120">
        <v>30975</v>
      </c>
      <c r="J120">
        <v>594.20287499999995</v>
      </c>
    </row>
    <row r="121" spans="1:10" x14ac:dyDescent="0.3">
      <c r="A121" t="b">
        <v>0</v>
      </c>
      <c r="B121" t="s">
        <v>441</v>
      </c>
      <c r="C121">
        <v>94500000.000000015</v>
      </c>
      <c r="D121">
        <v>123626868.75000001</v>
      </c>
      <c r="E121">
        <v>818125000</v>
      </c>
      <c r="F121">
        <v>262762500</v>
      </c>
      <c r="G121">
        <v>1299014368.75</v>
      </c>
      <c r="H121">
        <v>10.500000000000002</v>
      </c>
      <c r="I121">
        <v>27370</v>
      </c>
      <c r="J121">
        <v>607.91044999999997</v>
      </c>
    </row>
    <row r="122" spans="1:10" x14ac:dyDescent="0.3">
      <c r="A122" t="s">
        <v>556</v>
      </c>
      <c r="B122" t="s">
        <v>311</v>
      </c>
      <c r="C122">
        <v>100800000.00000001</v>
      </c>
      <c r="D122">
        <v>173109234.37500003</v>
      </c>
      <c r="E122">
        <v>643046250</v>
      </c>
      <c r="F122">
        <v>386636249.99999994</v>
      </c>
      <c r="G122">
        <v>1303591734.375</v>
      </c>
      <c r="H122">
        <v>11.200000000000001</v>
      </c>
      <c r="I122">
        <v>38325</v>
      </c>
      <c r="J122">
        <v>639.69762500000002</v>
      </c>
    </row>
    <row r="123" spans="1:10" x14ac:dyDescent="0.3">
      <c r="A123" t="b">
        <v>0</v>
      </c>
      <c r="B123" t="s">
        <v>300</v>
      </c>
      <c r="C123">
        <v>81900000</v>
      </c>
      <c r="D123">
        <v>187337390.625</v>
      </c>
      <c r="E123">
        <v>724858750</v>
      </c>
      <c r="F123">
        <v>311561250</v>
      </c>
      <c r="G123">
        <v>1305657390.625</v>
      </c>
      <c r="H123">
        <v>9.1</v>
      </c>
      <c r="I123">
        <v>41475</v>
      </c>
      <c r="J123">
        <v>638.84537499999999</v>
      </c>
    </row>
    <row r="124" spans="1:10" x14ac:dyDescent="0.3">
      <c r="A124" t="b">
        <v>0</v>
      </c>
      <c r="B124" t="s">
        <v>547</v>
      </c>
      <c r="C124">
        <v>255150000</v>
      </c>
      <c r="D124">
        <v>96119100</v>
      </c>
      <c r="E124">
        <v>638137500</v>
      </c>
      <c r="F124">
        <v>319068750</v>
      </c>
      <c r="G124">
        <v>1308475350</v>
      </c>
      <c r="H124">
        <v>28.349999999999998</v>
      </c>
      <c r="I124">
        <v>21280</v>
      </c>
      <c r="J124">
        <v>578.10479999999995</v>
      </c>
    </row>
    <row r="125" spans="1:10" x14ac:dyDescent="0.3">
      <c r="A125" t="b">
        <v>0</v>
      </c>
      <c r="B125" t="s">
        <v>449</v>
      </c>
      <c r="C125">
        <v>144270000</v>
      </c>
      <c r="D125">
        <v>129950493.75000001</v>
      </c>
      <c r="E125">
        <v>867212500.00000012</v>
      </c>
      <c r="F125">
        <v>168918750</v>
      </c>
      <c r="G125">
        <v>1310351743.75</v>
      </c>
      <c r="H125">
        <v>16.03</v>
      </c>
      <c r="I125">
        <v>28770</v>
      </c>
      <c r="J125">
        <v>592.06944999999996</v>
      </c>
    </row>
    <row r="126" spans="1:10" x14ac:dyDescent="0.3">
      <c r="A126" t="b">
        <v>0</v>
      </c>
      <c r="B126" t="s">
        <v>446</v>
      </c>
      <c r="C126">
        <v>94500000.000000015</v>
      </c>
      <c r="D126">
        <v>128369587.50000001</v>
      </c>
      <c r="E126">
        <v>899937500</v>
      </c>
      <c r="F126">
        <v>187687500</v>
      </c>
      <c r="G126">
        <v>1310494587.5</v>
      </c>
      <c r="H126">
        <v>10.500000000000002</v>
      </c>
      <c r="I126">
        <v>28420</v>
      </c>
      <c r="J126">
        <v>604.35969999999998</v>
      </c>
    </row>
    <row r="127" spans="1:10" x14ac:dyDescent="0.3">
      <c r="A127" t="b">
        <v>0</v>
      </c>
      <c r="B127" t="s">
        <v>170</v>
      </c>
      <c r="C127">
        <v>90720000.000000015</v>
      </c>
      <c r="D127">
        <v>142281562.50000003</v>
      </c>
      <c r="E127">
        <v>949025000.00000012</v>
      </c>
      <c r="F127">
        <v>131381250</v>
      </c>
      <c r="G127">
        <v>1313407812.5000002</v>
      </c>
      <c r="H127">
        <v>10.080000000000002</v>
      </c>
      <c r="I127">
        <v>31500</v>
      </c>
      <c r="J127">
        <v>603.13750000000005</v>
      </c>
    </row>
    <row r="128" spans="1:10" x14ac:dyDescent="0.3">
      <c r="A128" t="b">
        <v>0</v>
      </c>
      <c r="B128" t="s">
        <v>452</v>
      </c>
      <c r="C128">
        <v>207270000</v>
      </c>
      <c r="D128">
        <v>123626868.75000001</v>
      </c>
      <c r="E128">
        <v>834487500.00000012</v>
      </c>
      <c r="F128">
        <v>150150000</v>
      </c>
      <c r="G128">
        <v>1315534368.75</v>
      </c>
      <c r="H128">
        <v>23.03</v>
      </c>
      <c r="I128">
        <v>27370</v>
      </c>
      <c r="J128">
        <v>576.97045000000003</v>
      </c>
    </row>
    <row r="129" spans="1:10" x14ac:dyDescent="0.3">
      <c r="A129" t="s">
        <v>556</v>
      </c>
      <c r="B129" t="s">
        <v>93</v>
      </c>
      <c r="C129">
        <v>110250000</v>
      </c>
      <c r="D129">
        <v>132796125.00000001</v>
      </c>
      <c r="E129">
        <v>679043750</v>
      </c>
      <c r="F129">
        <v>394143749.99999994</v>
      </c>
      <c r="G129">
        <v>1316233625</v>
      </c>
      <c r="H129">
        <v>12.25</v>
      </c>
      <c r="I129">
        <v>29400</v>
      </c>
      <c r="J129">
        <v>632.07899999999995</v>
      </c>
    </row>
    <row r="130" spans="1:10" x14ac:dyDescent="0.3">
      <c r="A130" t="s">
        <v>556</v>
      </c>
      <c r="B130" t="s">
        <v>98</v>
      </c>
      <c r="C130">
        <v>110250000</v>
      </c>
      <c r="D130">
        <v>137538843.75000003</v>
      </c>
      <c r="E130">
        <v>749402500</v>
      </c>
      <c r="F130">
        <v>319068750</v>
      </c>
      <c r="G130">
        <v>1316260093.75</v>
      </c>
      <c r="H130">
        <v>12.25</v>
      </c>
      <c r="I130">
        <v>30450</v>
      </c>
      <c r="J130">
        <v>623.62824999999998</v>
      </c>
    </row>
    <row r="131" spans="1:10" x14ac:dyDescent="0.3">
      <c r="A131" t="b">
        <v>0</v>
      </c>
      <c r="B131" t="s">
        <v>392</v>
      </c>
      <c r="C131">
        <v>188370000</v>
      </c>
      <c r="D131">
        <v>104972175</v>
      </c>
      <c r="E131">
        <v>826306250.00000012</v>
      </c>
      <c r="F131">
        <v>197071874.99999997</v>
      </c>
      <c r="G131">
        <v>1316720300</v>
      </c>
      <c r="H131">
        <v>20.93</v>
      </c>
      <c r="I131">
        <v>23240</v>
      </c>
      <c r="J131">
        <v>581.95339999999999</v>
      </c>
    </row>
    <row r="132" spans="1:10" x14ac:dyDescent="0.3">
      <c r="A132" t="s">
        <v>556</v>
      </c>
      <c r="B132" t="s">
        <v>122</v>
      </c>
      <c r="C132">
        <v>113400000</v>
      </c>
      <c r="D132">
        <v>139119750.00000003</v>
      </c>
      <c r="E132">
        <v>654500000</v>
      </c>
      <c r="F132">
        <v>412912499.99999994</v>
      </c>
      <c r="G132">
        <v>1319932250</v>
      </c>
      <c r="H132">
        <v>12.6</v>
      </c>
      <c r="I132">
        <v>30800</v>
      </c>
      <c r="J132">
        <v>637.37800000000004</v>
      </c>
    </row>
    <row r="133" spans="1:10" x14ac:dyDescent="0.3">
      <c r="A133" t="b">
        <v>0</v>
      </c>
      <c r="B133" t="s">
        <v>440</v>
      </c>
      <c r="C133">
        <v>75600000</v>
      </c>
      <c r="D133">
        <v>133112306.25000001</v>
      </c>
      <c r="E133">
        <v>850850000</v>
      </c>
      <c r="F133">
        <v>262762500</v>
      </c>
      <c r="G133">
        <v>1322324806.25</v>
      </c>
      <c r="H133">
        <v>8.4</v>
      </c>
      <c r="I133">
        <v>29470</v>
      </c>
      <c r="J133">
        <v>624.60895000000005</v>
      </c>
    </row>
    <row r="134" spans="1:10" x14ac:dyDescent="0.3">
      <c r="A134" t="s">
        <v>556</v>
      </c>
      <c r="B134" t="s">
        <v>310</v>
      </c>
      <c r="C134">
        <v>81900000</v>
      </c>
      <c r="D134">
        <v>182594671.875</v>
      </c>
      <c r="E134">
        <v>675771250</v>
      </c>
      <c r="F134">
        <v>386636249.99999994</v>
      </c>
      <c r="G134">
        <v>1326902171.875</v>
      </c>
      <c r="H134">
        <v>9.1</v>
      </c>
      <c r="I134">
        <v>40425</v>
      </c>
      <c r="J134">
        <v>656.39612499999998</v>
      </c>
    </row>
    <row r="135" spans="1:10" x14ac:dyDescent="0.3">
      <c r="A135" t="b">
        <v>0</v>
      </c>
      <c r="B135" t="s">
        <v>101</v>
      </c>
      <c r="C135">
        <v>160020000</v>
      </c>
      <c r="D135">
        <v>139119750.00000003</v>
      </c>
      <c r="E135">
        <v>728131250</v>
      </c>
      <c r="F135">
        <v>300300000</v>
      </c>
      <c r="G135">
        <v>1327571000</v>
      </c>
      <c r="H135">
        <v>17.78</v>
      </c>
      <c r="I135">
        <v>30800</v>
      </c>
      <c r="J135">
        <v>616.23800000000006</v>
      </c>
    </row>
    <row r="136" spans="1:10" x14ac:dyDescent="0.3">
      <c r="A136" t="b">
        <v>0</v>
      </c>
      <c r="B136" t="s">
        <v>207</v>
      </c>
      <c r="C136">
        <v>472500000</v>
      </c>
      <c r="D136">
        <v>82839487.500000015</v>
      </c>
      <c r="E136">
        <v>381246250.00000006</v>
      </c>
      <c r="F136">
        <v>394143749.99999994</v>
      </c>
      <c r="G136">
        <v>1330729487.5</v>
      </c>
      <c r="H136">
        <v>52.5</v>
      </c>
      <c r="I136">
        <v>18340</v>
      </c>
      <c r="J136">
        <v>548.84690000000001</v>
      </c>
    </row>
    <row r="137" spans="1:10" x14ac:dyDescent="0.3">
      <c r="A137" t="b">
        <v>0</v>
      </c>
      <c r="B137" t="s">
        <v>130</v>
      </c>
      <c r="C137">
        <v>163170000</v>
      </c>
      <c r="D137">
        <v>145443375.00000003</v>
      </c>
      <c r="E137">
        <v>703587500.00000012</v>
      </c>
      <c r="F137">
        <v>319068749.99999994</v>
      </c>
      <c r="G137">
        <v>1331269625</v>
      </c>
      <c r="H137">
        <v>18.13</v>
      </c>
      <c r="I137">
        <v>32200</v>
      </c>
      <c r="J137">
        <v>621.53700000000003</v>
      </c>
    </row>
    <row r="138" spans="1:10" x14ac:dyDescent="0.3">
      <c r="A138" t="s">
        <v>556</v>
      </c>
      <c r="B138" t="s">
        <v>127</v>
      </c>
      <c r="C138">
        <v>113400000</v>
      </c>
      <c r="D138">
        <v>143862468.75000003</v>
      </c>
      <c r="E138">
        <v>736312500</v>
      </c>
      <c r="F138">
        <v>337837499.99999994</v>
      </c>
      <c r="G138">
        <v>1331412468.75</v>
      </c>
      <c r="H138">
        <v>12.6</v>
      </c>
      <c r="I138">
        <v>31850</v>
      </c>
      <c r="J138">
        <v>633.82725000000005</v>
      </c>
    </row>
    <row r="139" spans="1:10" x14ac:dyDescent="0.3">
      <c r="A139" t="b">
        <v>0</v>
      </c>
      <c r="B139" t="s">
        <v>456</v>
      </c>
      <c r="C139">
        <v>94500000.000000015</v>
      </c>
      <c r="D139">
        <v>123626868.75000001</v>
      </c>
      <c r="E139">
        <v>850850000</v>
      </c>
      <c r="F139">
        <v>262762500</v>
      </c>
      <c r="G139">
        <v>1331739368.75</v>
      </c>
      <c r="H139">
        <v>10.500000000000002</v>
      </c>
      <c r="I139">
        <v>27370</v>
      </c>
      <c r="J139">
        <v>621.91044999999997</v>
      </c>
    </row>
    <row r="140" spans="1:10" x14ac:dyDescent="0.3">
      <c r="A140" t="b">
        <v>0</v>
      </c>
      <c r="B140" t="s">
        <v>104</v>
      </c>
      <c r="C140">
        <v>223019999.99999997</v>
      </c>
      <c r="D140">
        <v>132796125.00000001</v>
      </c>
      <c r="E140">
        <v>695406250</v>
      </c>
      <c r="F140">
        <v>281531250</v>
      </c>
      <c r="G140">
        <v>1332753625</v>
      </c>
      <c r="H140">
        <v>24.779999999999998</v>
      </c>
      <c r="I140">
        <v>29400</v>
      </c>
      <c r="J140">
        <v>601.13900000000001</v>
      </c>
    </row>
    <row r="141" spans="1:10" x14ac:dyDescent="0.3">
      <c r="A141" t="b">
        <v>0</v>
      </c>
      <c r="B141" t="s">
        <v>445</v>
      </c>
      <c r="C141">
        <v>75600000</v>
      </c>
      <c r="D141">
        <v>137855025.00000003</v>
      </c>
      <c r="E141">
        <v>932662500</v>
      </c>
      <c r="F141">
        <v>187687500</v>
      </c>
      <c r="G141">
        <v>1333805025</v>
      </c>
      <c r="H141">
        <v>8.4</v>
      </c>
      <c r="I141">
        <v>30520</v>
      </c>
      <c r="J141">
        <v>621.05820000000006</v>
      </c>
    </row>
    <row r="142" spans="1:10" x14ac:dyDescent="0.3">
      <c r="A142" t="b">
        <v>0</v>
      </c>
      <c r="B142" t="s">
        <v>210</v>
      </c>
      <c r="C142">
        <v>535500000.00000012</v>
      </c>
      <c r="D142">
        <v>76515862.500000015</v>
      </c>
      <c r="E142">
        <v>348521250</v>
      </c>
      <c r="F142">
        <v>375375000</v>
      </c>
      <c r="G142">
        <v>1335912112.5</v>
      </c>
      <c r="H142">
        <v>59.500000000000007</v>
      </c>
      <c r="I142">
        <v>16940</v>
      </c>
      <c r="J142">
        <v>533.74789999999996</v>
      </c>
    </row>
    <row r="143" spans="1:10" x14ac:dyDescent="0.3">
      <c r="A143" t="s">
        <v>556</v>
      </c>
      <c r="B143" t="s">
        <v>133</v>
      </c>
      <c r="C143">
        <v>226170000</v>
      </c>
      <c r="D143">
        <v>139119750.00000003</v>
      </c>
      <c r="E143">
        <v>670862500.00000012</v>
      </c>
      <c r="F143">
        <v>300300000</v>
      </c>
      <c r="G143">
        <v>1336452250</v>
      </c>
      <c r="H143">
        <v>25.13</v>
      </c>
      <c r="I143">
        <v>30800</v>
      </c>
      <c r="J143">
        <v>606.43799999999999</v>
      </c>
    </row>
    <row r="144" spans="1:10" x14ac:dyDescent="0.3">
      <c r="A144" t="b">
        <v>0</v>
      </c>
      <c r="B144" t="s">
        <v>335</v>
      </c>
      <c r="C144">
        <v>163170000</v>
      </c>
      <c r="D144">
        <v>151767000.00000003</v>
      </c>
      <c r="E144">
        <v>837760000</v>
      </c>
      <c r="F144">
        <v>183933750</v>
      </c>
      <c r="G144">
        <v>1336630750</v>
      </c>
      <c r="H144">
        <v>18.13</v>
      </c>
      <c r="I144">
        <v>33600</v>
      </c>
      <c r="J144">
        <v>607.93600000000004</v>
      </c>
    </row>
    <row r="145" spans="1:10" x14ac:dyDescent="0.3">
      <c r="A145" t="s">
        <v>556</v>
      </c>
      <c r="B145" t="s">
        <v>92</v>
      </c>
      <c r="C145">
        <v>91350000.000000015</v>
      </c>
      <c r="D145">
        <v>142281562.50000003</v>
      </c>
      <c r="E145">
        <v>711768750.00000012</v>
      </c>
      <c r="F145">
        <v>394143749.99999994</v>
      </c>
      <c r="G145">
        <v>1339544062.5000002</v>
      </c>
      <c r="H145">
        <v>10.150000000000002</v>
      </c>
      <c r="I145">
        <v>31500</v>
      </c>
      <c r="J145">
        <v>648.77750000000003</v>
      </c>
    </row>
    <row r="146" spans="1:10" x14ac:dyDescent="0.3">
      <c r="A146" t="s">
        <v>556</v>
      </c>
      <c r="B146" t="s">
        <v>97</v>
      </c>
      <c r="C146">
        <v>91350000.000000015</v>
      </c>
      <c r="D146">
        <v>147024281.25000003</v>
      </c>
      <c r="E146">
        <v>782127500</v>
      </c>
      <c r="F146">
        <v>319068750</v>
      </c>
      <c r="G146">
        <v>1339570531.25</v>
      </c>
      <c r="H146">
        <v>10.150000000000002</v>
      </c>
      <c r="I146">
        <v>32550</v>
      </c>
      <c r="J146">
        <v>640.32674999999995</v>
      </c>
    </row>
    <row r="147" spans="1:10" x14ac:dyDescent="0.3">
      <c r="A147" t="b">
        <v>0</v>
      </c>
      <c r="B147" t="s">
        <v>212</v>
      </c>
      <c r="C147">
        <v>472500000</v>
      </c>
      <c r="D147">
        <v>87582206.250000015</v>
      </c>
      <c r="E147">
        <v>463058750.00000006</v>
      </c>
      <c r="F147">
        <v>319068749.99999994</v>
      </c>
      <c r="G147">
        <v>1342209706.25</v>
      </c>
      <c r="H147">
        <v>52.5</v>
      </c>
      <c r="I147">
        <v>19390</v>
      </c>
      <c r="J147">
        <v>545.29615000000001</v>
      </c>
    </row>
    <row r="148" spans="1:10" x14ac:dyDescent="0.3">
      <c r="A148" t="s">
        <v>556</v>
      </c>
      <c r="B148" t="s">
        <v>121</v>
      </c>
      <c r="C148">
        <v>94500000.000000015</v>
      </c>
      <c r="D148">
        <v>148605187.50000003</v>
      </c>
      <c r="E148">
        <v>687225000</v>
      </c>
      <c r="F148">
        <v>412912499.99999994</v>
      </c>
      <c r="G148">
        <v>1343242687.5</v>
      </c>
      <c r="H148">
        <v>10.500000000000002</v>
      </c>
      <c r="I148">
        <v>32900</v>
      </c>
      <c r="J148">
        <v>654.07650000000001</v>
      </c>
    </row>
    <row r="149" spans="1:10" x14ac:dyDescent="0.3">
      <c r="A149" t="b">
        <v>0</v>
      </c>
      <c r="B149" t="s">
        <v>215</v>
      </c>
      <c r="C149">
        <v>535500000.00000012</v>
      </c>
      <c r="D149">
        <v>81258581.250000015</v>
      </c>
      <c r="E149">
        <v>430333750</v>
      </c>
      <c r="F149">
        <v>300300000</v>
      </c>
      <c r="G149">
        <v>1347392331.25</v>
      </c>
      <c r="H149">
        <v>59.500000000000007</v>
      </c>
      <c r="I149">
        <v>17990</v>
      </c>
      <c r="J149">
        <v>530.19714999999997</v>
      </c>
    </row>
    <row r="150" spans="1:10" x14ac:dyDescent="0.3">
      <c r="A150" t="s">
        <v>556</v>
      </c>
      <c r="B150" t="s">
        <v>108</v>
      </c>
      <c r="C150">
        <v>110250000</v>
      </c>
      <c r="D150">
        <v>132796125.00000001</v>
      </c>
      <c r="E150">
        <v>711768750.00000012</v>
      </c>
      <c r="F150">
        <v>394143749.99999994</v>
      </c>
      <c r="G150">
        <v>1348958625</v>
      </c>
      <c r="H150">
        <v>12.25</v>
      </c>
      <c r="I150">
        <v>29400</v>
      </c>
      <c r="J150">
        <v>646.07899999999995</v>
      </c>
    </row>
    <row r="151" spans="1:10" x14ac:dyDescent="0.3">
      <c r="A151" t="s">
        <v>556</v>
      </c>
      <c r="B151" t="s">
        <v>137</v>
      </c>
      <c r="C151">
        <v>113400000</v>
      </c>
      <c r="D151">
        <v>139119750.00000003</v>
      </c>
      <c r="E151">
        <v>687225000</v>
      </c>
      <c r="F151">
        <v>412912499.99999994</v>
      </c>
      <c r="G151">
        <v>1352657250</v>
      </c>
      <c r="H151">
        <v>12.6</v>
      </c>
      <c r="I151">
        <v>30800</v>
      </c>
      <c r="J151">
        <v>651.37800000000004</v>
      </c>
    </row>
    <row r="152" spans="1:10" x14ac:dyDescent="0.3">
      <c r="A152" t="s">
        <v>556</v>
      </c>
      <c r="B152" t="s">
        <v>126</v>
      </c>
      <c r="C152">
        <v>94500000.000000015</v>
      </c>
      <c r="D152">
        <v>153347906.25000003</v>
      </c>
      <c r="E152">
        <v>769037500</v>
      </c>
      <c r="F152">
        <v>337837499.99999994</v>
      </c>
      <c r="G152">
        <v>1354722906.25</v>
      </c>
      <c r="H152">
        <v>10.500000000000002</v>
      </c>
      <c r="I152">
        <v>33950</v>
      </c>
      <c r="J152">
        <v>650.52575000000002</v>
      </c>
    </row>
    <row r="153" spans="1:10" x14ac:dyDescent="0.3">
      <c r="A153" t="s">
        <v>556</v>
      </c>
      <c r="B153" t="s">
        <v>455</v>
      </c>
      <c r="C153">
        <v>75600000</v>
      </c>
      <c r="D153">
        <v>133112306.25000001</v>
      </c>
      <c r="E153">
        <v>883575000</v>
      </c>
      <c r="F153">
        <v>262762500</v>
      </c>
      <c r="G153">
        <v>1355049806.25</v>
      </c>
      <c r="H153">
        <v>8.4</v>
      </c>
      <c r="I153">
        <v>29470</v>
      </c>
      <c r="J153">
        <v>638.60895000000005</v>
      </c>
    </row>
    <row r="154" spans="1:10" x14ac:dyDescent="0.3">
      <c r="A154" t="b">
        <v>0</v>
      </c>
      <c r="B154" t="s">
        <v>334</v>
      </c>
      <c r="C154">
        <v>144269999.99999997</v>
      </c>
      <c r="D154">
        <v>161252437.50000003</v>
      </c>
      <c r="E154">
        <v>870485000</v>
      </c>
      <c r="F154">
        <v>183933750</v>
      </c>
      <c r="G154">
        <v>1359941187.5</v>
      </c>
      <c r="H154">
        <v>16.029999999999998</v>
      </c>
      <c r="I154">
        <v>35700</v>
      </c>
      <c r="J154">
        <v>624.6345</v>
      </c>
    </row>
    <row r="155" spans="1:10" x14ac:dyDescent="0.3">
      <c r="A155" t="b">
        <v>0</v>
      </c>
      <c r="B155" t="s">
        <v>267</v>
      </c>
      <c r="C155">
        <v>107099999.99999999</v>
      </c>
      <c r="D155">
        <v>208679625</v>
      </c>
      <c r="E155">
        <v>605412500</v>
      </c>
      <c r="F155">
        <v>439188749.99999994</v>
      </c>
      <c r="G155">
        <v>1360380875</v>
      </c>
      <c r="H155">
        <v>11.899999999999999</v>
      </c>
      <c r="I155">
        <v>46200</v>
      </c>
      <c r="J155">
        <v>680.26700000000005</v>
      </c>
    </row>
    <row r="156" spans="1:10" x14ac:dyDescent="0.3">
      <c r="A156" t="b">
        <v>0</v>
      </c>
      <c r="B156" t="s">
        <v>178</v>
      </c>
      <c r="C156">
        <v>116550000</v>
      </c>
      <c r="D156">
        <v>177061500.00000003</v>
      </c>
      <c r="E156">
        <v>769037500</v>
      </c>
      <c r="F156">
        <v>300300000</v>
      </c>
      <c r="G156">
        <v>1362949000</v>
      </c>
      <c r="H156">
        <v>12.95</v>
      </c>
      <c r="I156">
        <v>39200</v>
      </c>
      <c r="J156">
        <v>651.67200000000003</v>
      </c>
    </row>
    <row r="157" spans="1:10" x14ac:dyDescent="0.3">
      <c r="A157" t="b">
        <v>0</v>
      </c>
      <c r="B157" t="s">
        <v>222</v>
      </c>
      <c r="C157">
        <v>472500000</v>
      </c>
      <c r="D157">
        <v>82839487.500000015</v>
      </c>
      <c r="E157">
        <v>413971250</v>
      </c>
      <c r="F157">
        <v>394143749.99999994</v>
      </c>
      <c r="G157">
        <v>1363454487.5</v>
      </c>
      <c r="H157">
        <v>52.5</v>
      </c>
      <c r="I157">
        <v>18340</v>
      </c>
      <c r="J157">
        <v>562.84690000000001</v>
      </c>
    </row>
    <row r="158" spans="1:10" x14ac:dyDescent="0.3">
      <c r="A158" t="b">
        <v>0</v>
      </c>
      <c r="B158" t="s">
        <v>181</v>
      </c>
      <c r="C158">
        <v>179550000.00000003</v>
      </c>
      <c r="D158">
        <v>170737875.00000003</v>
      </c>
      <c r="E158">
        <v>736312500</v>
      </c>
      <c r="F158">
        <v>281531250</v>
      </c>
      <c r="G158">
        <v>1368131625</v>
      </c>
      <c r="H158">
        <v>19.950000000000003</v>
      </c>
      <c r="I158">
        <v>37800</v>
      </c>
      <c r="J158">
        <v>636.57299999999998</v>
      </c>
    </row>
    <row r="159" spans="1:10" x14ac:dyDescent="0.3">
      <c r="A159" t="b">
        <v>0</v>
      </c>
      <c r="B159" t="s">
        <v>225</v>
      </c>
      <c r="C159">
        <v>535500000.00000012</v>
      </c>
      <c r="D159">
        <v>76515862.500000015</v>
      </c>
      <c r="E159">
        <v>381246250.00000006</v>
      </c>
      <c r="F159">
        <v>375375000</v>
      </c>
      <c r="G159">
        <v>1368637112.5000002</v>
      </c>
      <c r="H159">
        <v>59.500000000000007</v>
      </c>
      <c r="I159">
        <v>16940</v>
      </c>
      <c r="J159">
        <v>547.74789999999996</v>
      </c>
    </row>
    <row r="160" spans="1:10" x14ac:dyDescent="0.3">
      <c r="A160" t="b">
        <v>0</v>
      </c>
      <c r="B160" t="s">
        <v>275</v>
      </c>
      <c r="C160">
        <v>156870000.00000003</v>
      </c>
      <c r="D160">
        <v>215003250</v>
      </c>
      <c r="E160">
        <v>654500000</v>
      </c>
      <c r="F160">
        <v>345345000</v>
      </c>
      <c r="G160">
        <v>1371718250</v>
      </c>
      <c r="H160">
        <v>17.430000000000003</v>
      </c>
      <c r="I160">
        <v>47600</v>
      </c>
      <c r="J160">
        <v>664.42600000000004</v>
      </c>
    </row>
    <row r="161" spans="1:10" x14ac:dyDescent="0.3">
      <c r="A161" t="b">
        <v>0</v>
      </c>
      <c r="B161" t="s">
        <v>272</v>
      </c>
      <c r="C161">
        <v>107099999.99999999</v>
      </c>
      <c r="D161">
        <v>213422343.75</v>
      </c>
      <c r="E161">
        <v>687225000</v>
      </c>
      <c r="F161">
        <v>364113749.99999994</v>
      </c>
      <c r="G161">
        <v>1371861093.75</v>
      </c>
      <c r="H161">
        <v>11.899999999999999</v>
      </c>
      <c r="I161">
        <v>47250</v>
      </c>
      <c r="J161">
        <v>676.71624999999995</v>
      </c>
    </row>
    <row r="162" spans="1:10" x14ac:dyDescent="0.3">
      <c r="A162" t="s">
        <v>556</v>
      </c>
      <c r="B162" t="s">
        <v>107</v>
      </c>
      <c r="C162">
        <v>91350000.000000015</v>
      </c>
      <c r="D162">
        <v>142281562.50000003</v>
      </c>
      <c r="E162">
        <v>744493750.00000012</v>
      </c>
      <c r="F162">
        <v>394143749.99999994</v>
      </c>
      <c r="G162">
        <v>1372269062.5000002</v>
      </c>
      <c r="H162">
        <v>10.150000000000002</v>
      </c>
      <c r="I162">
        <v>31500</v>
      </c>
      <c r="J162">
        <v>662.77750000000003</v>
      </c>
    </row>
    <row r="163" spans="1:10" x14ac:dyDescent="0.3">
      <c r="A163" t="b">
        <v>0</v>
      </c>
      <c r="B163" t="s">
        <v>183</v>
      </c>
      <c r="C163">
        <v>116550000</v>
      </c>
      <c r="D163">
        <v>181804218.75</v>
      </c>
      <c r="E163">
        <v>850850000</v>
      </c>
      <c r="F163">
        <v>225225000</v>
      </c>
      <c r="G163">
        <v>1374429218.75</v>
      </c>
      <c r="H163">
        <v>12.95</v>
      </c>
      <c r="I163">
        <v>40250</v>
      </c>
      <c r="J163">
        <v>648.12125000000003</v>
      </c>
    </row>
    <row r="164" spans="1:10" x14ac:dyDescent="0.3">
      <c r="A164" t="s">
        <v>556</v>
      </c>
      <c r="B164" t="s">
        <v>136</v>
      </c>
      <c r="C164">
        <v>94500000.000000015</v>
      </c>
      <c r="D164">
        <v>148605187.50000003</v>
      </c>
      <c r="E164">
        <v>719950000</v>
      </c>
      <c r="F164">
        <v>412912499.99999994</v>
      </c>
      <c r="G164">
        <v>1375967687.5</v>
      </c>
      <c r="H164">
        <v>10.500000000000002</v>
      </c>
      <c r="I164">
        <v>32900</v>
      </c>
      <c r="J164">
        <v>668.07650000000001</v>
      </c>
    </row>
    <row r="165" spans="1:10" x14ac:dyDescent="0.3">
      <c r="A165" t="b">
        <v>0</v>
      </c>
      <c r="B165" t="s">
        <v>278</v>
      </c>
      <c r="C165">
        <v>219870000.00000003</v>
      </c>
      <c r="D165">
        <v>208679625</v>
      </c>
      <c r="E165">
        <v>621775000.00000012</v>
      </c>
      <c r="F165">
        <v>326576249.99999994</v>
      </c>
      <c r="G165">
        <v>1376900875</v>
      </c>
      <c r="H165">
        <v>24.430000000000003</v>
      </c>
      <c r="I165">
        <v>46200</v>
      </c>
      <c r="J165">
        <v>649.327</v>
      </c>
    </row>
    <row r="166" spans="1:10" x14ac:dyDescent="0.3">
      <c r="A166" t="b">
        <v>0</v>
      </c>
      <c r="B166" t="s">
        <v>186</v>
      </c>
      <c r="C166">
        <v>179550000.00000003</v>
      </c>
      <c r="D166">
        <v>175480593.75000003</v>
      </c>
      <c r="E166">
        <v>818125000</v>
      </c>
      <c r="F166">
        <v>206456249.99999997</v>
      </c>
      <c r="G166">
        <v>1379611843.75</v>
      </c>
      <c r="H166">
        <v>19.950000000000003</v>
      </c>
      <c r="I166">
        <v>38850</v>
      </c>
      <c r="J166">
        <v>633.02224999999999</v>
      </c>
    </row>
    <row r="167" spans="1:10" x14ac:dyDescent="0.3">
      <c r="A167" t="b">
        <v>0</v>
      </c>
      <c r="B167" t="s">
        <v>364</v>
      </c>
      <c r="C167">
        <v>150570000</v>
      </c>
      <c r="D167">
        <v>137380753.12500003</v>
      </c>
      <c r="E167">
        <v>818125000</v>
      </c>
      <c r="F167">
        <v>276839062.5</v>
      </c>
      <c r="G167">
        <v>1382914815.625</v>
      </c>
      <c r="H167">
        <v>16.73</v>
      </c>
      <c r="I167">
        <v>30415</v>
      </c>
      <c r="J167">
        <v>638.24827500000004</v>
      </c>
    </row>
    <row r="168" spans="1:10" x14ac:dyDescent="0.3">
      <c r="A168" t="b">
        <v>0</v>
      </c>
      <c r="B168" t="s">
        <v>266</v>
      </c>
      <c r="C168">
        <v>88200000</v>
      </c>
      <c r="D168">
        <v>218165062.5</v>
      </c>
      <c r="E168">
        <v>638137500</v>
      </c>
      <c r="F168">
        <v>439188749.99999994</v>
      </c>
      <c r="G168">
        <v>1383691312.5</v>
      </c>
      <c r="H168">
        <v>9.8000000000000007</v>
      </c>
      <c r="I168">
        <v>48300</v>
      </c>
      <c r="J168">
        <v>696.96550000000002</v>
      </c>
    </row>
    <row r="169" spans="1:10" x14ac:dyDescent="0.3">
      <c r="A169" t="b">
        <v>0</v>
      </c>
      <c r="B169" t="s">
        <v>151</v>
      </c>
      <c r="C169">
        <v>144899999.99999997</v>
      </c>
      <c r="D169">
        <v>123310687.5</v>
      </c>
      <c r="E169">
        <v>667590000</v>
      </c>
      <c r="F169">
        <v>456080625</v>
      </c>
      <c r="G169">
        <v>1391881312.5</v>
      </c>
      <c r="H169">
        <v>16.099999999999998</v>
      </c>
      <c r="I169">
        <v>27300</v>
      </c>
      <c r="J169">
        <v>662.63049999999998</v>
      </c>
    </row>
    <row r="170" spans="1:10" x14ac:dyDescent="0.3">
      <c r="A170" t="b">
        <v>0</v>
      </c>
      <c r="B170" t="s">
        <v>282</v>
      </c>
      <c r="C170">
        <v>107099999.99999999</v>
      </c>
      <c r="D170">
        <v>208679625</v>
      </c>
      <c r="E170">
        <v>638137500</v>
      </c>
      <c r="F170">
        <v>439188749.99999994</v>
      </c>
      <c r="G170">
        <v>1393105875</v>
      </c>
      <c r="H170">
        <v>11.899999999999999</v>
      </c>
      <c r="I170">
        <v>46200</v>
      </c>
      <c r="J170">
        <v>694.26700000000005</v>
      </c>
    </row>
    <row r="171" spans="1:10" x14ac:dyDescent="0.3">
      <c r="A171" t="b">
        <v>0</v>
      </c>
      <c r="B171" t="s">
        <v>271</v>
      </c>
      <c r="C171">
        <v>88200000</v>
      </c>
      <c r="D171">
        <v>222907781.25</v>
      </c>
      <c r="E171">
        <v>719950000</v>
      </c>
      <c r="F171">
        <v>364113749.99999994</v>
      </c>
      <c r="G171">
        <v>1395171531.25</v>
      </c>
      <c r="H171">
        <v>9.8000000000000007</v>
      </c>
      <c r="I171">
        <v>49350</v>
      </c>
      <c r="J171">
        <v>693.41475000000003</v>
      </c>
    </row>
    <row r="172" spans="1:10" x14ac:dyDescent="0.3">
      <c r="A172" t="s">
        <v>556</v>
      </c>
      <c r="B172" t="s">
        <v>193</v>
      </c>
      <c r="C172">
        <v>116550000</v>
      </c>
      <c r="D172">
        <v>177061500.00000003</v>
      </c>
      <c r="E172">
        <v>801762500</v>
      </c>
      <c r="F172">
        <v>300300000</v>
      </c>
      <c r="G172">
        <v>1395674000</v>
      </c>
      <c r="H172">
        <v>12.95</v>
      </c>
      <c r="I172">
        <v>39200</v>
      </c>
      <c r="J172">
        <v>665.67200000000003</v>
      </c>
    </row>
    <row r="173" spans="1:10" x14ac:dyDescent="0.3">
      <c r="A173" t="b">
        <v>0</v>
      </c>
      <c r="B173" t="s">
        <v>64</v>
      </c>
      <c r="C173">
        <v>110250000</v>
      </c>
      <c r="D173">
        <v>154928812.50000003</v>
      </c>
      <c r="E173">
        <v>667590000</v>
      </c>
      <c r="F173">
        <v>463588125.00000006</v>
      </c>
      <c r="G173">
        <v>1396356937.5</v>
      </c>
      <c r="H173">
        <v>12.25</v>
      </c>
      <c r="I173">
        <v>34300</v>
      </c>
      <c r="J173">
        <v>682.12549999999999</v>
      </c>
    </row>
    <row r="174" spans="1:10" x14ac:dyDescent="0.3">
      <c r="A174" t="s">
        <v>556</v>
      </c>
      <c r="B174" t="s">
        <v>196</v>
      </c>
      <c r="C174">
        <v>179550000.00000003</v>
      </c>
      <c r="D174">
        <v>170737875.00000003</v>
      </c>
      <c r="E174">
        <v>769037500</v>
      </c>
      <c r="F174">
        <v>281531250</v>
      </c>
      <c r="G174">
        <v>1400856625</v>
      </c>
      <c r="H174">
        <v>19.950000000000003</v>
      </c>
      <c r="I174">
        <v>37800</v>
      </c>
      <c r="J174">
        <v>650.57299999999998</v>
      </c>
    </row>
    <row r="175" spans="1:10" x14ac:dyDescent="0.3">
      <c r="A175" t="b">
        <v>0</v>
      </c>
      <c r="B175" t="s">
        <v>159</v>
      </c>
      <c r="C175">
        <v>194670000.00000003</v>
      </c>
      <c r="D175">
        <v>129634312.50000001</v>
      </c>
      <c r="E175">
        <v>716677500</v>
      </c>
      <c r="F175">
        <v>362236875</v>
      </c>
      <c r="G175">
        <v>1403218687.5</v>
      </c>
      <c r="H175">
        <v>21.630000000000003</v>
      </c>
      <c r="I175">
        <v>28700</v>
      </c>
      <c r="J175">
        <v>646.78949999999998</v>
      </c>
    </row>
    <row r="176" spans="1:10" x14ac:dyDescent="0.3">
      <c r="A176" t="b">
        <v>0</v>
      </c>
      <c r="B176" t="s">
        <v>156</v>
      </c>
      <c r="C176">
        <v>144899999.99999997</v>
      </c>
      <c r="D176">
        <v>128053406.25000001</v>
      </c>
      <c r="E176">
        <v>749402500</v>
      </c>
      <c r="F176">
        <v>381005624.99999988</v>
      </c>
      <c r="G176">
        <v>1403361531.25</v>
      </c>
      <c r="H176">
        <v>16.099999999999998</v>
      </c>
      <c r="I176">
        <v>28350</v>
      </c>
      <c r="J176">
        <v>659.07974999999999</v>
      </c>
    </row>
    <row r="177" spans="1:10" x14ac:dyDescent="0.3">
      <c r="A177" t="b">
        <v>0</v>
      </c>
      <c r="B177" t="s">
        <v>363</v>
      </c>
      <c r="C177">
        <v>131670000</v>
      </c>
      <c r="D177">
        <v>146866190.62500003</v>
      </c>
      <c r="E177">
        <v>850850000</v>
      </c>
      <c r="F177">
        <v>276839062.5</v>
      </c>
      <c r="G177">
        <v>1406225253.125</v>
      </c>
      <c r="H177">
        <v>14.63</v>
      </c>
      <c r="I177">
        <v>32515</v>
      </c>
      <c r="J177">
        <v>654.946775</v>
      </c>
    </row>
    <row r="178" spans="1:10" x14ac:dyDescent="0.3">
      <c r="A178" t="b">
        <v>0</v>
      </c>
      <c r="B178" t="s">
        <v>72</v>
      </c>
      <c r="C178">
        <v>160020000</v>
      </c>
      <c r="D178">
        <v>161252437.50000003</v>
      </c>
      <c r="E178">
        <v>716677500</v>
      </c>
      <c r="F178">
        <v>369744375</v>
      </c>
      <c r="G178">
        <v>1407694312.5</v>
      </c>
      <c r="H178">
        <v>17.78</v>
      </c>
      <c r="I178">
        <v>35700</v>
      </c>
      <c r="J178">
        <v>666.28449999999998</v>
      </c>
    </row>
    <row r="179" spans="1:10" x14ac:dyDescent="0.3">
      <c r="A179" t="b">
        <v>0</v>
      </c>
      <c r="B179" t="s">
        <v>69</v>
      </c>
      <c r="C179">
        <v>110250000</v>
      </c>
      <c r="D179">
        <v>159671531.25000003</v>
      </c>
      <c r="E179">
        <v>749402500</v>
      </c>
      <c r="F179">
        <v>388513125</v>
      </c>
      <c r="G179">
        <v>1407837156.25</v>
      </c>
      <c r="H179">
        <v>12.25</v>
      </c>
      <c r="I179">
        <v>35350</v>
      </c>
      <c r="J179">
        <v>678.57474999999999</v>
      </c>
    </row>
    <row r="180" spans="1:10" x14ac:dyDescent="0.3">
      <c r="A180" t="b">
        <v>0</v>
      </c>
      <c r="B180" t="s">
        <v>162</v>
      </c>
      <c r="C180">
        <v>257670000</v>
      </c>
      <c r="D180">
        <v>123310687.5</v>
      </c>
      <c r="E180">
        <v>683952500</v>
      </c>
      <c r="F180">
        <v>343468125.00000006</v>
      </c>
      <c r="G180">
        <v>1408401312.5</v>
      </c>
      <c r="H180">
        <v>28.630000000000003</v>
      </c>
      <c r="I180">
        <v>27300</v>
      </c>
      <c r="J180">
        <v>631.69050000000004</v>
      </c>
    </row>
    <row r="181" spans="1:10" x14ac:dyDescent="0.3">
      <c r="A181" t="b">
        <v>0</v>
      </c>
      <c r="B181" t="s">
        <v>75</v>
      </c>
      <c r="C181">
        <v>223019999.99999997</v>
      </c>
      <c r="D181">
        <v>154928812.50000003</v>
      </c>
      <c r="E181">
        <v>683952500</v>
      </c>
      <c r="F181">
        <v>350975625</v>
      </c>
      <c r="G181">
        <v>1412876937.5</v>
      </c>
      <c r="H181">
        <v>24.779999999999998</v>
      </c>
      <c r="I181">
        <v>34300</v>
      </c>
      <c r="J181">
        <v>651.18550000000005</v>
      </c>
    </row>
    <row r="182" spans="1:10" x14ac:dyDescent="0.3">
      <c r="A182" t="b">
        <v>0</v>
      </c>
      <c r="B182" t="s">
        <v>150</v>
      </c>
      <c r="C182">
        <v>126000000</v>
      </c>
      <c r="D182">
        <v>132796125.00000001</v>
      </c>
      <c r="E182">
        <v>700315000</v>
      </c>
      <c r="F182">
        <v>456080625</v>
      </c>
      <c r="G182">
        <v>1415191750</v>
      </c>
      <c r="H182">
        <v>14</v>
      </c>
      <c r="I182">
        <v>29400</v>
      </c>
      <c r="J182">
        <v>679.32899999999995</v>
      </c>
    </row>
    <row r="183" spans="1:10" x14ac:dyDescent="0.3">
      <c r="A183" t="s">
        <v>556</v>
      </c>
      <c r="B183" t="s">
        <v>281</v>
      </c>
      <c r="C183">
        <v>88200000</v>
      </c>
      <c r="D183">
        <v>218165062.5</v>
      </c>
      <c r="E183">
        <v>670862500.00000012</v>
      </c>
      <c r="F183">
        <v>439188749.99999994</v>
      </c>
      <c r="G183">
        <v>1416416312.5</v>
      </c>
      <c r="H183">
        <v>9.8000000000000007</v>
      </c>
      <c r="I183">
        <v>48300</v>
      </c>
      <c r="J183">
        <v>710.96550000000002</v>
      </c>
    </row>
    <row r="184" spans="1:10" x14ac:dyDescent="0.3">
      <c r="A184" t="b">
        <v>0</v>
      </c>
      <c r="B184" t="s">
        <v>470</v>
      </c>
      <c r="C184">
        <v>390600000</v>
      </c>
      <c r="D184">
        <v>142281562.50000003</v>
      </c>
      <c r="E184">
        <v>564506250</v>
      </c>
      <c r="F184">
        <v>319068750</v>
      </c>
      <c r="G184">
        <v>1416456562.5</v>
      </c>
      <c r="H184">
        <v>43.4</v>
      </c>
      <c r="I184">
        <v>31500</v>
      </c>
      <c r="J184">
        <v>610.27750000000003</v>
      </c>
    </row>
    <row r="185" spans="1:10" x14ac:dyDescent="0.3">
      <c r="A185" t="b">
        <v>0</v>
      </c>
      <c r="B185" t="s">
        <v>63</v>
      </c>
      <c r="C185">
        <v>91350000.000000015</v>
      </c>
      <c r="D185">
        <v>164414250.00000003</v>
      </c>
      <c r="E185">
        <v>700315000</v>
      </c>
      <c r="F185">
        <v>463588125.00000006</v>
      </c>
      <c r="G185">
        <v>1419667375</v>
      </c>
      <c r="H185">
        <v>10.150000000000002</v>
      </c>
      <c r="I185">
        <v>36400</v>
      </c>
      <c r="J185">
        <v>698.82399999999996</v>
      </c>
    </row>
    <row r="186" spans="1:10" x14ac:dyDescent="0.3">
      <c r="A186" t="s">
        <v>556</v>
      </c>
      <c r="B186" t="s">
        <v>166</v>
      </c>
      <c r="C186">
        <v>144899999.99999997</v>
      </c>
      <c r="D186">
        <v>123310687.5</v>
      </c>
      <c r="E186">
        <v>700315000</v>
      </c>
      <c r="F186">
        <v>456080625</v>
      </c>
      <c r="G186">
        <v>1424606312.5</v>
      </c>
      <c r="H186">
        <v>16.099999999999998</v>
      </c>
      <c r="I186">
        <v>27300</v>
      </c>
      <c r="J186">
        <v>676.63049999999998</v>
      </c>
    </row>
    <row r="187" spans="1:10" x14ac:dyDescent="0.3">
      <c r="A187" t="b">
        <v>0</v>
      </c>
      <c r="B187" t="s">
        <v>155</v>
      </c>
      <c r="C187">
        <v>126000000</v>
      </c>
      <c r="D187">
        <v>137538843.75000003</v>
      </c>
      <c r="E187">
        <v>782127500</v>
      </c>
      <c r="F187">
        <v>381005624.99999988</v>
      </c>
      <c r="G187">
        <v>1426671968.75</v>
      </c>
      <c r="H187">
        <v>14</v>
      </c>
      <c r="I187">
        <v>30450</v>
      </c>
      <c r="J187">
        <v>675.77824999999996</v>
      </c>
    </row>
    <row r="188" spans="1:10" x14ac:dyDescent="0.3">
      <c r="A188" t="b">
        <v>0</v>
      </c>
      <c r="B188" t="s">
        <v>478</v>
      </c>
      <c r="C188">
        <v>440370000</v>
      </c>
      <c r="D188">
        <v>148605187.50000003</v>
      </c>
      <c r="E188">
        <v>613593750</v>
      </c>
      <c r="F188">
        <v>225225000</v>
      </c>
      <c r="G188">
        <v>1427793937.5</v>
      </c>
      <c r="H188">
        <v>48.93</v>
      </c>
      <c r="I188">
        <v>32900</v>
      </c>
      <c r="J188">
        <v>594.43650000000002</v>
      </c>
    </row>
    <row r="189" spans="1:10" x14ac:dyDescent="0.3">
      <c r="A189" t="b">
        <v>0</v>
      </c>
      <c r="B189" t="s">
        <v>475</v>
      </c>
      <c r="C189">
        <v>390600000</v>
      </c>
      <c r="D189">
        <v>147024281.25000003</v>
      </c>
      <c r="E189">
        <v>646318750</v>
      </c>
      <c r="F189">
        <v>243993749.99999994</v>
      </c>
      <c r="G189">
        <v>1427936781.25</v>
      </c>
      <c r="H189">
        <v>43.4</v>
      </c>
      <c r="I189">
        <v>32550</v>
      </c>
      <c r="J189">
        <v>606.72675000000004</v>
      </c>
    </row>
    <row r="190" spans="1:10" x14ac:dyDescent="0.3">
      <c r="A190" t="b">
        <v>0</v>
      </c>
      <c r="B190" t="s">
        <v>79</v>
      </c>
      <c r="C190">
        <v>110250000</v>
      </c>
      <c r="D190">
        <v>154928812.50000003</v>
      </c>
      <c r="E190">
        <v>700315000</v>
      </c>
      <c r="F190">
        <v>463588125.00000006</v>
      </c>
      <c r="G190">
        <v>1429081937.5</v>
      </c>
      <c r="H190">
        <v>12.25</v>
      </c>
      <c r="I190">
        <v>34300</v>
      </c>
      <c r="J190">
        <v>696.12549999999999</v>
      </c>
    </row>
    <row r="191" spans="1:10" x14ac:dyDescent="0.3">
      <c r="A191" t="b">
        <v>0</v>
      </c>
      <c r="B191" t="s">
        <v>68</v>
      </c>
      <c r="C191">
        <v>91350000.000000015</v>
      </c>
      <c r="D191">
        <v>169156968.75000003</v>
      </c>
      <c r="E191">
        <v>782127500</v>
      </c>
      <c r="F191">
        <v>388513125</v>
      </c>
      <c r="G191">
        <v>1431147593.75</v>
      </c>
      <c r="H191">
        <v>10.150000000000002</v>
      </c>
      <c r="I191">
        <v>37450</v>
      </c>
      <c r="J191">
        <v>695.27324999999996</v>
      </c>
    </row>
    <row r="192" spans="1:10" x14ac:dyDescent="0.3">
      <c r="A192" t="b">
        <v>0</v>
      </c>
      <c r="B192" t="s">
        <v>481</v>
      </c>
      <c r="C192">
        <v>503369999.99999988</v>
      </c>
      <c r="D192">
        <v>142281562.50000003</v>
      </c>
      <c r="E192">
        <v>580868750</v>
      </c>
      <c r="F192">
        <v>206456249.99999997</v>
      </c>
      <c r="G192">
        <v>1432976562.5</v>
      </c>
      <c r="H192">
        <v>55.929999999999993</v>
      </c>
      <c r="I192">
        <v>31500</v>
      </c>
      <c r="J192">
        <v>579.33749999999998</v>
      </c>
    </row>
    <row r="193" spans="1:10" x14ac:dyDescent="0.3">
      <c r="A193" t="b">
        <v>0</v>
      </c>
      <c r="B193" t="s">
        <v>514</v>
      </c>
      <c r="C193">
        <v>323820000.00000006</v>
      </c>
      <c r="D193">
        <v>100545637.5</v>
      </c>
      <c r="E193">
        <v>793581250.00000012</v>
      </c>
      <c r="F193">
        <v>215840625</v>
      </c>
      <c r="G193">
        <v>1433787512.5000002</v>
      </c>
      <c r="H193">
        <v>35.980000000000004</v>
      </c>
      <c r="I193">
        <v>22260</v>
      </c>
      <c r="J193">
        <v>605.33410000000003</v>
      </c>
    </row>
    <row r="194" spans="1:10" x14ac:dyDescent="0.3">
      <c r="A194" t="b">
        <v>0</v>
      </c>
      <c r="B194" t="s">
        <v>469</v>
      </c>
      <c r="C194">
        <v>371700000.00000006</v>
      </c>
      <c r="D194">
        <v>151767000.00000003</v>
      </c>
      <c r="E194">
        <v>597231250</v>
      </c>
      <c r="F194">
        <v>319068750</v>
      </c>
      <c r="G194">
        <v>1439767000</v>
      </c>
      <c r="H194">
        <v>41.300000000000004</v>
      </c>
      <c r="I194">
        <v>33600</v>
      </c>
      <c r="J194">
        <v>626.976</v>
      </c>
    </row>
    <row r="195" spans="1:10" x14ac:dyDescent="0.3">
      <c r="A195" t="s">
        <v>556</v>
      </c>
      <c r="B195" t="s">
        <v>165</v>
      </c>
      <c r="C195">
        <v>126000000</v>
      </c>
      <c r="D195">
        <v>132796125.00000001</v>
      </c>
      <c r="E195">
        <v>733040000.00000012</v>
      </c>
      <c r="F195">
        <v>456080625</v>
      </c>
      <c r="G195">
        <v>1447916750</v>
      </c>
      <c r="H195">
        <v>14</v>
      </c>
      <c r="I195">
        <v>29400</v>
      </c>
      <c r="J195">
        <v>693.32899999999995</v>
      </c>
    </row>
    <row r="196" spans="1:10" x14ac:dyDescent="0.3">
      <c r="A196" t="b">
        <v>0</v>
      </c>
      <c r="B196" t="s">
        <v>485</v>
      </c>
      <c r="C196">
        <v>390600000</v>
      </c>
      <c r="D196">
        <v>142281562.50000003</v>
      </c>
      <c r="E196">
        <v>597231250</v>
      </c>
      <c r="F196">
        <v>319068750</v>
      </c>
      <c r="G196">
        <v>1449181562.5</v>
      </c>
      <c r="H196">
        <v>43.4</v>
      </c>
      <c r="I196">
        <v>31500</v>
      </c>
      <c r="J196">
        <v>624.27750000000003</v>
      </c>
    </row>
    <row r="197" spans="1:10" x14ac:dyDescent="0.3">
      <c r="A197" t="b">
        <v>0</v>
      </c>
      <c r="B197" t="s">
        <v>474</v>
      </c>
      <c r="C197">
        <v>371700000.00000006</v>
      </c>
      <c r="D197">
        <v>156509718.75000003</v>
      </c>
      <c r="E197">
        <v>679043750</v>
      </c>
      <c r="F197">
        <v>243993749.99999994</v>
      </c>
      <c r="G197">
        <v>1451247218.75</v>
      </c>
      <c r="H197">
        <v>41.300000000000004</v>
      </c>
      <c r="I197">
        <v>34650</v>
      </c>
      <c r="J197">
        <v>623.42525000000001</v>
      </c>
    </row>
    <row r="198" spans="1:10" x14ac:dyDescent="0.3">
      <c r="A198" t="b">
        <v>0</v>
      </c>
      <c r="B198" t="s">
        <v>78</v>
      </c>
      <c r="C198">
        <v>91350000.000000015</v>
      </c>
      <c r="D198">
        <v>164414250.00000003</v>
      </c>
      <c r="E198">
        <v>733040000.00000012</v>
      </c>
      <c r="F198">
        <v>463588125.00000006</v>
      </c>
      <c r="G198">
        <v>1452392375.0000002</v>
      </c>
      <c r="H198">
        <v>10.150000000000002</v>
      </c>
      <c r="I198">
        <v>36400</v>
      </c>
      <c r="J198">
        <v>712.82399999999996</v>
      </c>
    </row>
    <row r="199" spans="1:10" x14ac:dyDescent="0.3">
      <c r="A199" t="b">
        <v>0</v>
      </c>
      <c r="B199" t="s">
        <v>513</v>
      </c>
      <c r="C199">
        <v>304920000</v>
      </c>
      <c r="D199">
        <v>110031075</v>
      </c>
      <c r="E199">
        <v>826306250.00000012</v>
      </c>
      <c r="F199">
        <v>215840625</v>
      </c>
      <c r="G199">
        <v>1457097950</v>
      </c>
      <c r="H199">
        <v>33.880000000000003</v>
      </c>
      <c r="I199">
        <v>24360</v>
      </c>
      <c r="J199">
        <v>622.0326</v>
      </c>
    </row>
    <row r="200" spans="1:10" x14ac:dyDescent="0.3">
      <c r="A200" t="b">
        <v>0</v>
      </c>
      <c r="B200" t="s">
        <v>412</v>
      </c>
      <c r="C200">
        <v>170100000.00000003</v>
      </c>
      <c r="D200">
        <v>140700656.25000003</v>
      </c>
      <c r="E200">
        <v>670862500.00000012</v>
      </c>
      <c r="F200">
        <v>487987499.99999994</v>
      </c>
      <c r="G200">
        <v>1469650656.2500002</v>
      </c>
      <c r="H200">
        <v>18.900000000000002</v>
      </c>
      <c r="I200">
        <v>31150</v>
      </c>
      <c r="J200">
        <v>700.12774999999999</v>
      </c>
    </row>
    <row r="201" spans="1:10" x14ac:dyDescent="0.3">
      <c r="A201" t="b">
        <v>0</v>
      </c>
      <c r="B201" t="s">
        <v>484</v>
      </c>
      <c r="C201">
        <v>371700000.00000006</v>
      </c>
      <c r="D201">
        <v>151767000.00000003</v>
      </c>
      <c r="E201">
        <v>629956250.00000012</v>
      </c>
      <c r="F201">
        <v>319068750</v>
      </c>
      <c r="G201">
        <v>1472492000.0000002</v>
      </c>
      <c r="H201">
        <v>41.300000000000004</v>
      </c>
      <c r="I201">
        <v>33600</v>
      </c>
      <c r="J201">
        <v>640.976</v>
      </c>
    </row>
    <row r="202" spans="1:10" x14ac:dyDescent="0.3">
      <c r="A202" t="b">
        <v>0</v>
      </c>
      <c r="B202" t="s">
        <v>35</v>
      </c>
      <c r="C202">
        <v>201600000.00000003</v>
      </c>
      <c r="D202">
        <v>149395640.62500003</v>
      </c>
      <c r="E202">
        <v>667590000</v>
      </c>
      <c r="F202">
        <v>459834374.99999994</v>
      </c>
      <c r="G202">
        <v>1478420015.625</v>
      </c>
      <c r="H202">
        <v>22.400000000000002</v>
      </c>
      <c r="I202">
        <v>33075</v>
      </c>
      <c r="J202">
        <v>696.30137500000001</v>
      </c>
    </row>
    <row r="203" spans="1:10" x14ac:dyDescent="0.3">
      <c r="A203" t="b">
        <v>0</v>
      </c>
      <c r="B203" t="s">
        <v>420</v>
      </c>
      <c r="C203">
        <v>219870000</v>
      </c>
      <c r="D203">
        <v>147024281.25000003</v>
      </c>
      <c r="E203">
        <v>719950000</v>
      </c>
      <c r="F203">
        <v>394143749.99999988</v>
      </c>
      <c r="G203">
        <v>1480988031.25</v>
      </c>
      <c r="H203">
        <v>24.43</v>
      </c>
      <c r="I203">
        <v>32550</v>
      </c>
      <c r="J203">
        <v>684.28674999999998</v>
      </c>
    </row>
    <row r="204" spans="1:10" x14ac:dyDescent="0.3">
      <c r="A204" t="b">
        <v>0</v>
      </c>
      <c r="B204" t="s">
        <v>417</v>
      </c>
      <c r="C204">
        <v>170100000.00000003</v>
      </c>
      <c r="D204">
        <v>145443375.00000003</v>
      </c>
      <c r="E204">
        <v>752675000.00000012</v>
      </c>
      <c r="F204">
        <v>412912499.99999988</v>
      </c>
      <c r="G204">
        <v>1481130875</v>
      </c>
      <c r="H204">
        <v>18.900000000000002</v>
      </c>
      <c r="I204">
        <v>32200</v>
      </c>
      <c r="J204">
        <v>696.577</v>
      </c>
    </row>
    <row r="205" spans="1:10" x14ac:dyDescent="0.3">
      <c r="A205" t="b">
        <v>0</v>
      </c>
      <c r="B205" t="s">
        <v>543</v>
      </c>
      <c r="C205">
        <v>311220000.00000006</v>
      </c>
      <c r="D205">
        <v>96119100</v>
      </c>
      <c r="E205">
        <v>834487500.00000012</v>
      </c>
      <c r="F205">
        <v>243993749.99999994</v>
      </c>
      <c r="G205">
        <v>1485820350.0000002</v>
      </c>
      <c r="H205">
        <v>34.580000000000005</v>
      </c>
      <c r="I205">
        <v>21280</v>
      </c>
      <c r="J205">
        <v>632.56479999999999</v>
      </c>
    </row>
    <row r="206" spans="1:10" x14ac:dyDescent="0.3">
      <c r="A206" t="b">
        <v>0</v>
      </c>
      <c r="B206" t="s">
        <v>423</v>
      </c>
      <c r="C206">
        <v>282870000</v>
      </c>
      <c r="D206">
        <v>140700656.25000003</v>
      </c>
      <c r="E206">
        <v>687225000</v>
      </c>
      <c r="F206">
        <v>375375000</v>
      </c>
      <c r="G206">
        <v>1486170656.25</v>
      </c>
      <c r="H206">
        <v>31.43</v>
      </c>
      <c r="I206">
        <v>31150</v>
      </c>
      <c r="J206">
        <v>669.18775000000005</v>
      </c>
    </row>
    <row r="207" spans="1:10" x14ac:dyDescent="0.3">
      <c r="A207" t="b">
        <v>0</v>
      </c>
      <c r="B207" t="s">
        <v>43</v>
      </c>
      <c r="C207">
        <v>251370000</v>
      </c>
      <c r="D207">
        <v>155719265.62500003</v>
      </c>
      <c r="E207">
        <v>716677500</v>
      </c>
      <c r="F207">
        <v>365990624.99999994</v>
      </c>
      <c r="G207">
        <v>1489757390.625</v>
      </c>
      <c r="H207">
        <v>27.93</v>
      </c>
      <c r="I207">
        <v>34475</v>
      </c>
      <c r="J207">
        <v>680.460375</v>
      </c>
    </row>
    <row r="208" spans="1:10" x14ac:dyDescent="0.3">
      <c r="A208" t="b">
        <v>0</v>
      </c>
      <c r="B208" t="s">
        <v>40</v>
      </c>
      <c r="C208">
        <v>201600000.00000003</v>
      </c>
      <c r="D208">
        <v>154138359.37500003</v>
      </c>
      <c r="E208">
        <v>749402500</v>
      </c>
      <c r="F208">
        <v>384759374.99999994</v>
      </c>
      <c r="G208">
        <v>1489900234.375</v>
      </c>
      <c r="H208">
        <v>22.400000000000002</v>
      </c>
      <c r="I208">
        <v>34125</v>
      </c>
      <c r="J208">
        <v>692.75062500000001</v>
      </c>
    </row>
    <row r="209" spans="1:10" x14ac:dyDescent="0.3">
      <c r="A209" t="b">
        <v>0</v>
      </c>
      <c r="B209" t="s">
        <v>411</v>
      </c>
      <c r="C209">
        <v>151200000</v>
      </c>
      <c r="D209">
        <v>150186093.75000003</v>
      </c>
      <c r="E209">
        <v>703587500.00000012</v>
      </c>
      <c r="F209">
        <v>487987499.99999994</v>
      </c>
      <c r="G209">
        <v>1492961093.75</v>
      </c>
      <c r="H209">
        <v>16.8</v>
      </c>
      <c r="I209">
        <v>33250</v>
      </c>
      <c r="J209">
        <v>716.82624999999996</v>
      </c>
    </row>
    <row r="210" spans="1:10" x14ac:dyDescent="0.3">
      <c r="A210" t="b">
        <v>0</v>
      </c>
      <c r="B210" t="s">
        <v>46</v>
      </c>
      <c r="C210">
        <v>314370000.00000006</v>
      </c>
      <c r="D210">
        <v>149395640.62500003</v>
      </c>
      <c r="E210">
        <v>683952500</v>
      </c>
      <c r="F210">
        <v>347221875</v>
      </c>
      <c r="G210">
        <v>1494940015.625</v>
      </c>
      <c r="H210">
        <v>34.930000000000007</v>
      </c>
      <c r="I210">
        <v>33075</v>
      </c>
      <c r="J210">
        <v>665.36137499999995</v>
      </c>
    </row>
    <row r="211" spans="1:10" x14ac:dyDescent="0.3">
      <c r="A211" t="b">
        <v>0</v>
      </c>
      <c r="B211" t="s">
        <v>34</v>
      </c>
      <c r="C211">
        <v>182700000.00000003</v>
      </c>
      <c r="D211">
        <v>158881078.12500003</v>
      </c>
      <c r="E211">
        <v>700315000</v>
      </c>
      <c r="F211">
        <v>459834374.99999994</v>
      </c>
      <c r="G211">
        <v>1501730453.125</v>
      </c>
      <c r="H211">
        <v>20.300000000000004</v>
      </c>
      <c r="I211">
        <v>35175</v>
      </c>
      <c r="J211">
        <v>712.99987499999997</v>
      </c>
    </row>
    <row r="212" spans="1:10" x14ac:dyDescent="0.3">
      <c r="A212" t="s">
        <v>556</v>
      </c>
      <c r="B212" t="s">
        <v>427</v>
      </c>
      <c r="C212">
        <v>170100000.00000003</v>
      </c>
      <c r="D212">
        <v>140700656.25000003</v>
      </c>
      <c r="E212">
        <v>703587500.00000012</v>
      </c>
      <c r="F212">
        <v>487987499.99999994</v>
      </c>
      <c r="G212">
        <v>1502375656.2500002</v>
      </c>
      <c r="H212">
        <v>18.900000000000002</v>
      </c>
      <c r="I212">
        <v>31150</v>
      </c>
      <c r="J212">
        <v>714.12774999999999</v>
      </c>
    </row>
    <row r="213" spans="1:10" x14ac:dyDescent="0.3">
      <c r="A213" t="b">
        <v>0</v>
      </c>
      <c r="B213" t="s">
        <v>306</v>
      </c>
      <c r="C213">
        <v>137970000.00000003</v>
      </c>
      <c r="D213">
        <v>182594671.875</v>
      </c>
      <c r="E213">
        <v>872121250</v>
      </c>
      <c r="F213">
        <v>311561250</v>
      </c>
      <c r="G213">
        <v>1504247171.875</v>
      </c>
      <c r="H213">
        <v>15.330000000000002</v>
      </c>
      <c r="I213">
        <v>40425</v>
      </c>
      <c r="J213">
        <v>710.85612500000002</v>
      </c>
    </row>
    <row r="214" spans="1:10" x14ac:dyDescent="0.3">
      <c r="A214" t="b">
        <v>0</v>
      </c>
      <c r="B214" t="s">
        <v>416</v>
      </c>
      <c r="C214">
        <v>151200000</v>
      </c>
      <c r="D214">
        <v>154928812.50000003</v>
      </c>
      <c r="E214">
        <v>785400000.00000012</v>
      </c>
      <c r="F214">
        <v>412912499.99999988</v>
      </c>
      <c r="G214">
        <v>1504441312.5</v>
      </c>
      <c r="H214">
        <v>16.8</v>
      </c>
      <c r="I214">
        <v>34300</v>
      </c>
      <c r="J214">
        <v>713.27549999999997</v>
      </c>
    </row>
    <row r="215" spans="1:10" x14ac:dyDescent="0.3">
      <c r="A215" t="b">
        <v>0</v>
      </c>
      <c r="B215" t="s">
        <v>542</v>
      </c>
      <c r="C215">
        <v>292320000.00000006</v>
      </c>
      <c r="D215">
        <v>105604537.5</v>
      </c>
      <c r="E215">
        <v>867212500.00000012</v>
      </c>
      <c r="F215">
        <v>243993749.99999994</v>
      </c>
      <c r="G215">
        <v>1509130787.5000002</v>
      </c>
      <c r="H215">
        <v>32.480000000000004</v>
      </c>
      <c r="I215">
        <v>23380</v>
      </c>
      <c r="J215">
        <v>649.26329999999996</v>
      </c>
    </row>
    <row r="216" spans="1:10" x14ac:dyDescent="0.3">
      <c r="A216" t="b">
        <v>0</v>
      </c>
      <c r="B216" t="s">
        <v>50</v>
      </c>
      <c r="C216">
        <v>201600000.00000003</v>
      </c>
      <c r="D216">
        <v>149395640.62500003</v>
      </c>
      <c r="E216">
        <v>700315000</v>
      </c>
      <c r="F216">
        <v>459834374.99999994</v>
      </c>
      <c r="G216">
        <v>1511145015.625</v>
      </c>
      <c r="H216">
        <v>22.400000000000002</v>
      </c>
      <c r="I216">
        <v>33075</v>
      </c>
      <c r="J216">
        <v>710.30137500000001</v>
      </c>
    </row>
    <row r="217" spans="1:10" x14ac:dyDescent="0.3">
      <c r="A217" t="b">
        <v>0</v>
      </c>
      <c r="B217" t="s">
        <v>39</v>
      </c>
      <c r="C217">
        <v>182700000.00000003</v>
      </c>
      <c r="D217">
        <v>163623796.87500003</v>
      </c>
      <c r="E217">
        <v>782127500</v>
      </c>
      <c r="F217">
        <v>384759374.99999994</v>
      </c>
      <c r="G217">
        <v>1513210671.875</v>
      </c>
      <c r="H217">
        <v>20.300000000000004</v>
      </c>
      <c r="I217">
        <v>36225</v>
      </c>
      <c r="J217">
        <v>709.44912499999998</v>
      </c>
    </row>
    <row r="218" spans="1:10" x14ac:dyDescent="0.3">
      <c r="A218" t="s">
        <v>556</v>
      </c>
      <c r="B218" t="s">
        <v>426</v>
      </c>
      <c r="C218">
        <v>151200000</v>
      </c>
      <c r="D218">
        <v>150186093.75000003</v>
      </c>
      <c r="E218">
        <v>736312500</v>
      </c>
      <c r="F218">
        <v>487987499.99999994</v>
      </c>
      <c r="G218">
        <v>1525686093.75</v>
      </c>
      <c r="H218">
        <v>16.8</v>
      </c>
      <c r="I218">
        <v>33250</v>
      </c>
      <c r="J218">
        <v>730.82624999999996</v>
      </c>
    </row>
    <row r="219" spans="1:10" x14ac:dyDescent="0.3">
      <c r="A219" t="b">
        <v>0</v>
      </c>
      <c r="B219" t="s">
        <v>305</v>
      </c>
      <c r="C219">
        <v>119070000</v>
      </c>
      <c r="D219">
        <v>192080109.375</v>
      </c>
      <c r="E219">
        <v>904846250</v>
      </c>
      <c r="F219">
        <v>311561250</v>
      </c>
      <c r="G219">
        <v>1527557609.375</v>
      </c>
      <c r="H219">
        <v>13.23</v>
      </c>
      <c r="I219">
        <v>42525</v>
      </c>
      <c r="J219">
        <v>727.55462499999999</v>
      </c>
    </row>
    <row r="220" spans="1:10" x14ac:dyDescent="0.3">
      <c r="A220" t="b">
        <v>0</v>
      </c>
      <c r="B220" t="s">
        <v>451</v>
      </c>
      <c r="C220">
        <v>131670000</v>
      </c>
      <c r="D220">
        <v>133112306.25000001</v>
      </c>
      <c r="E220">
        <v>1079925000</v>
      </c>
      <c r="F220">
        <v>187687500</v>
      </c>
      <c r="G220">
        <v>1532394806.25</v>
      </c>
      <c r="H220">
        <v>14.63</v>
      </c>
      <c r="I220">
        <v>29470</v>
      </c>
      <c r="J220">
        <v>693.06894999999997</v>
      </c>
    </row>
    <row r="221" spans="1:10" x14ac:dyDescent="0.3">
      <c r="A221" t="s">
        <v>556</v>
      </c>
      <c r="B221" t="s">
        <v>49</v>
      </c>
      <c r="C221">
        <v>182700000.00000003</v>
      </c>
      <c r="D221">
        <v>158881078.12500003</v>
      </c>
      <c r="E221">
        <v>733040000.00000012</v>
      </c>
      <c r="F221">
        <v>459834374.99999994</v>
      </c>
      <c r="G221">
        <v>1534455453.1250002</v>
      </c>
      <c r="H221">
        <v>20.300000000000004</v>
      </c>
      <c r="I221">
        <v>35175</v>
      </c>
      <c r="J221">
        <v>726.99987499999997</v>
      </c>
    </row>
    <row r="222" spans="1:10" x14ac:dyDescent="0.3">
      <c r="A222" t="s">
        <v>556</v>
      </c>
      <c r="B222" t="s">
        <v>103</v>
      </c>
      <c r="C222">
        <v>147420000</v>
      </c>
      <c r="D222">
        <v>142281562.50000003</v>
      </c>
      <c r="E222">
        <v>940843750</v>
      </c>
      <c r="F222">
        <v>319068750</v>
      </c>
      <c r="G222">
        <v>1549614062.5</v>
      </c>
      <c r="H222">
        <v>16.38</v>
      </c>
      <c r="I222">
        <v>31500</v>
      </c>
      <c r="J222">
        <v>717.23749999999995</v>
      </c>
    </row>
    <row r="223" spans="1:10" x14ac:dyDescent="0.3">
      <c r="A223" t="b">
        <v>0</v>
      </c>
      <c r="B223" t="s">
        <v>209</v>
      </c>
      <c r="C223">
        <v>459900000</v>
      </c>
      <c r="D223">
        <v>86001300.000000015</v>
      </c>
      <c r="E223">
        <v>593958750</v>
      </c>
      <c r="F223">
        <v>412912499.99999994</v>
      </c>
      <c r="G223">
        <v>1552772550</v>
      </c>
      <c r="H223">
        <v>51.1</v>
      </c>
      <c r="I223">
        <v>19040</v>
      </c>
      <c r="J223">
        <v>649.84640000000002</v>
      </c>
    </row>
    <row r="224" spans="1:10" x14ac:dyDescent="0.3">
      <c r="A224" t="s">
        <v>556</v>
      </c>
      <c r="B224" t="s">
        <v>132</v>
      </c>
      <c r="C224">
        <v>150570000</v>
      </c>
      <c r="D224">
        <v>148605187.50000003</v>
      </c>
      <c r="E224">
        <v>916300000.00000012</v>
      </c>
      <c r="F224">
        <v>337837499.99999994</v>
      </c>
      <c r="G224">
        <v>1553312687.5</v>
      </c>
      <c r="H224">
        <v>16.73</v>
      </c>
      <c r="I224">
        <v>32900</v>
      </c>
      <c r="J224">
        <v>722.53650000000005</v>
      </c>
    </row>
    <row r="225" spans="1:10" x14ac:dyDescent="0.3">
      <c r="A225" t="b">
        <v>0</v>
      </c>
      <c r="B225" t="s">
        <v>450</v>
      </c>
      <c r="C225">
        <v>112770000</v>
      </c>
      <c r="D225">
        <v>142597743.75000003</v>
      </c>
      <c r="E225">
        <v>1112650000</v>
      </c>
      <c r="F225">
        <v>187687500</v>
      </c>
      <c r="G225">
        <v>1555705243.75</v>
      </c>
      <c r="H225">
        <v>12.53</v>
      </c>
      <c r="I225">
        <v>31570</v>
      </c>
      <c r="J225">
        <v>709.76745000000005</v>
      </c>
    </row>
    <row r="226" spans="1:10" x14ac:dyDescent="0.3">
      <c r="A226" t="b">
        <v>0</v>
      </c>
      <c r="B226" t="s">
        <v>217</v>
      </c>
      <c r="C226">
        <v>509670000</v>
      </c>
      <c r="D226">
        <v>92324925</v>
      </c>
      <c r="E226">
        <v>643046250</v>
      </c>
      <c r="F226">
        <v>319068749.99999994</v>
      </c>
      <c r="G226">
        <v>1564109925</v>
      </c>
      <c r="H226">
        <v>56.629999999999995</v>
      </c>
      <c r="I226">
        <v>20440</v>
      </c>
      <c r="J226">
        <v>634.00540000000001</v>
      </c>
    </row>
    <row r="227" spans="1:10" x14ac:dyDescent="0.3">
      <c r="A227" t="b">
        <v>0</v>
      </c>
      <c r="B227" t="s">
        <v>214</v>
      </c>
      <c r="C227">
        <v>459900000</v>
      </c>
      <c r="D227">
        <v>90744018.75</v>
      </c>
      <c r="E227">
        <v>675771250</v>
      </c>
      <c r="F227">
        <v>337837499.99999994</v>
      </c>
      <c r="G227">
        <v>1564252768.75</v>
      </c>
      <c r="H227">
        <v>51.1</v>
      </c>
      <c r="I227">
        <v>20090</v>
      </c>
      <c r="J227">
        <v>646.29565000000002</v>
      </c>
    </row>
    <row r="228" spans="1:10" x14ac:dyDescent="0.3">
      <c r="A228" t="b">
        <v>0</v>
      </c>
      <c r="B228" t="s">
        <v>220</v>
      </c>
      <c r="C228">
        <v>572670000</v>
      </c>
      <c r="D228">
        <v>86001300.000000015</v>
      </c>
      <c r="E228">
        <v>610321250.00000012</v>
      </c>
      <c r="F228">
        <v>300300000</v>
      </c>
      <c r="G228">
        <v>1569292550</v>
      </c>
      <c r="H228">
        <v>63.63</v>
      </c>
      <c r="I228">
        <v>19040</v>
      </c>
      <c r="J228">
        <v>618.90639999999996</v>
      </c>
    </row>
    <row r="229" spans="1:10" x14ac:dyDescent="0.3">
      <c r="A229" t="s">
        <v>556</v>
      </c>
      <c r="B229" t="s">
        <v>102</v>
      </c>
      <c r="C229">
        <v>128520000</v>
      </c>
      <c r="D229">
        <v>151767000.00000003</v>
      </c>
      <c r="E229">
        <v>973568750</v>
      </c>
      <c r="F229">
        <v>319068750</v>
      </c>
      <c r="G229">
        <v>1572924500</v>
      </c>
      <c r="H229">
        <v>14.280000000000001</v>
      </c>
      <c r="I229">
        <v>33600</v>
      </c>
      <c r="J229">
        <v>733.93600000000004</v>
      </c>
    </row>
    <row r="230" spans="1:10" x14ac:dyDescent="0.3">
      <c r="A230" t="b">
        <v>0</v>
      </c>
      <c r="B230" t="s">
        <v>208</v>
      </c>
      <c r="C230">
        <v>441000000.00000006</v>
      </c>
      <c r="D230">
        <v>95486737.5</v>
      </c>
      <c r="E230">
        <v>626683750</v>
      </c>
      <c r="F230">
        <v>412912499.99999994</v>
      </c>
      <c r="G230">
        <v>1576082987.5</v>
      </c>
      <c r="H230">
        <v>49.000000000000007</v>
      </c>
      <c r="I230">
        <v>21140</v>
      </c>
      <c r="J230">
        <v>666.54489999999998</v>
      </c>
    </row>
    <row r="231" spans="1:10" x14ac:dyDescent="0.3">
      <c r="A231" t="s">
        <v>556</v>
      </c>
      <c r="B231" t="s">
        <v>131</v>
      </c>
      <c r="C231">
        <v>131670000</v>
      </c>
      <c r="D231">
        <v>158090625.00000003</v>
      </c>
      <c r="E231">
        <v>949025000.00000012</v>
      </c>
      <c r="F231">
        <v>337837499.99999994</v>
      </c>
      <c r="G231">
        <v>1576623125</v>
      </c>
      <c r="H231">
        <v>14.63</v>
      </c>
      <c r="I231">
        <v>35000</v>
      </c>
      <c r="J231">
        <v>739.23500000000001</v>
      </c>
    </row>
    <row r="232" spans="1:10" x14ac:dyDescent="0.3">
      <c r="A232" t="s">
        <v>556</v>
      </c>
      <c r="B232" t="s">
        <v>180</v>
      </c>
      <c r="C232">
        <v>103949999.99999999</v>
      </c>
      <c r="D232">
        <v>180223312.5</v>
      </c>
      <c r="E232">
        <v>981750000</v>
      </c>
      <c r="F232">
        <v>319068750</v>
      </c>
      <c r="G232">
        <v>1584992062.5</v>
      </c>
      <c r="H232">
        <v>11.549999999999999</v>
      </c>
      <c r="I232">
        <v>39900</v>
      </c>
      <c r="J232">
        <v>752.67150000000004</v>
      </c>
    </row>
    <row r="233" spans="1:10" x14ac:dyDescent="0.3">
      <c r="A233" t="b">
        <v>0</v>
      </c>
      <c r="B233" t="s">
        <v>224</v>
      </c>
      <c r="C233">
        <v>459900000</v>
      </c>
      <c r="D233">
        <v>86001300.000000015</v>
      </c>
      <c r="E233">
        <v>626683750</v>
      </c>
      <c r="F233">
        <v>412912499.99999994</v>
      </c>
      <c r="G233">
        <v>1585497550</v>
      </c>
      <c r="H233">
        <v>51.1</v>
      </c>
      <c r="I233">
        <v>19040</v>
      </c>
      <c r="J233">
        <v>663.84640000000002</v>
      </c>
    </row>
    <row r="234" spans="1:10" x14ac:dyDescent="0.3">
      <c r="A234" t="b">
        <v>0</v>
      </c>
      <c r="B234" t="s">
        <v>213</v>
      </c>
      <c r="C234">
        <v>441000000.00000006</v>
      </c>
      <c r="D234">
        <v>100229456.25</v>
      </c>
      <c r="E234">
        <v>708496250</v>
      </c>
      <c r="F234">
        <v>337837499.99999994</v>
      </c>
      <c r="G234">
        <v>1587563206.25</v>
      </c>
      <c r="H234">
        <v>49.000000000000007</v>
      </c>
      <c r="I234">
        <v>22190</v>
      </c>
      <c r="J234">
        <v>662.99414999999999</v>
      </c>
    </row>
    <row r="235" spans="1:10" x14ac:dyDescent="0.3">
      <c r="A235" t="b">
        <v>0</v>
      </c>
      <c r="B235" t="s">
        <v>277</v>
      </c>
      <c r="C235">
        <v>144270000</v>
      </c>
      <c r="D235">
        <v>218165062.5</v>
      </c>
      <c r="E235">
        <v>867212500.00000012</v>
      </c>
      <c r="F235">
        <v>364113749.99999994</v>
      </c>
      <c r="G235">
        <v>1593761312.5</v>
      </c>
      <c r="H235">
        <v>16.03</v>
      </c>
      <c r="I235">
        <v>48300</v>
      </c>
      <c r="J235">
        <v>765.42550000000006</v>
      </c>
    </row>
    <row r="236" spans="1:10" x14ac:dyDescent="0.3">
      <c r="A236" t="b">
        <v>0</v>
      </c>
      <c r="B236" t="s">
        <v>188</v>
      </c>
      <c r="C236">
        <v>153720000.00000003</v>
      </c>
      <c r="D236">
        <v>186546937.5</v>
      </c>
      <c r="E236">
        <v>1030837500.0000001</v>
      </c>
      <c r="F236">
        <v>225225000</v>
      </c>
      <c r="G236">
        <v>1596329437.5</v>
      </c>
      <c r="H236">
        <v>17.080000000000002</v>
      </c>
      <c r="I236">
        <v>41300</v>
      </c>
      <c r="J236">
        <v>736.83050000000003</v>
      </c>
    </row>
    <row r="237" spans="1:10" x14ac:dyDescent="0.3">
      <c r="A237" t="s">
        <v>556</v>
      </c>
      <c r="B237" t="s">
        <v>185</v>
      </c>
      <c r="C237">
        <v>103949999.99999999</v>
      </c>
      <c r="D237">
        <v>184966031.25</v>
      </c>
      <c r="E237">
        <v>1063562500</v>
      </c>
      <c r="F237">
        <v>243993749.99999994</v>
      </c>
      <c r="G237">
        <v>1596472281.25</v>
      </c>
      <c r="H237">
        <v>11.549999999999999</v>
      </c>
      <c r="I237">
        <v>40950</v>
      </c>
      <c r="J237">
        <v>749.12075000000004</v>
      </c>
    </row>
    <row r="238" spans="1:10" x14ac:dyDescent="0.3">
      <c r="A238" t="b">
        <v>0</v>
      </c>
      <c r="B238" t="s">
        <v>191</v>
      </c>
      <c r="C238">
        <v>216720000.00000003</v>
      </c>
      <c r="D238">
        <v>180223312.5</v>
      </c>
      <c r="E238">
        <v>998112500.00000012</v>
      </c>
      <c r="F238">
        <v>206456249.99999997</v>
      </c>
      <c r="G238">
        <v>1601512062.5</v>
      </c>
      <c r="H238">
        <v>24.080000000000002</v>
      </c>
      <c r="I238">
        <v>39900</v>
      </c>
      <c r="J238">
        <v>721.73149999999998</v>
      </c>
    </row>
    <row r="239" spans="1:10" x14ac:dyDescent="0.3">
      <c r="A239" t="s">
        <v>556</v>
      </c>
      <c r="B239" t="s">
        <v>179</v>
      </c>
      <c r="C239">
        <v>85050000.000000015</v>
      </c>
      <c r="D239">
        <v>189708750</v>
      </c>
      <c r="E239">
        <v>1014475000</v>
      </c>
      <c r="F239">
        <v>319068750</v>
      </c>
      <c r="G239">
        <v>1608302500</v>
      </c>
      <c r="H239">
        <v>9.4500000000000011</v>
      </c>
      <c r="I239">
        <v>42000</v>
      </c>
      <c r="J239">
        <v>769.37</v>
      </c>
    </row>
    <row r="240" spans="1:10" x14ac:dyDescent="0.3">
      <c r="A240" t="b">
        <v>0</v>
      </c>
      <c r="B240" t="s">
        <v>223</v>
      </c>
      <c r="C240">
        <v>441000000.00000006</v>
      </c>
      <c r="D240">
        <v>95486737.5</v>
      </c>
      <c r="E240">
        <v>659408750</v>
      </c>
      <c r="F240">
        <v>412912499.99999994</v>
      </c>
      <c r="G240">
        <v>1608807987.5</v>
      </c>
      <c r="H240">
        <v>49.000000000000007</v>
      </c>
      <c r="I240">
        <v>21140</v>
      </c>
      <c r="J240">
        <v>680.54489999999998</v>
      </c>
    </row>
    <row r="241" spans="1:10" x14ac:dyDescent="0.3">
      <c r="A241" t="b">
        <v>0</v>
      </c>
      <c r="B241" t="s">
        <v>276</v>
      </c>
      <c r="C241">
        <v>125370000.00000003</v>
      </c>
      <c r="D241">
        <v>227650500</v>
      </c>
      <c r="E241">
        <v>899937500</v>
      </c>
      <c r="F241">
        <v>364113749.99999994</v>
      </c>
      <c r="G241">
        <v>1617071750</v>
      </c>
      <c r="H241">
        <v>13.930000000000001</v>
      </c>
      <c r="I241">
        <v>50400</v>
      </c>
      <c r="J241">
        <v>782.12400000000002</v>
      </c>
    </row>
    <row r="242" spans="1:10" x14ac:dyDescent="0.3">
      <c r="A242" t="s">
        <v>556</v>
      </c>
      <c r="B242" t="s">
        <v>195</v>
      </c>
      <c r="C242">
        <v>103949999.99999999</v>
      </c>
      <c r="D242">
        <v>180223312.5</v>
      </c>
      <c r="E242">
        <v>1014475000</v>
      </c>
      <c r="F242">
        <v>319068750</v>
      </c>
      <c r="G242">
        <v>1617717062.5</v>
      </c>
      <c r="H242">
        <v>11.549999999999999</v>
      </c>
      <c r="I242">
        <v>39900</v>
      </c>
      <c r="J242">
        <v>766.67150000000004</v>
      </c>
    </row>
    <row r="243" spans="1:10" x14ac:dyDescent="0.3">
      <c r="A243" t="s">
        <v>556</v>
      </c>
      <c r="B243" t="s">
        <v>184</v>
      </c>
      <c r="C243">
        <v>85050000.000000015</v>
      </c>
      <c r="D243">
        <v>194451468.75</v>
      </c>
      <c r="E243">
        <v>1096287500.0000002</v>
      </c>
      <c r="F243">
        <v>243993749.99999994</v>
      </c>
      <c r="G243">
        <v>1619782718.7500002</v>
      </c>
      <c r="H243">
        <v>9.4500000000000011</v>
      </c>
      <c r="I243">
        <v>43050</v>
      </c>
      <c r="J243">
        <v>765.81925000000001</v>
      </c>
    </row>
    <row r="244" spans="1:10" x14ac:dyDescent="0.3">
      <c r="A244" t="b">
        <v>0</v>
      </c>
      <c r="B244" t="s">
        <v>161</v>
      </c>
      <c r="C244">
        <v>182070000.00000003</v>
      </c>
      <c r="D244">
        <v>132796125.00000001</v>
      </c>
      <c r="E244">
        <v>929390000.00000012</v>
      </c>
      <c r="F244">
        <v>381005624.99999988</v>
      </c>
      <c r="G244">
        <v>1625261750</v>
      </c>
      <c r="H244">
        <v>20.230000000000004</v>
      </c>
      <c r="I244">
        <v>29400</v>
      </c>
      <c r="J244">
        <v>747.78899999999999</v>
      </c>
    </row>
    <row r="245" spans="1:10" x14ac:dyDescent="0.3">
      <c r="A245" t="b">
        <v>0</v>
      </c>
      <c r="B245" t="s">
        <v>74</v>
      </c>
      <c r="C245">
        <v>147420000</v>
      </c>
      <c r="D245">
        <v>164414250.00000003</v>
      </c>
      <c r="E245">
        <v>929390000.00000012</v>
      </c>
      <c r="F245">
        <v>388513125</v>
      </c>
      <c r="G245">
        <v>1629737375</v>
      </c>
      <c r="H245">
        <v>16.38</v>
      </c>
      <c r="I245">
        <v>36400</v>
      </c>
      <c r="J245">
        <v>767.28399999999999</v>
      </c>
    </row>
    <row r="246" spans="1:10" x14ac:dyDescent="0.3">
      <c r="A246" t="s">
        <v>556</v>
      </c>
      <c r="B246" t="s">
        <v>194</v>
      </c>
      <c r="C246">
        <v>85050000.000000015</v>
      </c>
      <c r="D246">
        <v>189708750</v>
      </c>
      <c r="E246">
        <v>1047200000</v>
      </c>
      <c r="F246">
        <v>319068750</v>
      </c>
      <c r="G246">
        <v>1641027500</v>
      </c>
      <c r="H246">
        <v>9.4500000000000011</v>
      </c>
      <c r="I246">
        <v>42000</v>
      </c>
      <c r="J246">
        <v>783.37</v>
      </c>
    </row>
    <row r="247" spans="1:10" x14ac:dyDescent="0.3">
      <c r="A247" t="b">
        <v>0</v>
      </c>
      <c r="B247" t="s">
        <v>160</v>
      </c>
      <c r="C247">
        <v>163170000</v>
      </c>
      <c r="D247">
        <v>142281562.50000003</v>
      </c>
      <c r="E247">
        <v>962115000</v>
      </c>
      <c r="F247">
        <v>381005624.99999988</v>
      </c>
      <c r="G247">
        <v>1648572187.5</v>
      </c>
      <c r="H247">
        <v>18.13</v>
      </c>
      <c r="I247">
        <v>31500</v>
      </c>
      <c r="J247">
        <v>764.48749999999995</v>
      </c>
    </row>
    <row r="248" spans="1:10" x14ac:dyDescent="0.3">
      <c r="A248" t="b">
        <v>0</v>
      </c>
      <c r="B248" t="s">
        <v>480</v>
      </c>
      <c r="C248">
        <v>427769999.99999994</v>
      </c>
      <c r="D248">
        <v>151767000.00000003</v>
      </c>
      <c r="E248">
        <v>826306250.00000012</v>
      </c>
      <c r="F248">
        <v>243993749.99999994</v>
      </c>
      <c r="G248">
        <v>1649837000</v>
      </c>
      <c r="H248">
        <v>47.529999999999994</v>
      </c>
      <c r="I248">
        <v>33600</v>
      </c>
      <c r="J248">
        <v>695.43600000000004</v>
      </c>
    </row>
    <row r="249" spans="1:10" x14ac:dyDescent="0.3">
      <c r="A249" t="b">
        <v>0</v>
      </c>
      <c r="B249" t="s">
        <v>73</v>
      </c>
      <c r="C249">
        <v>128520000</v>
      </c>
      <c r="D249">
        <v>173899687.50000003</v>
      </c>
      <c r="E249">
        <v>962115000</v>
      </c>
      <c r="F249">
        <v>388513125</v>
      </c>
      <c r="G249">
        <v>1653047812.5</v>
      </c>
      <c r="H249">
        <v>14.280000000000001</v>
      </c>
      <c r="I249">
        <v>38500</v>
      </c>
      <c r="J249">
        <v>783.98249999999996</v>
      </c>
    </row>
    <row r="250" spans="1:10" x14ac:dyDescent="0.3">
      <c r="A250" t="b">
        <v>0</v>
      </c>
      <c r="B250" t="s">
        <v>479</v>
      </c>
      <c r="C250">
        <v>408870000</v>
      </c>
      <c r="D250">
        <v>161252437.50000003</v>
      </c>
      <c r="E250">
        <v>859031250</v>
      </c>
      <c r="F250">
        <v>243993749.99999994</v>
      </c>
      <c r="G250">
        <v>1673147437.5</v>
      </c>
      <c r="H250">
        <v>45.43</v>
      </c>
      <c r="I250">
        <v>35700</v>
      </c>
      <c r="J250">
        <v>712.1345</v>
      </c>
    </row>
    <row r="251" spans="1:10" x14ac:dyDescent="0.3">
      <c r="A251" t="b">
        <v>0</v>
      </c>
      <c r="B251" t="s">
        <v>422</v>
      </c>
      <c r="C251">
        <v>207270000</v>
      </c>
      <c r="D251">
        <v>150186093.75000003</v>
      </c>
      <c r="E251">
        <v>932662500</v>
      </c>
      <c r="F251">
        <v>412912499.99999988</v>
      </c>
      <c r="G251">
        <v>1703031093.75</v>
      </c>
      <c r="H251">
        <v>23.03</v>
      </c>
      <c r="I251">
        <v>33250</v>
      </c>
      <c r="J251">
        <v>785.28625</v>
      </c>
    </row>
    <row r="252" spans="1:10" x14ac:dyDescent="0.3">
      <c r="A252" t="b">
        <v>0</v>
      </c>
      <c r="B252" t="s">
        <v>45</v>
      </c>
      <c r="C252">
        <v>238770000.00000006</v>
      </c>
      <c r="D252">
        <v>158881078.12500003</v>
      </c>
      <c r="E252">
        <v>929390000.00000012</v>
      </c>
      <c r="F252">
        <v>384759374.99999994</v>
      </c>
      <c r="G252">
        <v>1711800453.1250002</v>
      </c>
      <c r="H252">
        <v>26.530000000000005</v>
      </c>
      <c r="I252">
        <v>35175</v>
      </c>
      <c r="J252">
        <v>781.45987500000001</v>
      </c>
    </row>
    <row r="253" spans="1:10" x14ac:dyDescent="0.3">
      <c r="A253" t="b">
        <v>0</v>
      </c>
      <c r="B253" t="s">
        <v>421</v>
      </c>
      <c r="C253">
        <v>188370000</v>
      </c>
      <c r="D253">
        <v>159671531.25000003</v>
      </c>
      <c r="E253">
        <v>965387500</v>
      </c>
      <c r="F253">
        <v>412912499.99999988</v>
      </c>
      <c r="G253">
        <v>1726341531.25</v>
      </c>
      <c r="H253">
        <v>20.93</v>
      </c>
      <c r="I253">
        <v>35350</v>
      </c>
      <c r="J253">
        <v>801.98474999999996</v>
      </c>
    </row>
    <row r="254" spans="1:10" x14ac:dyDescent="0.3">
      <c r="A254" t="b">
        <v>0</v>
      </c>
      <c r="B254" t="s">
        <v>44</v>
      </c>
      <c r="C254">
        <v>219870000.00000003</v>
      </c>
      <c r="D254">
        <v>168366515.62500003</v>
      </c>
      <c r="E254">
        <v>962115000</v>
      </c>
      <c r="F254">
        <v>384759374.99999994</v>
      </c>
      <c r="G254">
        <v>1735110890.625</v>
      </c>
      <c r="H254">
        <v>24.430000000000003</v>
      </c>
      <c r="I254">
        <v>37275</v>
      </c>
      <c r="J254">
        <v>798.15837499999998</v>
      </c>
    </row>
    <row r="255" spans="1:10" x14ac:dyDescent="0.3">
      <c r="A255" t="b">
        <v>0</v>
      </c>
      <c r="B255" t="s">
        <v>219</v>
      </c>
      <c r="C255">
        <v>497070000</v>
      </c>
      <c r="D255">
        <v>95486737.5</v>
      </c>
      <c r="E255">
        <v>855758750.00000012</v>
      </c>
      <c r="F255">
        <v>337837499.99999994</v>
      </c>
      <c r="G255">
        <v>1786152987.5</v>
      </c>
      <c r="H255">
        <v>55.23</v>
      </c>
      <c r="I255">
        <v>21140</v>
      </c>
      <c r="J255">
        <v>735.00490000000002</v>
      </c>
    </row>
    <row r="256" spans="1:10" x14ac:dyDescent="0.3">
      <c r="A256" t="b">
        <v>0</v>
      </c>
      <c r="B256" t="s">
        <v>218</v>
      </c>
      <c r="C256">
        <v>478170000</v>
      </c>
      <c r="D256">
        <v>104972175</v>
      </c>
      <c r="E256">
        <v>888483750.00000012</v>
      </c>
      <c r="F256">
        <v>337837499.99999994</v>
      </c>
      <c r="G256">
        <v>1809463425</v>
      </c>
      <c r="H256">
        <v>53.13</v>
      </c>
      <c r="I256">
        <v>23240</v>
      </c>
      <c r="J256">
        <v>751.70339999999999</v>
      </c>
    </row>
    <row r="257" spans="1:10" x14ac:dyDescent="0.3">
      <c r="A257" t="s">
        <v>556</v>
      </c>
      <c r="B257" t="s">
        <v>190</v>
      </c>
      <c r="C257">
        <v>141120000.00000003</v>
      </c>
      <c r="D257">
        <v>189708750</v>
      </c>
      <c r="E257">
        <v>1243550000.0000002</v>
      </c>
      <c r="F257">
        <v>243993749.99999994</v>
      </c>
      <c r="G257">
        <v>1818372500.0000002</v>
      </c>
      <c r="H257">
        <v>15.680000000000001</v>
      </c>
      <c r="I257">
        <v>42000</v>
      </c>
      <c r="J257">
        <v>837.83</v>
      </c>
    </row>
    <row r="258" spans="1:10" x14ac:dyDescent="0.3">
      <c r="A258" t="s">
        <v>556</v>
      </c>
      <c r="B258" t="s">
        <v>189</v>
      </c>
      <c r="C258">
        <v>122220000</v>
      </c>
      <c r="D258">
        <v>199194187.5</v>
      </c>
      <c r="E258">
        <v>1276275000</v>
      </c>
      <c r="F258">
        <v>243993749.99999994</v>
      </c>
      <c r="G258">
        <v>1841682937.5</v>
      </c>
      <c r="H258">
        <v>13.58</v>
      </c>
      <c r="I258">
        <v>44100</v>
      </c>
      <c r="J258">
        <v>854.52850000000001</v>
      </c>
    </row>
    <row r="259" spans="1:10" x14ac:dyDescent="0.3">
      <c r="A259" t="b">
        <v>0</v>
      </c>
      <c r="B259" t="s">
        <v>7</v>
      </c>
      <c r="C259">
        <v>2520000000</v>
      </c>
      <c r="D259">
        <v>632362.50000000012</v>
      </c>
      <c r="E259">
        <v>49087500.000000007</v>
      </c>
      <c r="F259">
        <v>33783749.999999993</v>
      </c>
      <c r="G259">
        <v>2603503612.5</v>
      </c>
      <c r="H259">
        <v>280</v>
      </c>
      <c r="I259">
        <v>140</v>
      </c>
      <c r="J259">
        <v>600.35990000000004</v>
      </c>
    </row>
    <row r="260" spans="1:10" x14ac:dyDescent="0.3">
      <c r="A260" t="b">
        <v>0</v>
      </c>
      <c r="B260" t="s">
        <v>231</v>
      </c>
      <c r="C260">
        <v>2583000000</v>
      </c>
      <c r="D260">
        <v>44897737.5</v>
      </c>
      <c r="E260">
        <v>130900000</v>
      </c>
      <c r="F260">
        <v>127627500</v>
      </c>
      <c r="G260">
        <v>2886425237.5</v>
      </c>
      <c r="H260">
        <v>287</v>
      </c>
      <c r="I260">
        <v>9940</v>
      </c>
      <c r="J260">
        <v>734.05290000000002</v>
      </c>
    </row>
    <row r="261" spans="1:10" x14ac:dyDescent="0.3">
      <c r="A261" t="b">
        <v>0</v>
      </c>
      <c r="B261" t="s">
        <v>234</v>
      </c>
      <c r="C261">
        <v>2646000000</v>
      </c>
      <c r="D261">
        <v>38574112.500000007</v>
      </c>
      <c r="E261">
        <v>98175000.000000015</v>
      </c>
      <c r="F261">
        <v>108858750.00000001</v>
      </c>
      <c r="G261">
        <v>2891607862.5</v>
      </c>
      <c r="H261">
        <v>294</v>
      </c>
      <c r="I261">
        <v>8540</v>
      </c>
      <c r="J261">
        <v>718.95389999999998</v>
      </c>
    </row>
    <row r="262" spans="1:10" x14ac:dyDescent="0.3">
      <c r="A262" t="b">
        <v>0</v>
      </c>
      <c r="B262" t="s">
        <v>226</v>
      </c>
      <c r="C262">
        <v>2545200000</v>
      </c>
      <c r="D262">
        <v>38574112.500000007</v>
      </c>
      <c r="E262">
        <v>245437500</v>
      </c>
      <c r="F262">
        <v>146396250</v>
      </c>
      <c r="G262">
        <v>2975607862.5</v>
      </c>
      <c r="H262">
        <v>282.8</v>
      </c>
      <c r="I262">
        <v>8540</v>
      </c>
      <c r="J262">
        <v>780.5539</v>
      </c>
    </row>
    <row r="263" spans="1:10" x14ac:dyDescent="0.3">
      <c r="A263" t="b">
        <v>0</v>
      </c>
      <c r="B263" t="s">
        <v>227</v>
      </c>
      <c r="C263">
        <v>2545200000</v>
      </c>
      <c r="D263">
        <v>43316831.250000007</v>
      </c>
      <c r="E263">
        <v>327250000</v>
      </c>
      <c r="F263">
        <v>71321249.999999985</v>
      </c>
      <c r="G263">
        <v>2987088081.25</v>
      </c>
      <c r="H263">
        <v>282.8</v>
      </c>
      <c r="I263">
        <v>9590</v>
      </c>
      <c r="J263">
        <v>777.00315000000001</v>
      </c>
    </row>
    <row r="264" spans="1:10" x14ac:dyDescent="0.3">
      <c r="A264" t="b">
        <v>0</v>
      </c>
      <c r="B264" t="s">
        <v>229</v>
      </c>
      <c r="C264">
        <v>2545200000</v>
      </c>
      <c r="D264">
        <v>38574112.500000007</v>
      </c>
      <c r="E264">
        <v>278162500</v>
      </c>
      <c r="F264">
        <v>146396250</v>
      </c>
      <c r="G264">
        <v>3008332862.5</v>
      </c>
      <c r="H264">
        <v>282.8</v>
      </c>
      <c r="I264">
        <v>8540</v>
      </c>
      <c r="J264">
        <v>794.5539</v>
      </c>
    </row>
    <row r="265" spans="1:10" x14ac:dyDescent="0.3">
      <c r="A265" t="b">
        <v>0</v>
      </c>
      <c r="B265" t="s">
        <v>233</v>
      </c>
      <c r="C265">
        <v>2570400000</v>
      </c>
      <c r="D265">
        <v>48059550</v>
      </c>
      <c r="E265">
        <v>343612500</v>
      </c>
      <c r="F265">
        <v>146396250</v>
      </c>
      <c r="G265">
        <v>3108468300</v>
      </c>
      <c r="H265">
        <v>285.60000000000002</v>
      </c>
      <c r="I265">
        <v>10640</v>
      </c>
      <c r="J265">
        <v>835.05240000000003</v>
      </c>
    </row>
    <row r="266" spans="1:10" x14ac:dyDescent="0.3">
      <c r="A266" t="b">
        <v>0</v>
      </c>
      <c r="B266" t="s">
        <v>232</v>
      </c>
      <c r="C266">
        <v>2551500000</v>
      </c>
      <c r="D266">
        <v>57544987.5</v>
      </c>
      <c r="E266">
        <v>376337500.00000006</v>
      </c>
      <c r="F266">
        <v>146396250</v>
      </c>
      <c r="G266">
        <v>3131778737.5</v>
      </c>
      <c r="H266">
        <v>283.5</v>
      </c>
      <c r="I266">
        <v>12740</v>
      </c>
      <c r="J266">
        <v>851.7509</v>
      </c>
    </row>
    <row r="267" spans="1:10" x14ac:dyDescent="0.3">
      <c r="A267" t="b">
        <v>0</v>
      </c>
      <c r="B267" t="s">
        <v>228</v>
      </c>
      <c r="C267">
        <v>2582370000</v>
      </c>
      <c r="D267">
        <v>48059550</v>
      </c>
      <c r="E267">
        <v>507237500</v>
      </c>
      <c r="F267">
        <v>71321249.999999985</v>
      </c>
      <c r="G267">
        <v>3208988300</v>
      </c>
      <c r="H267">
        <v>286.93</v>
      </c>
      <c r="I267">
        <v>10640</v>
      </c>
      <c r="J267">
        <v>865.7124</v>
      </c>
    </row>
    <row r="268" spans="1:10" x14ac:dyDescent="0.3">
      <c r="A268" t="b">
        <v>0</v>
      </c>
      <c r="B268" t="s">
        <v>236</v>
      </c>
      <c r="C268">
        <v>2608199999.9999995</v>
      </c>
      <c r="D268">
        <v>82839487.500000015</v>
      </c>
      <c r="E268">
        <v>327250000</v>
      </c>
      <c r="F268">
        <v>240239999.99999997</v>
      </c>
      <c r="G268">
        <v>3258529487.4999995</v>
      </c>
      <c r="H268">
        <v>289.79999999999995</v>
      </c>
      <c r="I268">
        <v>18340</v>
      </c>
      <c r="J268">
        <v>914.24689999999998</v>
      </c>
    </row>
    <row r="269" spans="1:10" x14ac:dyDescent="0.3">
      <c r="A269" t="b">
        <v>0</v>
      </c>
      <c r="B269" t="s">
        <v>239</v>
      </c>
      <c r="C269">
        <v>2671200000</v>
      </c>
      <c r="D269">
        <v>76515862.500000015</v>
      </c>
      <c r="E269">
        <v>294525000.00000006</v>
      </c>
      <c r="F269">
        <v>221471250.00000003</v>
      </c>
      <c r="G269">
        <v>3263712112.5</v>
      </c>
      <c r="H269">
        <v>296.8</v>
      </c>
      <c r="I269">
        <v>16940</v>
      </c>
      <c r="J269">
        <v>899.14790000000005</v>
      </c>
    </row>
    <row r="270" spans="1:10" x14ac:dyDescent="0.3">
      <c r="A270" t="b">
        <v>0</v>
      </c>
      <c r="B270" t="s">
        <v>241</v>
      </c>
      <c r="C270">
        <v>2608199999.9999995</v>
      </c>
      <c r="D270">
        <v>87582206.250000015</v>
      </c>
      <c r="E270">
        <v>409062500</v>
      </c>
      <c r="F270">
        <v>165165000</v>
      </c>
      <c r="G270">
        <v>3270009706.2499995</v>
      </c>
      <c r="H270">
        <v>289.79999999999995</v>
      </c>
      <c r="I270">
        <v>19390</v>
      </c>
      <c r="J270">
        <v>910.69614999999999</v>
      </c>
    </row>
    <row r="271" spans="1:10" x14ac:dyDescent="0.3">
      <c r="A271" t="b">
        <v>0</v>
      </c>
      <c r="B271" t="s">
        <v>244</v>
      </c>
      <c r="C271">
        <v>2671200000</v>
      </c>
      <c r="D271">
        <v>81258581.250000015</v>
      </c>
      <c r="E271">
        <v>376337500.00000006</v>
      </c>
      <c r="F271">
        <v>146396250</v>
      </c>
      <c r="G271">
        <v>3275192331.25</v>
      </c>
      <c r="H271">
        <v>296.8</v>
      </c>
      <c r="I271">
        <v>17990</v>
      </c>
      <c r="J271">
        <v>895.59715000000006</v>
      </c>
    </row>
    <row r="272" spans="1:10" x14ac:dyDescent="0.3">
      <c r="A272" t="b">
        <v>0</v>
      </c>
      <c r="B272" t="s">
        <v>238</v>
      </c>
      <c r="C272">
        <v>2595600000.0000005</v>
      </c>
      <c r="D272">
        <v>86001300.000000015</v>
      </c>
      <c r="E272">
        <v>539962500</v>
      </c>
      <c r="F272">
        <v>259008749.99999997</v>
      </c>
      <c r="G272">
        <v>3480572550.0000005</v>
      </c>
      <c r="H272">
        <v>288.40000000000003</v>
      </c>
      <c r="I272">
        <v>19040</v>
      </c>
      <c r="J272">
        <v>1015.2464</v>
      </c>
    </row>
    <row r="273" spans="1:10" x14ac:dyDescent="0.3">
      <c r="A273" t="b">
        <v>0</v>
      </c>
      <c r="B273" t="s">
        <v>246</v>
      </c>
      <c r="C273">
        <v>2645370000</v>
      </c>
      <c r="D273">
        <v>92324925</v>
      </c>
      <c r="E273">
        <v>589050000.00000012</v>
      </c>
      <c r="F273">
        <v>165165000</v>
      </c>
      <c r="G273">
        <v>3491909925</v>
      </c>
      <c r="H273">
        <v>293.93</v>
      </c>
      <c r="I273">
        <v>20440</v>
      </c>
      <c r="J273">
        <v>999.40539999999999</v>
      </c>
    </row>
    <row r="274" spans="1:10" x14ac:dyDescent="0.3">
      <c r="A274" t="b">
        <v>0</v>
      </c>
      <c r="B274" t="s">
        <v>251</v>
      </c>
      <c r="C274">
        <v>2645370000</v>
      </c>
      <c r="D274">
        <v>92324925</v>
      </c>
      <c r="E274">
        <v>589050000.00000012</v>
      </c>
      <c r="F274">
        <v>165165000</v>
      </c>
      <c r="G274">
        <v>3491909925</v>
      </c>
      <c r="H274">
        <v>293.93</v>
      </c>
      <c r="I274">
        <v>20440</v>
      </c>
      <c r="J274">
        <v>999.40539999999999</v>
      </c>
    </row>
    <row r="275" spans="1:10" x14ac:dyDescent="0.3">
      <c r="A275" t="b">
        <v>0</v>
      </c>
      <c r="B275" t="s">
        <v>243</v>
      </c>
      <c r="C275">
        <v>2595600000.0000005</v>
      </c>
      <c r="D275">
        <v>90744018.75</v>
      </c>
      <c r="E275">
        <v>621775000.00000012</v>
      </c>
      <c r="F275">
        <v>183933750</v>
      </c>
      <c r="G275">
        <v>3492052768.7500005</v>
      </c>
      <c r="H275">
        <v>288.40000000000003</v>
      </c>
      <c r="I275">
        <v>20090</v>
      </c>
      <c r="J275">
        <v>1011.69565</v>
      </c>
    </row>
    <row r="276" spans="1:10" x14ac:dyDescent="0.3">
      <c r="A276" t="b">
        <v>0</v>
      </c>
      <c r="B276" t="s">
        <v>249</v>
      </c>
      <c r="C276">
        <v>2708370000</v>
      </c>
      <c r="D276">
        <v>86001300.000000015</v>
      </c>
      <c r="E276">
        <v>556325000</v>
      </c>
      <c r="F276">
        <v>146396250</v>
      </c>
      <c r="G276">
        <v>3497092550</v>
      </c>
      <c r="H276">
        <v>300.93</v>
      </c>
      <c r="I276">
        <v>19040</v>
      </c>
      <c r="J276">
        <v>984.30640000000005</v>
      </c>
    </row>
    <row r="277" spans="1:10" x14ac:dyDescent="0.3">
      <c r="A277" t="b">
        <v>0</v>
      </c>
      <c r="B277" t="s">
        <v>254</v>
      </c>
      <c r="C277">
        <v>2708370000</v>
      </c>
      <c r="D277">
        <v>86001300.000000015</v>
      </c>
      <c r="E277">
        <v>556325000</v>
      </c>
      <c r="F277">
        <v>146396250</v>
      </c>
      <c r="G277">
        <v>3497092550</v>
      </c>
      <c r="H277">
        <v>300.93</v>
      </c>
      <c r="I277">
        <v>19040</v>
      </c>
      <c r="J277">
        <v>984.30640000000005</v>
      </c>
    </row>
    <row r="278" spans="1:10" x14ac:dyDescent="0.3">
      <c r="A278" t="b">
        <v>0</v>
      </c>
      <c r="B278" t="s">
        <v>237</v>
      </c>
      <c r="C278">
        <v>2576700000</v>
      </c>
      <c r="D278">
        <v>95486737.5</v>
      </c>
      <c r="E278">
        <v>572687500</v>
      </c>
      <c r="F278">
        <v>259008749.99999997</v>
      </c>
      <c r="G278">
        <v>3503882987.5</v>
      </c>
      <c r="H278">
        <v>286.3</v>
      </c>
      <c r="I278">
        <v>21140</v>
      </c>
      <c r="J278">
        <v>1031.9449</v>
      </c>
    </row>
    <row r="279" spans="1:10" x14ac:dyDescent="0.3">
      <c r="A279" t="b">
        <v>0</v>
      </c>
      <c r="B279" t="s">
        <v>242</v>
      </c>
      <c r="C279">
        <v>2576700000</v>
      </c>
      <c r="D279">
        <v>100229456.25</v>
      </c>
      <c r="E279">
        <v>654500000</v>
      </c>
      <c r="F279">
        <v>183933750</v>
      </c>
      <c r="G279">
        <v>3515363206.25</v>
      </c>
      <c r="H279">
        <v>286.3</v>
      </c>
      <c r="I279">
        <v>22190</v>
      </c>
      <c r="J279">
        <v>1028.3941500000001</v>
      </c>
    </row>
    <row r="280" spans="1:10" x14ac:dyDescent="0.3">
      <c r="A280" t="b">
        <v>0</v>
      </c>
      <c r="B280" t="s">
        <v>248</v>
      </c>
      <c r="C280">
        <v>2632770000.0000005</v>
      </c>
      <c r="D280">
        <v>95486737.5</v>
      </c>
      <c r="E280">
        <v>801762500</v>
      </c>
      <c r="F280">
        <v>183933750</v>
      </c>
      <c r="G280">
        <v>3713952987.5000005</v>
      </c>
      <c r="H280">
        <v>292.53000000000003</v>
      </c>
      <c r="I280">
        <v>21140</v>
      </c>
      <c r="J280">
        <v>1100.4049</v>
      </c>
    </row>
    <row r="281" spans="1:10" x14ac:dyDescent="0.3">
      <c r="A281" t="b">
        <v>0</v>
      </c>
      <c r="B281" t="s">
        <v>253</v>
      </c>
      <c r="C281">
        <v>2632770000.0000005</v>
      </c>
      <c r="D281">
        <v>95486737.5</v>
      </c>
      <c r="E281">
        <v>801762500</v>
      </c>
      <c r="F281">
        <v>183933750</v>
      </c>
      <c r="G281">
        <v>3713952987.5000005</v>
      </c>
      <c r="H281">
        <v>292.53000000000003</v>
      </c>
      <c r="I281">
        <v>21140</v>
      </c>
      <c r="J281">
        <v>1100.4049</v>
      </c>
    </row>
    <row r="282" spans="1:10" x14ac:dyDescent="0.3">
      <c r="A282" t="b">
        <v>0</v>
      </c>
      <c r="B282" t="s">
        <v>247</v>
      </c>
      <c r="C282">
        <v>2613870000</v>
      </c>
      <c r="D282">
        <v>104972175</v>
      </c>
      <c r="E282">
        <v>834487500.00000012</v>
      </c>
      <c r="F282">
        <v>183933750</v>
      </c>
      <c r="G282">
        <v>3737263425</v>
      </c>
      <c r="H282">
        <v>290.43</v>
      </c>
      <c r="I282">
        <v>23240</v>
      </c>
      <c r="J282">
        <v>1117.1034</v>
      </c>
    </row>
    <row r="283" spans="1:10" x14ac:dyDescent="0.3">
      <c r="A283" t="b">
        <v>0</v>
      </c>
      <c r="B283" t="s">
        <v>252</v>
      </c>
      <c r="C283">
        <v>2613870000</v>
      </c>
      <c r="D283">
        <v>104972175</v>
      </c>
      <c r="E283">
        <v>834487500.00000012</v>
      </c>
      <c r="F283">
        <v>183933750</v>
      </c>
      <c r="G283">
        <v>3737263425</v>
      </c>
      <c r="H283">
        <v>290.43</v>
      </c>
      <c r="I283">
        <v>23240</v>
      </c>
      <c r="J283">
        <v>1117.1034</v>
      </c>
    </row>
    <row r="284" spans="1:10" x14ac:dyDescent="0.3">
      <c r="A284" t="b">
        <v>0</v>
      </c>
      <c r="B284" t="s">
        <v>375</v>
      </c>
      <c r="C284">
        <v>12694500000</v>
      </c>
      <c r="D284">
        <v>1827211443.75</v>
      </c>
      <c r="E284">
        <v>56229731250.000008</v>
      </c>
      <c r="F284">
        <v>126923671875</v>
      </c>
      <c r="G284">
        <v>197675114568.75</v>
      </c>
      <c r="H284">
        <v>1410.5</v>
      </c>
      <c r="I284">
        <v>404530</v>
      </c>
      <c r="J284">
        <v>99211.631049999996</v>
      </c>
    </row>
    <row r="285" spans="1:10" x14ac:dyDescent="0.3">
      <c r="A285" t="b">
        <v>0</v>
      </c>
      <c r="B285" t="s">
        <v>317</v>
      </c>
      <c r="C285">
        <v>12650400000</v>
      </c>
      <c r="D285">
        <v>1883491706.25</v>
      </c>
      <c r="E285">
        <v>56273910000</v>
      </c>
      <c r="F285">
        <v>126910533749.99997</v>
      </c>
      <c r="G285">
        <v>197718335456.24997</v>
      </c>
      <c r="H285">
        <v>1405.6</v>
      </c>
      <c r="I285">
        <v>416990</v>
      </c>
      <c r="J285">
        <v>99254.312149999998</v>
      </c>
    </row>
    <row r="286" spans="1:10" x14ac:dyDescent="0.3">
      <c r="A286" t="b">
        <v>0</v>
      </c>
      <c r="B286" t="s">
        <v>346</v>
      </c>
      <c r="C286">
        <v>12637799999.999998</v>
      </c>
      <c r="D286">
        <v>1869105459.375</v>
      </c>
      <c r="E286">
        <v>56254275000</v>
      </c>
      <c r="F286">
        <v>127003439062.5</v>
      </c>
      <c r="G286">
        <v>197764619521.875</v>
      </c>
      <c r="H286">
        <v>1404.1999999999998</v>
      </c>
      <c r="I286">
        <v>413805</v>
      </c>
      <c r="J286">
        <v>99284.624425000002</v>
      </c>
    </row>
    <row r="287" spans="1:10" x14ac:dyDescent="0.3">
      <c r="A287" t="b">
        <v>0</v>
      </c>
      <c r="B287" t="s">
        <v>496</v>
      </c>
      <c r="C287">
        <v>12811050000</v>
      </c>
      <c r="D287">
        <v>1832270343.75</v>
      </c>
      <c r="E287">
        <v>56229731250.000008</v>
      </c>
      <c r="F287">
        <v>126942440624.99998</v>
      </c>
      <c r="G287">
        <v>197815492218.75</v>
      </c>
      <c r="H287">
        <v>1423.45</v>
      </c>
      <c r="I287">
        <v>405650</v>
      </c>
      <c r="J287">
        <v>99251.710250000004</v>
      </c>
    </row>
    <row r="288" spans="1:10" x14ac:dyDescent="0.3">
      <c r="A288" t="b">
        <v>0</v>
      </c>
      <c r="B288" t="s">
        <v>525</v>
      </c>
      <c r="C288">
        <v>12798450000.000002</v>
      </c>
      <c r="D288">
        <v>1827843806.25</v>
      </c>
      <c r="E288">
        <v>56270637500.000008</v>
      </c>
      <c r="F288">
        <v>126970593750</v>
      </c>
      <c r="G288">
        <v>197867525056.25</v>
      </c>
      <c r="H288">
        <v>1422.0500000000002</v>
      </c>
      <c r="I288">
        <v>404670</v>
      </c>
      <c r="J288">
        <v>99278.940950000004</v>
      </c>
    </row>
    <row r="289" spans="1:10" x14ac:dyDescent="0.3">
      <c r="A289" t="b">
        <v>0</v>
      </c>
      <c r="B289" t="s">
        <v>288</v>
      </c>
      <c r="C289">
        <v>12625200000</v>
      </c>
      <c r="D289">
        <v>1914319378.125</v>
      </c>
      <c r="E289">
        <v>56308271250.000008</v>
      </c>
      <c r="F289">
        <v>127038161249.99998</v>
      </c>
      <c r="G289">
        <v>197885951878.125</v>
      </c>
      <c r="H289">
        <v>1402.8</v>
      </c>
      <c r="I289">
        <v>423815</v>
      </c>
      <c r="J289">
        <v>99357.232275000017</v>
      </c>
    </row>
    <row r="290" spans="1:10" x14ac:dyDescent="0.3">
      <c r="A290" t="b">
        <v>0</v>
      </c>
      <c r="B290" t="s">
        <v>433</v>
      </c>
      <c r="C290">
        <v>12618900000.000002</v>
      </c>
      <c r="D290">
        <v>1864837012.5</v>
      </c>
      <c r="E290">
        <v>56516075000.000008</v>
      </c>
      <c r="F290">
        <v>126914287499.99998</v>
      </c>
      <c r="G290">
        <v>197914099512.5</v>
      </c>
      <c r="H290">
        <v>1402.1000000000001</v>
      </c>
      <c r="I290">
        <v>412860</v>
      </c>
      <c r="J290">
        <v>99339.445099999997</v>
      </c>
    </row>
    <row r="291" spans="1:10" x14ac:dyDescent="0.3">
      <c r="A291" t="b">
        <v>0</v>
      </c>
      <c r="B291" t="s">
        <v>85</v>
      </c>
      <c r="C291">
        <v>12634650000</v>
      </c>
      <c r="D291">
        <v>1874006268.75</v>
      </c>
      <c r="E291">
        <v>56376993750</v>
      </c>
      <c r="F291">
        <v>127045668750</v>
      </c>
      <c r="G291">
        <v>197931318768.75</v>
      </c>
      <c r="H291">
        <v>1403.85</v>
      </c>
      <c r="I291">
        <v>414890</v>
      </c>
      <c r="J291">
        <v>99363.613649999999</v>
      </c>
    </row>
    <row r="292" spans="1:10" x14ac:dyDescent="0.3">
      <c r="A292" t="b">
        <v>0</v>
      </c>
      <c r="B292" t="s">
        <v>114</v>
      </c>
      <c r="C292">
        <v>12637799999.999998</v>
      </c>
      <c r="D292">
        <v>1880329893.75</v>
      </c>
      <c r="E292">
        <v>56352450000.000008</v>
      </c>
      <c r="F292">
        <v>127064437500</v>
      </c>
      <c r="G292">
        <v>197935017393.75</v>
      </c>
      <c r="H292">
        <v>1404.1999999999998</v>
      </c>
      <c r="I292">
        <v>416290</v>
      </c>
      <c r="J292">
        <v>99368.912649999998</v>
      </c>
    </row>
    <row r="293" spans="1:10" x14ac:dyDescent="0.3">
      <c r="A293" t="b">
        <v>0</v>
      </c>
      <c r="B293" t="s">
        <v>259</v>
      </c>
      <c r="C293">
        <v>12631500000</v>
      </c>
      <c r="D293">
        <v>1949889768.75</v>
      </c>
      <c r="E293">
        <v>56303362500</v>
      </c>
      <c r="F293">
        <v>127090713750</v>
      </c>
      <c r="G293">
        <v>197975466018.75</v>
      </c>
      <c r="H293">
        <v>1403.5</v>
      </c>
      <c r="I293">
        <v>431690</v>
      </c>
      <c r="J293">
        <v>99411.801649999994</v>
      </c>
    </row>
    <row r="294" spans="1:10" x14ac:dyDescent="0.3">
      <c r="A294" t="b">
        <v>0</v>
      </c>
      <c r="B294" t="s">
        <v>143</v>
      </c>
      <c r="C294">
        <v>12669300000</v>
      </c>
      <c r="D294">
        <v>1864520831.25</v>
      </c>
      <c r="E294">
        <v>56365540000</v>
      </c>
      <c r="F294">
        <v>127107605625</v>
      </c>
      <c r="G294">
        <v>198006966456.25</v>
      </c>
      <c r="H294">
        <v>1407.7</v>
      </c>
      <c r="I294">
        <v>412790</v>
      </c>
      <c r="J294">
        <v>99394.165150000001</v>
      </c>
    </row>
    <row r="295" spans="1:10" x14ac:dyDescent="0.3">
      <c r="A295" t="b">
        <v>0</v>
      </c>
      <c r="B295" t="s">
        <v>56</v>
      </c>
      <c r="C295">
        <v>12634650000</v>
      </c>
      <c r="D295">
        <v>1896138956.25</v>
      </c>
      <c r="E295">
        <v>56365540000</v>
      </c>
      <c r="F295">
        <v>127115113124.99998</v>
      </c>
      <c r="G295">
        <v>198011442081.25</v>
      </c>
      <c r="H295">
        <v>1403.85</v>
      </c>
      <c r="I295">
        <v>419790</v>
      </c>
      <c r="J295">
        <v>99413.660149999996</v>
      </c>
    </row>
    <row r="296" spans="1:10" x14ac:dyDescent="0.3">
      <c r="A296" t="b">
        <v>0</v>
      </c>
      <c r="B296" t="s">
        <v>462</v>
      </c>
      <c r="C296">
        <v>12915000000</v>
      </c>
      <c r="D296">
        <v>1883491706.25</v>
      </c>
      <c r="E296">
        <v>56262456250</v>
      </c>
      <c r="F296">
        <v>126970593750</v>
      </c>
      <c r="G296">
        <v>198031541706.25</v>
      </c>
      <c r="H296">
        <v>1435</v>
      </c>
      <c r="I296">
        <v>416990</v>
      </c>
      <c r="J296">
        <v>99341.812149999998</v>
      </c>
    </row>
    <row r="297" spans="1:10" x14ac:dyDescent="0.3">
      <c r="A297" t="b">
        <v>0</v>
      </c>
      <c r="B297" t="s">
        <v>380</v>
      </c>
      <c r="C297">
        <v>12719700000.000002</v>
      </c>
      <c r="D297">
        <v>1865153193.75</v>
      </c>
      <c r="E297">
        <v>56426081250</v>
      </c>
      <c r="F297">
        <v>127036284374.99998</v>
      </c>
      <c r="G297">
        <v>198047218818.75</v>
      </c>
      <c r="H297">
        <v>1413.3000000000002</v>
      </c>
      <c r="I297">
        <v>412930</v>
      </c>
      <c r="J297">
        <v>99391.825049999999</v>
      </c>
    </row>
    <row r="298" spans="1:10" x14ac:dyDescent="0.3">
      <c r="A298" t="b">
        <v>0</v>
      </c>
      <c r="B298" t="s">
        <v>385</v>
      </c>
      <c r="C298">
        <v>12719700000.000002</v>
      </c>
      <c r="D298">
        <v>1869895912.5</v>
      </c>
      <c r="E298">
        <v>56507893750</v>
      </c>
      <c r="F298">
        <v>126961209374.99998</v>
      </c>
      <c r="G298">
        <v>198058699037.5</v>
      </c>
      <c r="H298">
        <v>1413.3000000000002</v>
      </c>
      <c r="I298">
        <v>413980</v>
      </c>
      <c r="J298">
        <v>99388.274300000005</v>
      </c>
    </row>
    <row r="299" spans="1:10" x14ac:dyDescent="0.3">
      <c r="A299" t="b">
        <v>0</v>
      </c>
      <c r="B299" t="s">
        <v>395</v>
      </c>
      <c r="C299">
        <v>12719700000.000002</v>
      </c>
      <c r="D299">
        <v>1865153193.75</v>
      </c>
      <c r="E299">
        <v>56458806250</v>
      </c>
      <c r="F299">
        <v>127036284374.99998</v>
      </c>
      <c r="G299">
        <v>198079943818.75</v>
      </c>
      <c r="H299">
        <v>1413.3000000000002</v>
      </c>
      <c r="I299">
        <v>412930</v>
      </c>
      <c r="J299">
        <v>99405.825049999999</v>
      </c>
    </row>
    <row r="300" spans="1:10" x14ac:dyDescent="0.3">
      <c r="A300" t="b">
        <v>0</v>
      </c>
      <c r="B300" t="s">
        <v>404</v>
      </c>
      <c r="C300">
        <v>12694500000</v>
      </c>
      <c r="D300">
        <v>1881910800</v>
      </c>
      <c r="E300">
        <v>56368812500</v>
      </c>
      <c r="F300">
        <v>127139512500</v>
      </c>
      <c r="G300">
        <v>198084735800</v>
      </c>
      <c r="H300">
        <v>1410.5</v>
      </c>
      <c r="I300">
        <v>416640</v>
      </c>
      <c r="J300">
        <v>99431.662400000001</v>
      </c>
    </row>
    <row r="301" spans="1:10" x14ac:dyDescent="0.3">
      <c r="A301" t="b">
        <v>0</v>
      </c>
      <c r="B301" t="s">
        <v>322</v>
      </c>
      <c r="C301">
        <v>12675600000</v>
      </c>
      <c r="D301">
        <v>1921433456.25</v>
      </c>
      <c r="E301">
        <v>56470260000</v>
      </c>
      <c r="F301">
        <v>127023146249.99997</v>
      </c>
      <c r="G301">
        <v>198090439706.24997</v>
      </c>
      <c r="H301">
        <v>1408.4</v>
      </c>
      <c r="I301">
        <v>425390</v>
      </c>
      <c r="J301">
        <v>99434.506150000001</v>
      </c>
    </row>
    <row r="302" spans="1:10" x14ac:dyDescent="0.3">
      <c r="A302" t="b">
        <v>0</v>
      </c>
      <c r="B302" t="s">
        <v>27</v>
      </c>
      <c r="C302">
        <v>12726000000</v>
      </c>
      <c r="D302">
        <v>1890605784.375</v>
      </c>
      <c r="E302">
        <v>56365540000</v>
      </c>
      <c r="F302">
        <v>127111359375</v>
      </c>
      <c r="G302">
        <v>198093505159.375</v>
      </c>
      <c r="H302">
        <v>1414</v>
      </c>
      <c r="I302">
        <v>418565</v>
      </c>
      <c r="J302">
        <v>99427.836024999997</v>
      </c>
    </row>
    <row r="303" spans="1:10" x14ac:dyDescent="0.3">
      <c r="A303" t="b">
        <v>0</v>
      </c>
      <c r="B303" t="s">
        <v>327</v>
      </c>
      <c r="C303">
        <v>12675600000</v>
      </c>
      <c r="D303">
        <v>1926176175</v>
      </c>
      <c r="E303">
        <v>56552072500</v>
      </c>
      <c r="F303">
        <v>126948071250</v>
      </c>
      <c r="G303">
        <v>198101919925</v>
      </c>
      <c r="H303">
        <v>1408.4</v>
      </c>
      <c r="I303">
        <v>426440</v>
      </c>
      <c r="J303">
        <v>99430.955400000006</v>
      </c>
    </row>
    <row r="304" spans="1:10" x14ac:dyDescent="0.3">
      <c r="A304" t="b">
        <v>0</v>
      </c>
      <c r="B304" t="s">
        <v>337</v>
      </c>
      <c r="C304">
        <v>12675600000</v>
      </c>
      <c r="D304">
        <v>1921433456.25</v>
      </c>
      <c r="E304">
        <v>56502985000</v>
      </c>
      <c r="F304">
        <v>127023146249.99997</v>
      </c>
      <c r="G304">
        <v>198123164706.24997</v>
      </c>
      <c r="H304">
        <v>1408.4</v>
      </c>
      <c r="I304">
        <v>425390</v>
      </c>
      <c r="J304">
        <v>99448.506150000001</v>
      </c>
    </row>
    <row r="305" spans="1:10" x14ac:dyDescent="0.3">
      <c r="A305" t="b">
        <v>0</v>
      </c>
      <c r="B305" t="s">
        <v>351</v>
      </c>
      <c r="C305">
        <v>12663000000</v>
      </c>
      <c r="D305">
        <v>1907047209.375</v>
      </c>
      <c r="E305">
        <v>56450625000</v>
      </c>
      <c r="F305">
        <v>127116051562.5</v>
      </c>
      <c r="G305">
        <v>198136723771.875</v>
      </c>
      <c r="H305">
        <v>1407</v>
      </c>
      <c r="I305">
        <v>422205</v>
      </c>
      <c r="J305">
        <v>99464.818425000005</v>
      </c>
    </row>
    <row r="306" spans="1:10" x14ac:dyDescent="0.3">
      <c r="A306" t="b">
        <v>0</v>
      </c>
      <c r="B306" t="s">
        <v>356</v>
      </c>
      <c r="C306">
        <v>12663000000</v>
      </c>
      <c r="D306">
        <v>1911789928.125</v>
      </c>
      <c r="E306">
        <v>56532437500</v>
      </c>
      <c r="F306">
        <v>127040976562.5</v>
      </c>
      <c r="G306">
        <v>198148203990.625</v>
      </c>
      <c r="H306">
        <v>1407</v>
      </c>
      <c r="I306">
        <v>423255</v>
      </c>
      <c r="J306">
        <v>99461.267674999996</v>
      </c>
    </row>
    <row r="307" spans="1:10" x14ac:dyDescent="0.3">
      <c r="A307" t="b">
        <v>0</v>
      </c>
      <c r="B307" t="s">
        <v>201</v>
      </c>
      <c r="C307">
        <v>12984300000</v>
      </c>
      <c r="D307">
        <v>1827211443.75</v>
      </c>
      <c r="E307">
        <v>56291908750</v>
      </c>
      <c r="F307">
        <v>127064437500</v>
      </c>
      <c r="G307">
        <v>198167857693.75</v>
      </c>
      <c r="H307">
        <v>1442.7</v>
      </c>
      <c r="I307">
        <v>404530</v>
      </c>
      <c r="J307">
        <v>99381.381049999996</v>
      </c>
    </row>
    <row r="308" spans="1:10" x14ac:dyDescent="0.3">
      <c r="A308" t="b">
        <v>0</v>
      </c>
      <c r="B308" t="s">
        <v>366</v>
      </c>
      <c r="C308">
        <v>12663000000</v>
      </c>
      <c r="D308">
        <v>1907047209.375</v>
      </c>
      <c r="E308">
        <v>56483350000.000008</v>
      </c>
      <c r="F308">
        <v>127116051562.5</v>
      </c>
      <c r="G308">
        <v>198169448771.875</v>
      </c>
      <c r="H308">
        <v>1407</v>
      </c>
      <c r="I308">
        <v>422205</v>
      </c>
      <c r="J308">
        <v>99478.818425000005</v>
      </c>
    </row>
    <row r="309" spans="1:10" x14ac:dyDescent="0.3">
      <c r="A309" t="b">
        <v>0</v>
      </c>
      <c r="B309" t="s">
        <v>501</v>
      </c>
      <c r="C309">
        <v>12836250000</v>
      </c>
      <c r="D309">
        <v>1870212093.75</v>
      </c>
      <c r="E309">
        <v>56426081250</v>
      </c>
      <c r="F309">
        <v>127055053124.99998</v>
      </c>
      <c r="G309">
        <v>198187596468.75</v>
      </c>
      <c r="H309">
        <v>1426.25</v>
      </c>
      <c r="I309">
        <v>414050</v>
      </c>
      <c r="J309">
        <v>99431.904250000007</v>
      </c>
    </row>
    <row r="310" spans="1:10" x14ac:dyDescent="0.3">
      <c r="A310" t="b">
        <v>0</v>
      </c>
      <c r="B310" t="s">
        <v>506</v>
      </c>
      <c r="C310">
        <v>12836250000</v>
      </c>
      <c r="D310">
        <v>1874954812.5</v>
      </c>
      <c r="E310">
        <v>56507893750</v>
      </c>
      <c r="F310">
        <v>126979978125</v>
      </c>
      <c r="G310">
        <v>198199076687.5</v>
      </c>
      <c r="H310">
        <v>1426.25</v>
      </c>
      <c r="I310">
        <v>415100</v>
      </c>
      <c r="J310">
        <v>99428.353499999997</v>
      </c>
    </row>
    <row r="311" spans="1:10" x14ac:dyDescent="0.3">
      <c r="A311" t="b">
        <v>0</v>
      </c>
      <c r="B311" t="s">
        <v>172</v>
      </c>
      <c r="C311">
        <v>12628350000</v>
      </c>
      <c r="D311">
        <v>1921433456.25</v>
      </c>
      <c r="E311">
        <v>56679700000.000008</v>
      </c>
      <c r="F311">
        <v>126970593750</v>
      </c>
      <c r="G311">
        <v>198200077206.25</v>
      </c>
      <c r="H311">
        <v>1403.15</v>
      </c>
      <c r="I311">
        <v>425390</v>
      </c>
      <c r="J311">
        <v>99484.206149999998</v>
      </c>
    </row>
    <row r="312" spans="1:10" x14ac:dyDescent="0.3">
      <c r="A312" t="b">
        <v>0</v>
      </c>
      <c r="B312" t="s">
        <v>516</v>
      </c>
      <c r="C312">
        <v>12836250000</v>
      </c>
      <c r="D312">
        <v>1870212093.75</v>
      </c>
      <c r="E312">
        <v>56458806250</v>
      </c>
      <c r="F312">
        <v>127055053124.99998</v>
      </c>
      <c r="G312">
        <v>198220321468.75</v>
      </c>
      <c r="H312">
        <v>1426.25</v>
      </c>
      <c r="I312">
        <v>414050</v>
      </c>
      <c r="J312">
        <v>99445.904250000007</v>
      </c>
    </row>
    <row r="313" spans="1:10" x14ac:dyDescent="0.3">
      <c r="A313" t="b">
        <v>0</v>
      </c>
      <c r="B313" t="s">
        <v>530</v>
      </c>
      <c r="C313">
        <v>12823650000.000002</v>
      </c>
      <c r="D313">
        <v>1865785556.25</v>
      </c>
      <c r="E313">
        <v>56466987500</v>
      </c>
      <c r="F313">
        <v>127083206249.99998</v>
      </c>
      <c r="G313">
        <v>198239629306.25</v>
      </c>
      <c r="H313">
        <v>1424.8500000000001</v>
      </c>
      <c r="I313">
        <v>413070</v>
      </c>
      <c r="J313">
        <v>99459.134950000007</v>
      </c>
    </row>
    <row r="314" spans="1:10" x14ac:dyDescent="0.3">
      <c r="A314" t="b">
        <v>0</v>
      </c>
      <c r="B314" t="s">
        <v>535</v>
      </c>
      <c r="C314">
        <v>12823650000.000002</v>
      </c>
      <c r="D314">
        <v>1870528275</v>
      </c>
      <c r="E314">
        <v>56548800000</v>
      </c>
      <c r="F314">
        <v>127008131249.99998</v>
      </c>
      <c r="G314">
        <v>198251109525</v>
      </c>
      <c r="H314">
        <v>1424.8500000000001</v>
      </c>
      <c r="I314">
        <v>414120</v>
      </c>
      <c r="J314">
        <v>99455.584199999998</v>
      </c>
    </row>
    <row r="315" spans="1:10" x14ac:dyDescent="0.3">
      <c r="A315" t="b">
        <v>0</v>
      </c>
      <c r="B315" t="s">
        <v>293</v>
      </c>
      <c r="C315">
        <v>12650400000</v>
      </c>
      <c r="D315">
        <v>1952261128.125</v>
      </c>
      <c r="E315">
        <v>56504621250</v>
      </c>
      <c r="F315">
        <v>127150773750.00002</v>
      </c>
      <c r="G315">
        <v>198258056128.125</v>
      </c>
      <c r="H315">
        <v>1405.6</v>
      </c>
      <c r="I315">
        <v>432215</v>
      </c>
      <c r="J315">
        <v>99537.426275000005</v>
      </c>
    </row>
    <row r="316" spans="1:10" x14ac:dyDescent="0.3">
      <c r="A316" t="b">
        <v>0</v>
      </c>
      <c r="B316" t="s">
        <v>298</v>
      </c>
      <c r="C316">
        <v>12650400000</v>
      </c>
      <c r="D316">
        <v>1957003846.875</v>
      </c>
      <c r="E316">
        <v>56586433750</v>
      </c>
      <c r="F316">
        <v>127075698750</v>
      </c>
      <c r="G316">
        <v>198269536346.875</v>
      </c>
      <c r="H316">
        <v>1405.6</v>
      </c>
      <c r="I316">
        <v>433265</v>
      </c>
      <c r="J316">
        <v>99533.875524999996</v>
      </c>
    </row>
    <row r="317" spans="1:10" x14ac:dyDescent="0.3">
      <c r="A317" t="b">
        <v>0</v>
      </c>
      <c r="B317" t="s">
        <v>545</v>
      </c>
      <c r="C317">
        <v>12823650000.000002</v>
      </c>
      <c r="D317">
        <v>1865785556.25</v>
      </c>
      <c r="E317">
        <v>56499712500</v>
      </c>
      <c r="F317">
        <v>127083206249.99998</v>
      </c>
      <c r="G317">
        <v>198272354306.25</v>
      </c>
      <c r="H317">
        <v>1424.8500000000001</v>
      </c>
      <c r="I317">
        <v>413070</v>
      </c>
      <c r="J317">
        <v>99473.134950000007</v>
      </c>
    </row>
    <row r="318" spans="1:10" x14ac:dyDescent="0.3">
      <c r="A318" t="b">
        <v>0</v>
      </c>
      <c r="B318" t="s">
        <v>390</v>
      </c>
      <c r="C318">
        <v>12756869999.999998</v>
      </c>
      <c r="D318">
        <v>1874638631.25</v>
      </c>
      <c r="E318">
        <v>56687881250.000008</v>
      </c>
      <c r="F318">
        <v>126961209374.99998</v>
      </c>
      <c r="G318">
        <v>198280599256.25</v>
      </c>
      <c r="H318">
        <v>1417.4299999999998</v>
      </c>
      <c r="I318">
        <v>415030</v>
      </c>
      <c r="J318">
        <v>99476.983550000004</v>
      </c>
    </row>
    <row r="319" spans="1:10" x14ac:dyDescent="0.3">
      <c r="A319" t="b">
        <v>0</v>
      </c>
      <c r="B319" t="s">
        <v>438</v>
      </c>
      <c r="C319">
        <v>12644100000</v>
      </c>
      <c r="D319">
        <v>1902778762.5</v>
      </c>
      <c r="E319">
        <v>56712425000</v>
      </c>
      <c r="F319">
        <v>127026900000</v>
      </c>
      <c r="G319">
        <v>198286203762.5</v>
      </c>
      <c r="H319">
        <v>1404.9</v>
      </c>
      <c r="I319">
        <v>421260</v>
      </c>
      <c r="J319">
        <v>99519.6391</v>
      </c>
    </row>
    <row r="320" spans="1:10" x14ac:dyDescent="0.3">
      <c r="A320" t="b">
        <v>0</v>
      </c>
      <c r="B320" t="s">
        <v>308</v>
      </c>
      <c r="C320">
        <v>12650400000</v>
      </c>
      <c r="D320">
        <v>1952261128.125</v>
      </c>
      <c r="E320">
        <v>56537346250</v>
      </c>
      <c r="F320">
        <v>127150773750.00002</v>
      </c>
      <c r="G320">
        <v>198290781128.125</v>
      </c>
      <c r="H320">
        <v>1405.6</v>
      </c>
      <c r="I320">
        <v>432215</v>
      </c>
      <c r="J320">
        <v>99551.426275000005</v>
      </c>
    </row>
    <row r="321" spans="1:10" x14ac:dyDescent="0.3">
      <c r="A321" t="b">
        <v>0</v>
      </c>
      <c r="B321" t="s">
        <v>443</v>
      </c>
      <c r="C321">
        <v>12644100000</v>
      </c>
      <c r="D321">
        <v>1907521481.25</v>
      </c>
      <c r="E321">
        <v>56794237500</v>
      </c>
      <c r="F321">
        <v>126951825000</v>
      </c>
      <c r="G321">
        <v>198297683981.25</v>
      </c>
      <c r="H321">
        <v>1404.9</v>
      </c>
      <c r="I321">
        <v>422310</v>
      </c>
      <c r="J321">
        <v>99516.088350000005</v>
      </c>
    </row>
    <row r="322" spans="1:10" x14ac:dyDescent="0.3">
      <c r="A322" t="b">
        <v>0</v>
      </c>
      <c r="B322" t="s">
        <v>90</v>
      </c>
      <c r="C322">
        <v>12659849999.999998</v>
      </c>
      <c r="D322">
        <v>1911948018.75</v>
      </c>
      <c r="E322">
        <v>56573343750</v>
      </c>
      <c r="F322">
        <v>127158281250</v>
      </c>
      <c r="G322">
        <v>198303423018.75</v>
      </c>
      <c r="H322">
        <v>1406.6499999999999</v>
      </c>
      <c r="I322">
        <v>423290</v>
      </c>
      <c r="J322">
        <v>99543.807650000002</v>
      </c>
    </row>
    <row r="323" spans="1:10" x14ac:dyDescent="0.3">
      <c r="A323" t="b">
        <v>0</v>
      </c>
      <c r="B323" t="s">
        <v>95</v>
      </c>
      <c r="C323">
        <v>12659849999.999998</v>
      </c>
      <c r="D323">
        <v>1916690737.5</v>
      </c>
      <c r="E323">
        <v>56643702500.000008</v>
      </c>
      <c r="F323">
        <v>127083206249.99998</v>
      </c>
      <c r="G323">
        <v>198303449487.5</v>
      </c>
      <c r="H323">
        <v>1406.6499999999999</v>
      </c>
      <c r="I323">
        <v>424340</v>
      </c>
      <c r="J323">
        <v>99535.356899999999</v>
      </c>
    </row>
    <row r="324" spans="1:10" x14ac:dyDescent="0.3">
      <c r="A324" t="b">
        <v>0</v>
      </c>
      <c r="B324" t="s">
        <v>119</v>
      </c>
      <c r="C324">
        <v>12663000000</v>
      </c>
      <c r="D324">
        <v>1918271643.75</v>
      </c>
      <c r="E324">
        <v>56548800000</v>
      </c>
      <c r="F324">
        <v>127177049999.99998</v>
      </c>
      <c r="G324">
        <v>198307121643.75</v>
      </c>
      <c r="H324">
        <v>1407</v>
      </c>
      <c r="I324">
        <v>424690</v>
      </c>
      <c r="J324">
        <v>99549.106650000002</v>
      </c>
    </row>
    <row r="325" spans="1:10" x14ac:dyDescent="0.3">
      <c r="A325" t="b">
        <v>0</v>
      </c>
      <c r="B325" t="s">
        <v>124</v>
      </c>
      <c r="C325">
        <v>12663000000</v>
      </c>
      <c r="D325">
        <v>1923014362.5</v>
      </c>
      <c r="E325">
        <v>56630612500</v>
      </c>
      <c r="F325">
        <v>127101974999.99998</v>
      </c>
      <c r="G325">
        <v>198318601862.5</v>
      </c>
      <c r="H325">
        <v>1407</v>
      </c>
      <c r="I325">
        <v>425740</v>
      </c>
      <c r="J325">
        <v>99545.555900000007</v>
      </c>
    </row>
    <row r="326" spans="1:10" x14ac:dyDescent="0.3">
      <c r="A326" t="b">
        <v>0</v>
      </c>
      <c r="B326" t="s">
        <v>453</v>
      </c>
      <c r="C326">
        <v>12644100000</v>
      </c>
      <c r="D326">
        <v>1902778762.5</v>
      </c>
      <c r="E326">
        <v>56745150000</v>
      </c>
      <c r="F326">
        <v>127026900000</v>
      </c>
      <c r="G326">
        <v>198318928762.5</v>
      </c>
      <c r="H326">
        <v>1404.9</v>
      </c>
      <c r="I326">
        <v>421260</v>
      </c>
      <c r="J326">
        <v>99533.6391</v>
      </c>
    </row>
    <row r="327" spans="1:10" x14ac:dyDescent="0.3">
      <c r="A327" t="b">
        <v>0</v>
      </c>
      <c r="B327" t="s">
        <v>332</v>
      </c>
      <c r="C327">
        <v>12712770000</v>
      </c>
      <c r="D327">
        <v>1930918893.75</v>
      </c>
      <c r="E327">
        <v>56732060000.000008</v>
      </c>
      <c r="F327">
        <v>126948071250</v>
      </c>
      <c r="G327">
        <v>198323820143.75</v>
      </c>
      <c r="H327">
        <v>1412.53</v>
      </c>
      <c r="I327">
        <v>427490</v>
      </c>
      <c r="J327">
        <v>99519.664650000006</v>
      </c>
    </row>
    <row r="328" spans="1:10" x14ac:dyDescent="0.3">
      <c r="A328" t="b">
        <v>0</v>
      </c>
      <c r="B328" t="s">
        <v>105</v>
      </c>
      <c r="C328">
        <v>12659849999.999998</v>
      </c>
      <c r="D328">
        <v>1911948018.75</v>
      </c>
      <c r="E328">
        <v>56606068750.000008</v>
      </c>
      <c r="F328">
        <v>127158281250</v>
      </c>
      <c r="G328">
        <v>198336148018.75</v>
      </c>
      <c r="H328">
        <v>1406.6499999999999</v>
      </c>
      <c r="I328">
        <v>423290</v>
      </c>
      <c r="J328">
        <v>99557.807650000002</v>
      </c>
    </row>
    <row r="329" spans="1:10" x14ac:dyDescent="0.3">
      <c r="A329" t="b">
        <v>0</v>
      </c>
      <c r="B329" t="s">
        <v>134</v>
      </c>
      <c r="C329">
        <v>12663000000</v>
      </c>
      <c r="D329">
        <v>1918271643.75</v>
      </c>
      <c r="E329">
        <v>56581525000</v>
      </c>
      <c r="F329">
        <v>127177049999.99998</v>
      </c>
      <c r="G329">
        <v>198339846643.75</v>
      </c>
      <c r="H329">
        <v>1407</v>
      </c>
      <c r="I329">
        <v>424690</v>
      </c>
      <c r="J329">
        <v>99563.106650000002</v>
      </c>
    </row>
    <row r="330" spans="1:10" x14ac:dyDescent="0.3">
      <c r="A330" t="b">
        <v>0</v>
      </c>
      <c r="B330" t="s">
        <v>264</v>
      </c>
      <c r="C330">
        <v>12656700000</v>
      </c>
      <c r="D330">
        <v>1987831518.7500002</v>
      </c>
      <c r="E330">
        <v>56499712500</v>
      </c>
      <c r="F330">
        <v>127203326250</v>
      </c>
      <c r="G330">
        <v>198347570268.75</v>
      </c>
      <c r="H330">
        <v>1406.3</v>
      </c>
      <c r="I330">
        <v>440090</v>
      </c>
      <c r="J330">
        <v>99591.995649999997</v>
      </c>
    </row>
    <row r="331" spans="1:10" x14ac:dyDescent="0.3">
      <c r="A331" t="b">
        <v>0</v>
      </c>
      <c r="B331" t="s">
        <v>269</v>
      </c>
      <c r="C331">
        <v>12656700000</v>
      </c>
      <c r="D331">
        <v>1992574237.5000002</v>
      </c>
      <c r="E331">
        <v>56581525000</v>
      </c>
      <c r="F331">
        <v>127128251250</v>
      </c>
      <c r="G331">
        <v>198359050487.5</v>
      </c>
      <c r="H331">
        <v>1406.3</v>
      </c>
      <c r="I331">
        <v>441140</v>
      </c>
      <c r="J331">
        <v>99588.444900000002</v>
      </c>
    </row>
    <row r="332" spans="1:10" x14ac:dyDescent="0.3">
      <c r="A332" t="b">
        <v>0</v>
      </c>
      <c r="B332" t="s">
        <v>361</v>
      </c>
      <c r="C332">
        <v>12700169999.999998</v>
      </c>
      <c r="D332">
        <v>1916532646.875</v>
      </c>
      <c r="E332">
        <v>56712425000</v>
      </c>
      <c r="F332">
        <v>127040976562.5</v>
      </c>
      <c r="G332">
        <v>198370104209.375</v>
      </c>
      <c r="H332">
        <v>1411.1299999999999</v>
      </c>
      <c r="I332">
        <v>424305</v>
      </c>
      <c r="J332">
        <v>99549.976924999995</v>
      </c>
    </row>
    <row r="333" spans="1:10" x14ac:dyDescent="0.3">
      <c r="A333" t="b">
        <v>0</v>
      </c>
      <c r="B333" t="s">
        <v>148</v>
      </c>
      <c r="C333">
        <v>12694500000</v>
      </c>
      <c r="D333">
        <v>1902462581.25</v>
      </c>
      <c r="E333">
        <v>56561890000.000008</v>
      </c>
      <c r="F333">
        <v>127220218125</v>
      </c>
      <c r="G333">
        <v>198379070706.25</v>
      </c>
      <c r="H333">
        <v>1410.5</v>
      </c>
      <c r="I333">
        <v>421190</v>
      </c>
      <c r="J333">
        <v>99574.359150000018</v>
      </c>
    </row>
    <row r="334" spans="1:10" x14ac:dyDescent="0.3">
      <c r="A334" t="b">
        <v>0</v>
      </c>
      <c r="B334" t="s">
        <v>279</v>
      </c>
      <c r="C334">
        <v>12656700000</v>
      </c>
      <c r="D334">
        <v>1987831518.7500002</v>
      </c>
      <c r="E334">
        <v>56532437500</v>
      </c>
      <c r="F334">
        <v>127203326250</v>
      </c>
      <c r="G334">
        <v>198380295268.75</v>
      </c>
      <c r="H334">
        <v>1406.3</v>
      </c>
      <c r="I334">
        <v>440090</v>
      </c>
      <c r="J334">
        <v>99605.995649999997</v>
      </c>
    </row>
    <row r="335" spans="1:10" x14ac:dyDescent="0.3">
      <c r="A335" t="b">
        <v>0</v>
      </c>
      <c r="B335" t="s">
        <v>61</v>
      </c>
      <c r="C335">
        <v>12659849999.999998</v>
      </c>
      <c r="D335">
        <v>1934080706.25</v>
      </c>
      <c r="E335">
        <v>56561890000.000008</v>
      </c>
      <c r="F335">
        <v>127227725624.99998</v>
      </c>
      <c r="G335">
        <v>198383546331.25</v>
      </c>
      <c r="H335">
        <v>1406.6499999999999</v>
      </c>
      <c r="I335">
        <v>428190</v>
      </c>
      <c r="J335">
        <v>99593.854149999999</v>
      </c>
    </row>
    <row r="336" spans="1:10" x14ac:dyDescent="0.3">
      <c r="A336" t="b">
        <v>0</v>
      </c>
      <c r="B336" t="s">
        <v>153</v>
      </c>
      <c r="C336">
        <v>12694500000</v>
      </c>
      <c r="D336">
        <v>1907205300</v>
      </c>
      <c r="E336">
        <v>56643702500.000008</v>
      </c>
      <c r="F336">
        <v>127145143124.99997</v>
      </c>
      <c r="G336">
        <v>198390550924.99997</v>
      </c>
      <c r="H336">
        <v>1410.5</v>
      </c>
      <c r="I336">
        <v>422240</v>
      </c>
      <c r="J336">
        <v>99570.808399999994</v>
      </c>
    </row>
    <row r="337" spans="1:10" x14ac:dyDescent="0.3">
      <c r="A337" t="b">
        <v>0</v>
      </c>
      <c r="B337" t="s">
        <v>66</v>
      </c>
      <c r="C337">
        <v>12659849999.999998</v>
      </c>
      <c r="D337">
        <v>1938823425</v>
      </c>
      <c r="E337">
        <v>56643702500.000008</v>
      </c>
      <c r="F337">
        <v>127152650625.00002</v>
      </c>
      <c r="G337">
        <v>198395026550</v>
      </c>
      <c r="H337">
        <v>1406.6499999999999</v>
      </c>
      <c r="I337">
        <v>429240</v>
      </c>
      <c r="J337">
        <v>99590.303400000004</v>
      </c>
    </row>
    <row r="338" spans="1:10" x14ac:dyDescent="0.3">
      <c r="A338" t="b">
        <v>0</v>
      </c>
      <c r="B338" t="s">
        <v>467</v>
      </c>
      <c r="C338">
        <v>12940200000</v>
      </c>
      <c r="D338">
        <v>1921433456.25</v>
      </c>
      <c r="E338">
        <v>56458806250</v>
      </c>
      <c r="F338">
        <v>127083206249.99998</v>
      </c>
      <c r="G338">
        <v>198403645956.25</v>
      </c>
      <c r="H338">
        <v>1437.8</v>
      </c>
      <c r="I338">
        <v>425390</v>
      </c>
      <c r="J338">
        <v>99522.006150000001</v>
      </c>
    </row>
    <row r="339" spans="1:10" x14ac:dyDescent="0.3">
      <c r="A339" t="b">
        <v>0</v>
      </c>
      <c r="B339" t="s">
        <v>163</v>
      </c>
      <c r="C339">
        <v>12694500000</v>
      </c>
      <c r="D339">
        <v>1902462581.25</v>
      </c>
      <c r="E339">
        <v>56594615000.000008</v>
      </c>
      <c r="F339">
        <v>127220218125</v>
      </c>
      <c r="G339">
        <v>198411795706.25</v>
      </c>
      <c r="H339">
        <v>1410.5</v>
      </c>
      <c r="I339">
        <v>421190</v>
      </c>
      <c r="J339">
        <v>99588.359150000018</v>
      </c>
    </row>
    <row r="340" spans="1:10" x14ac:dyDescent="0.3">
      <c r="A340" t="b">
        <v>0</v>
      </c>
      <c r="B340" t="s">
        <v>472</v>
      </c>
      <c r="C340">
        <v>12940200000</v>
      </c>
      <c r="D340">
        <v>1926176175</v>
      </c>
      <c r="E340">
        <v>56540618750</v>
      </c>
      <c r="F340">
        <v>127008131249.99998</v>
      </c>
      <c r="G340">
        <v>198415126175</v>
      </c>
      <c r="H340">
        <v>1437.8</v>
      </c>
      <c r="I340">
        <v>426440</v>
      </c>
      <c r="J340">
        <v>99518.455400000006</v>
      </c>
    </row>
    <row r="341" spans="1:10" x14ac:dyDescent="0.3">
      <c r="A341" t="b">
        <v>0</v>
      </c>
      <c r="B341" t="s">
        <v>76</v>
      </c>
      <c r="C341">
        <v>12659849999.999998</v>
      </c>
      <c r="D341">
        <v>1934080706.25</v>
      </c>
      <c r="E341">
        <v>56594615000.000008</v>
      </c>
      <c r="F341">
        <v>127227725624.99998</v>
      </c>
      <c r="G341">
        <v>198416271331.25</v>
      </c>
      <c r="H341">
        <v>1406.6499999999999</v>
      </c>
      <c r="I341">
        <v>428190</v>
      </c>
      <c r="J341">
        <v>99607.854149999999</v>
      </c>
    </row>
    <row r="342" spans="1:10" x14ac:dyDescent="0.3">
      <c r="A342" t="b">
        <v>0</v>
      </c>
      <c r="B342" t="s">
        <v>511</v>
      </c>
      <c r="C342">
        <v>12873420000.000002</v>
      </c>
      <c r="D342">
        <v>1879697531.25</v>
      </c>
      <c r="E342">
        <v>56687881250.000008</v>
      </c>
      <c r="F342">
        <v>126979978125</v>
      </c>
      <c r="G342">
        <v>198420976906.25</v>
      </c>
      <c r="H342">
        <v>1430.38</v>
      </c>
      <c r="I342">
        <v>416150</v>
      </c>
      <c r="J342">
        <v>99517.062749999997</v>
      </c>
    </row>
    <row r="343" spans="1:10" x14ac:dyDescent="0.3">
      <c r="A343" t="b">
        <v>0</v>
      </c>
      <c r="B343" t="s">
        <v>482</v>
      </c>
      <c r="C343">
        <v>12940200000</v>
      </c>
      <c r="D343">
        <v>1921433456.25</v>
      </c>
      <c r="E343">
        <v>56491531250</v>
      </c>
      <c r="F343">
        <v>127083206249.99998</v>
      </c>
      <c r="G343">
        <v>198436370956.25</v>
      </c>
      <c r="H343">
        <v>1437.8</v>
      </c>
      <c r="I343">
        <v>425390</v>
      </c>
      <c r="J343">
        <v>99536.006150000001</v>
      </c>
    </row>
    <row r="344" spans="1:10" x14ac:dyDescent="0.3">
      <c r="A344" t="b">
        <v>0</v>
      </c>
      <c r="B344" t="s">
        <v>409</v>
      </c>
      <c r="C344">
        <v>12719700000.000002</v>
      </c>
      <c r="D344">
        <v>1919852550</v>
      </c>
      <c r="E344">
        <v>56565162500.000008</v>
      </c>
      <c r="F344">
        <v>127252125000</v>
      </c>
      <c r="G344">
        <v>198456840050</v>
      </c>
      <c r="H344">
        <v>1413.3000000000002</v>
      </c>
      <c r="I344">
        <v>425040</v>
      </c>
      <c r="J344">
        <v>99611.856400000004</v>
      </c>
    </row>
    <row r="345" spans="1:10" x14ac:dyDescent="0.3">
      <c r="A345" t="b">
        <v>0</v>
      </c>
      <c r="B345" t="s">
        <v>32</v>
      </c>
      <c r="C345">
        <v>12751200000</v>
      </c>
      <c r="D345">
        <v>1928547534.375</v>
      </c>
      <c r="E345">
        <v>56561890000.000008</v>
      </c>
      <c r="F345">
        <v>127223971874.99998</v>
      </c>
      <c r="G345">
        <v>198465609409.375</v>
      </c>
      <c r="H345">
        <v>1416.8</v>
      </c>
      <c r="I345">
        <v>426965</v>
      </c>
      <c r="J345">
        <v>99608.030025</v>
      </c>
    </row>
    <row r="346" spans="1:10" x14ac:dyDescent="0.3">
      <c r="A346" t="b">
        <v>0</v>
      </c>
      <c r="B346" t="s">
        <v>414</v>
      </c>
      <c r="C346">
        <v>12719700000.000002</v>
      </c>
      <c r="D346">
        <v>1924595268.75</v>
      </c>
      <c r="E346">
        <v>56646975000.000008</v>
      </c>
      <c r="F346">
        <v>127177049999.99998</v>
      </c>
      <c r="G346">
        <v>198468320268.75</v>
      </c>
      <c r="H346">
        <v>1413.3000000000002</v>
      </c>
      <c r="I346">
        <v>426090</v>
      </c>
      <c r="J346">
        <v>99608.305649999995</v>
      </c>
    </row>
    <row r="347" spans="1:10" x14ac:dyDescent="0.3">
      <c r="A347" t="b">
        <v>0</v>
      </c>
      <c r="B347" t="s">
        <v>540</v>
      </c>
      <c r="C347">
        <v>12860820000</v>
      </c>
      <c r="D347">
        <v>1875270993.75</v>
      </c>
      <c r="E347">
        <v>56728787500.000008</v>
      </c>
      <c r="F347">
        <v>127008131249.99998</v>
      </c>
      <c r="G347">
        <v>198473009743.75</v>
      </c>
      <c r="H347">
        <v>1428.98</v>
      </c>
      <c r="I347">
        <v>415170</v>
      </c>
      <c r="J347">
        <v>99544.293449999997</v>
      </c>
    </row>
    <row r="348" spans="1:10" x14ac:dyDescent="0.3">
      <c r="A348" t="b">
        <v>0</v>
      </c>
      <c r="B348" t="s">
        <v>37</v>
      </c>
      <c r="C348">
        <v>12751200000</v>
      </c>
      <c r="D348">
        <v>1933290253.125</v>
      </c>
      <c r="E348">
        <v>56643702500.000008</v>
      </c>
      <c r="F348">
        <v>127148896874.99998</v>
      </c>
      <c r="G348">
        <v>198477089628.125</v>
      </c>
      <c r="H348">
        <v>1416.8</v>
      </c>
      <c r="I348">
        <v>428015</v>
      </c>
      <c r="J348">
        <v>99604.479275000005</v>
      </c>
    </row>
    <row r="349" spans="1:10" x14ac:dyDescent="0.3">
      <c r="A349" t="b">
        <v>0</v>
      </c>
      <c r="B349" t="s">
        <v>424</v>
      </c>
      <c r="C349">
        <v>12719700000.000002</v>
      </c>
      <c r="D349">
        <v>1919852550</v>
      </c>
      <c r="E349">
        <v>56597887500.000008</v>
      </c>
      <c r="F349">
        <v>127252125000</v>
      </c>
      <c r="G349">
        <v>198489565050</v>
      </c>
      <c r="H349">
        <v>1413.3000000000002</v>
      </c>
      <c r="I349">
        <v>425040</v>
      </c>
      <c r="J349">
        <v>99625.856400000004</v>
      </c>
    </row>
    <row r="350" spans="1:10" x14ac:dyDescent="0.3">
      <c r="A350" t="b">
        <v>0</v>
      </c>
      <c r="B350" t="s">
        <v>303</v>
      </c>
      <c r="C350">
        <v>12687570000</v>
      </c>
      <c r="D350">
        <v>1961746565.625</v>
      </c>
      <c r="E350">
        <v>56766421250.000008</v>
      </c>
      <c r="F350">
        <v>127075698750</v>
      </c>
      <c r="G350">
        <v>198491436565.625</v>
      </c>
      <c r="H350">
        <v>1409.73</v>
      </c>
      <c r="I350">
        <v>434315</v>
      </c>
      <c r="J350">
        <v>99622.584774999996</v>
      </c>
    </row>
    <row r="351" spans="1:10" x14ac:dyDescent="0.3">
      <c r="A351" t="b">
        <v>0</v>
      </c>
      <c r="B351" t="s">
        <v>47</v>
      </c>
      <c r="C351">
        <v>12751200000</v>
      </c>
      <c r="D351">
        <v>1928547534.375</v>
      </c>
      <c r="E351">
        <v>56594615000.000008</v>
      </c>
      <c r="F351">
        <v>127223971874.99998</v>
      </c>
      <c r="G351">
        <v>198498334409.375</v>
      </c>
      <c r="H351">
        <v>1416.8</v>
      </c>
      <c r="I351">
        <v>426965</v>
      </c>
      <c r="J351">
        <v>99622.030025</v>
      </c>
    </row>
    <row r="352" spans="1:10" x14ac:dyDescent="0.3">
      <c r="A352" t="b">
        <v>0</v>
      </c>
      <c r="B352" t="s">
        <v>448</v>
      </c>
      <c r="C352">
        <v>12681270000.000002</v>
      </c>
      <c r="D352">
        <v>1912264200</v>
      </c>
      <c r="E352">
        <v>56974225000.000008</v>
      </c>
      <c r="F352">
        <v>126951825000</v>
      </c>
      <c r="G352">
        <v>198519584200</v>
      </c>
      <c r="H352">
        <v>1409.0300000000002</v>
      </c>
      <c r="I352">
        <v>423360</v>
      </c>
      <c r="J352">
        <v>99604.797600000005</v>
      </c>
    </row>
    <row r="353" spans="1:10" x14ac:dyDescent="0.3">
      <c r="A353" t="b">
        <v>0</v>
      </c>
      <c r="B353" t="s">
        <v>100</v>
      </c>
      <c r="C353">
        <v>12697020000</v>
      </c>
      <c r="D353">
        <v>1921433456.25</v>
      </c>
      <c r="E353">
        <v>56835143750</v>
      </c>
      <c r="F353">
        <v>127083206249.99998</v>
      </c>
      <c r="G353">
        <v>198536803456.25</v>
      </c>
      <c r="H353">
        <v>1410.78</v>
      </c>
      <c r="I353">
        <v>425390</v>
      </c>
      <c r="J353">
        <v>99628.966149999993</v>
      </c>
    </row>
    <row r="354" spans="1:10" x14ac:dyDescent="0.3">
      <c r="A354" t="b">
        <v>0</v>
      </c>
      <c r="B354" t="s">
        <v>206</v>
      </c>
      <c r="C354">
        <v>13009500000</v>
      </c>
      <c r="D354">
        <v>1865153193.75</v>
      </c>
      <c r="E354">
        <v>56488258750</v>
      </c>
      <c r="F354">
        <v>127177049999.99998</v>
      </c>
      <c r="G354">
        <v>198539961943.75</v>
      </c>
      <c r="H354">
        <v>1445.5</v>
      </c>
      <c r="I354">
        <v>412930</v>
      </c>
      <c r="J354">
        <v>99561.575049999999</v>
      </c>
    </row>
    <row r="355" spans="1:10" x14ac:dyDescent="0.3">
      <c r="A355" t="b">
        <v>0</v>
      </c>
      <c r="B355" t="s">
        <v>129</v>
      </c>
      <c r="C355">
        <v>12700169999.999998</v>
      </c>
      <c r="D355">
        <v>1927757081.25</v>
      </c>
      <c r="E355">
        <v>56810600000.000008</v>
      </c>
      <c r="F355">
        <v>127101974999.99998</v>
      </c>
      <c r="G355">
        <v>198540502081.25</v>
      </c>
      <c r="H355">
        <v>1411.1299999999999</v>
      </c>
      <c r="I355">
        <v>426790</v>
      </c>
      <c r="J355">
        <v>99634.265150000007</v>
      </c>
    </row>
    <row r="356" spans="1:10" x14ac:dyDescent="0.3">
      <c r="A356" t="b">
        <v>0</v>
      </c>
      <c r="B356" t="s">
        <v>211</v>
      </c>
      <c r="C356">
        <v>13009500000</v>
      </c>
      <c r="D356">
        <v>1869895912.5</v>
      </c>
      <c r="E356">
        <v>56570071250</v>
      </c>
      <c r="F356">
        <v>127101974999.99998</v>
      </c>
      <c r="G356">
        <v>198551442162.5</v>
      </c>
      <c r="H356">
        <v>1445.5</v>
      </c>
      <c r="I356">
        <v>413980</v>
      </c>
      <c r="J356">
        <v>99558.024300000005</v>
      </c>
    </row>
    <row r="357" spans="1:10" x14ac:dyDescent="0.3">
      <c r="A357" t="b">
        <v>0</v>
      </c>
      <c r="B357" t="s">
        <v>177</v>
      </c>
      <c r="C357">
        <v>12653550000</v>
      </c>
      <c r="D357">
        <v>1959375206.25</v>
      </c>
      <c r="E357">
        <v>56876050000</v>
      </c>
      <c r="F357">
        <v>127083206249.99998</v>
      </c>
      <c r="G357">
        <v>198572181456.25</v>
      </c>
      <c r="H357">
        <v>1405.95</v>
      </c>
      <c r="I357">
        <v>433790</v>
      </c>
      <c r="J357">
        <v>99664.400150000001</v>
      </c>
    </row>
    <row r="358" spans="1:10" x14ac:dyDescent="0.3">
      <c r="A358" t="b">
        <v>0</v>
      </c>
      <c r="B358" t="s">
        <v>221</v>
      </c>
      <c r="C358">
        <v>13009500000</v>
      </c>
      <c r="D358">
        <v>1865153193.75</v>
      </c>
      <c r="E358">
        <v>56520983750.000008</v>
      </c>
      <c r="F358">
        <v>127177049999.99998</v>
      </c>
      <c r="G358">
        <v>198572686943.75</v>
      </c>
      <c r="H358">
        <v>1445.5</v>
      </c>
      <c r="I358">
        <v>412930</v>
      </c>
      <c r="J358">
        <v>99575.575049999999</v>
      </c>
    </row>
    <row r="359" spans="1:10" x14ac:dyDescent="0.3">
      <c r="A359" t="b">
        <v>0</v>
      </c>
      <c r="B359" t="s">
        <v>274</v>
      </c>
      <c r="C359">
        <v>12693870000</v>
      </c>
      <c r="D359">
        <v>1997316956.2500002</v>
      </c>
      <c r="E359">
        <v>56761512500.000008</v>
      </c>
      <c r="F359">
        <v>127128251250</v>
      </c>
      <c r="G359">
        <v>198580950706.25</v>
      </c>
      <c r="H359">
        <v>1410.43</v>
      </c>
      <c r="I359">
        <v>442190</v>
      </c>
      <c r="J359">
        <v>99677.154150000002</v>
      </c>
    </row>
    <row r="360" spans="1:10" x14ac:dyDescent="0.3">
      <c r="A360" t="b">
        <v>0</v>
      </c>
      <c r="B360" t="s">
        <v>182</v>
      </c>
      <c r="C360">
        <v>12653550000</v>
      </c>
      <c r="D360">
        <v>1964117925</v>
      </c>
      <c r="E360">
        <v>56957862500</v>
      </c>
      <c r="F360">
        <v>127008131249.99998</v>
      </c>
      <c r="G360">
        <v>198583661675</v>
      </c>
      <c r="H360">
        <v>1405.95</v>
      </c>
      <c r="I360">
        <v>434840</v>
      </c>
      <c r="J360">
        <v>99660.849400000006</v>
      </c>
    </row>
    <row r="361" spans="1:10" x14ac:dyDescent="0.3">
      <c r="A361" t="b">
        <v>0</v>
      </c>
      <c r="B361" t="s">
        <v>192</v>
      </c>
      <c r="C361">
        <v>12653550000</v>
      </c>
      <c r="D361">
        <v>1959375206.25</v>
      </c>
      <c r="E361">
        <v>56908775000</v>
      </c>
      <c r="F361">
        <v>127083206249.99998</v>
      </c>
      <c r="G361">
        <v>198604906456.25</v>
      </c>
      <c r="H361">
        <v>1405.95</v>
      </c>
      <c r="I361">
        <v>433790</v>
      </c>
      <c r="J361">
        <v>99678.400150000001</v>
      </c>
    </row>
    <row r="362" spans="1:10" x14ac:dyDescent="0.3">
      <c r="A362" t="b">
        <v>0</v>
      </c>
      <c r="B362" t="s">
        <v>158</v>
      </c>
      <c r="C362">
        <v>12731669999.999998</v>
      </c>
      <c r="D362">
        <v>1911948018.75</v>
      </c>
      <c r="E362">
        <v>56823690000</v>
      </c>
      <c r="F362">
        <v>127145143124.99997</v>
      </c>
      <c r="G362">
        <v>198612451143.74997</v>
      </c>
      <c r="H362">
        <v>1414.6299999999999</v>
      </c>
      <c r="I362">
        <v>423290</v>
      </c>
      <c r="J362">
        <v>99659.517649999994</v>
      </c>
    </row>
    <row r="363" spans="1:10" x14ac:dyDescent="0.3">
      <c r="A363" t="b">
        <v>0</v>
      </c>
      <c r="B363" t="s">
        <v>71</v>
      </c>
      <c r="C363">
        <v>12697020000</v>
      </c>
      <c r="D363">
        <v>1943566143.75</v>
      </c>
      <c r="E363">
        <v>56823690000</v>
      </c>
      <c r="F363">
        <v>127152650625.00002</v>
      </c>
      <c r="G363">
        <v>198616926768.75</v>
      </c>
      <c r="H363">
        <v>1410.78</v>
      </c>
      <c r="I363">
        <v>430290</v>
      </c>
      <c r="J363">
        <v>99679.012650000004</v>
      </c>
    </row>
    <row r="364" spans="1:10" x14ac:dyDescent="0.3">
      <c r="A364" t="b">
        <v>0</v>
      </c>
      <c r="B364" t="s">
        <v>477</v>
      </c>
      <c r="C364">
        <v>12977370000</v>
      </c>
      <c r="D364">
        <v>1930918893.75</v>
      </c>
      <c r="E364">
        <v>56720606250.000008</v>
      </c>
      <c r="F364">
        <v>127008131249.99998</v>
      </c>
      <c r="G364">
        <v>198637026393.75</v>
      </c>
      <c r="H364">
        <v>1441.93</v>
      </c>
      <c r="I364">
        <v>427490</v>
      </c>
      <c r="J364">
        <v>99607.164650000006</v>
      </c>
    </row>
    <row r="365" spans="1:10" x14ac:dyDescent="0.3">
      <c r="A365" t="b">
        <v>0</v>
      </c>
      <c r="B365" t="s">
        <v>419</v>
      </c>
      <c r="C365">
        <v>12756869999.999998</v>
      </c>
      <c r="D365">
        <v>1929337987.5</v>
      </c>
      <c r="E365">
        <v>56826962500</v>
      </c>
      <c r="F365">
        <v>127177049999.99998</v>
      </c>
      <c r="G365">
        <v>198690220487.5</v>
      </c>
      <c r="H365">
        <v>1417.4299999999998</v>
      </c>
      <c r="I365">
        <v>427140</v>
      </c>
      <c r="J365">
        <v>99697.014899999995</v>
      </c>
    </row>
    <row r="366" spans="1:10" x14ac:dyDescent="0.3">
      <c r="A366" t="b">
        <v>0</v>
      </c>
      <c r="B366" t="s">
        <v>42</v>
      </c>
      <c r="C366">
        <v>12788370000</v>
      </c>
      <c r="D366">
        <v>1938032971.875</v>
      </c>
      <c r="E366">
        <v>56823690000</v>
      </c>
      <c r="F366">
        <v>127148896874.99998</v>
      </c>
      <c r="G366">
        <v>198698989846.875</v>
      </c>
      <c r="H366">
        <v>1420.93</v>
      </c>
      <c r="I366">
        <v>429065</v>
      </c>
      <c r="J366">
        <v>99693.188525000005</v>
      </c>
    </row>
    <row r="367" spans="1:10" x14ac:dyDescent="0.3">
      <c r="A367" t="b">
        <v>0</v>
      </c>
      <c r="B367" t="s">
        <v>216</v>
      </c>
      <c r="C367">
        <v>13046669999.999998</v>
      </c>
      <c r="D367">
        <v>1874638631.25</v>
      </c>
      <c r="E367">
        <v>56750058750</v>
      </c>
      <c r="F367">
        <v>127101974999.99998</v>
      </c>
      <c r="G367">
        <v>198773342381.25</v>
      </c>
      <c r="H367">
        <v>1449.6299999999999</v>
      </c>
      <c r="I367">
        <v>415030</v>
      </c>
      <c r="J367">
        <v>99646.733550000004</v>
      </c>
    </row>
    <row r="368" spans="1:10" x14ac:dyDescent="0.3">
      <c r="A368" t="b">
        <v>0</v>
      </c>
      <c r="B368" t="s">
        <v>187</v>
      </c>
      <c r="C368">
        <v>12690720000</v>
      </c>
      <c r="D368">
        <v>1968860643.75</v>
      </c>
      <c r="E368">
        <v>57137850000.000008</v>
      </c>
      <c r="F368">
        <v>127008131249.99998</v>
      </c>
      <c r="G368">
        <v>198805561893.75</v>
      </c>
      <c r="H368">
        <v>1410.08</v>
      </c>
      <c r="I368">
        <v>435890</v>
      </c>
      <c r="J368">
        <v>99749.558650000006</v>
      </c>
    </row>
    <row r="369" spans="1:10" x14ac:dyDescent="0.3">
      <c r="A369" t="b">
        <v>0</v>
      </c>
      <c r="B369" t="s">
        <v>230</v>
      </c>
      <c r="C369">
        <v>15120000000</v>
      </c>
      <c r="D369">
        <v>1827211443.75</v>
      </c>
      <c r="E369">
        <v>56237912500.000008</v>
      </c>
      <c r="F369">
        <v>126910533749.99997</v>
      </c>
      <c r="G369">
        <v>200095657693.74997</v>
      </c>
      <c r="H369">
        <v>1680</v>
      </c>
      <c r="I369">
        <v>404530</v>
      </c>
      <c r="J369">
        <v>99746.781050000005</v>
      </c>
    </row>
    <row r="370" spans="1:10" x14ac:dyDescent="0.3">
      <c r="A370" t="b">
        <v>0</v>
      </c>
      <c r="B370" t="s">
        <v>235</v>
      </c>
      <c r="C370">
        <v>15145200000</v>
      </c>
      <c r="D370">
        <v>1865153193.75</v>
      </c>
      <c r="E370">
        <v>56434262500.000008</v>
      </c>
      <c r="F370">
        <v>127023146249.99997</v>
      </c>
      <c r="G370">
        <v>200467761943.74997</v>
      </c>
      <c r="H370">
        <v>1682.8</v>
      </c>
      <c r="I370">
        <v>412930</v>
      </c>
      <c r="J370">
        <v>99926.975049999994</v>
      </c>
    </row>
    <row r="371" spans="1:10" x14ac:dyDescent="0.3">
      <c r="A371" t="b">
        <v>0</v>
      </c>
      <c r="B371" t="s">
        <v>240</v>
      </c>
      <c r="C371">
        <v>15145200000</v>
      </c>
      <c r="D371">
        <v>1869895912.5</v>
      </c>
      <c r="E371">
        <v>56516075000.000008</v>
      </c>
      <c r="F371">
        <v>126948071250</v>
      </c>
      <c r="G371">
        <v>200479242162.5</v>
      </c>
      <c r="H371">
        <v>1682.8</v>
      </c>
      <c r="I371">
        <v>413980</v>
      </c>
      <c r="J371">
        <v>99923.424299999999</v>
      </c>
    </row>
    <row r="372" spans="1:10" x14ac:dyDescent="0.3">
      <c r="A372" t="b">
        <v>0</v>
      </c>
      <c r="B372" t="s">
        <v>245</v>
      </c>
      <c r="C372">
        <v>15182370000</v>
      </c>
      <c r="D372">
        <v>1874638631.25</v>
      </c>
      <c r="E372">
        <v>56696062500</v>
      </c>
      <c r="F372">
        <v>126948071250</v>
      </c>
      <c r="G372">
        <v>200701142381.25</v>
      </c>
      <c r="H372">
        <v>1686.93</v>
      </c>
      <c r="I372">
        <v>415030</v>
      </c>
      <c r="J372">
        <v>100012.13355</v>
      </c>
    </row>
    <row r="373" spans="1:10" x14ac:dyDescent="0.3">
      <c r="A373" t="b">
        <v>0</v>
      </c>
      <c r="B373" t="s">
        <v>250</v>
      </c>
      <c r="C373">
        <v>15182370000</v>
      </c>
      <c r="D373">
        <v>1874638631.25</v>
      </c>
      <c r="E373">
        <v>56696062500</v>
      </c>
      <c r="F373">
        <v>126948071250</v>
      </c>
      <c r="G373">
        <v>200701142381.25</v>
      </c>
      <c r="H373">
        <v>1686.93</v>
      </c>
      <c r="I373">
        <v>415030</v>
      </c>
      <c r="J373">
        <v>100012.13355</v>
      </c>
    </row>
  </sheetData>
  <sortState xmlns:xlrd2="http://schemas.microsoft.com/office/spreadsheetml/2017/richdata2" ref="A1:J540">
    <sortCondition ref="G1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3"/>
  <sheetViews>
    <sheetView workbookViewId="0">
      <selection activeCell="C11" sqref="C11"/>
    </sheetView>
  </sheetViews>
  <sheetFormatPr defaultRowHeight="14.4" x14ac:dyDescent="0.3"/>
  <cols>
    <col min="1" max="1" width="37" customWidth="1"/>
    <col min="2" max="2" width="36.33203125" customWidth="1"/>
    <col min="3" max="3" width="41.5546875" customWidth="1"/>
    <col min="4" max="4" width="41.109375" customWidth="1"/>
  </cols>
  <sheetData>
    <row r="1" spans="1:4" ht="79.5" customHeight="1" x14ac:dyDescent="0.3">
      <c r="A1" s="29" t="s">
        <v>579</v>
      </c>
      <c r="B1" s="25" t="s">
        <v>576</v>
      </c>
      <c r="C1" s="25" t="s">
        <v>584</v>
      </c>
      <c r="D1" s="25" t="s">
        <v>577</v>
      </c>
    </row>
    <row r="2" spans="1:4" x14ac:dyDescent="0.3">
      <c r="A2" s="30" t="s">
        <v>580</v>
      </c>
      <c r="B2" s="26" t="s">
        <v>590</v>
      </c>
      <c r="C2" s="26" t="s">
        <v>585</v>
      </c>
      <c r="D2" s="26" t="s">
        <v>578</v>
      </c>
    </row>
    <row r="3" spans="1:4" x14ac:dyDescent="0.3">
      <c r="A3" s="29"/>
      <c r="B3" s="26" t="s">
        <v>591</v>
      </c>
      <c r="C3" s="28" t="s">
        <v>586</v>
      </c>
      <c r="D3" s="28" t="s">
        <v>587</v>
      </c>
    </row>
    <row r="4" spans="1:4" x14ac:dyDescent="0.3">
      <c r="A4" s="32" t="s">
        <v>581</v>
      </c>
      <c r="B4" s="32" t="s">
        <v>581</v>
      </c>
      <c r="C4" s="32" t="s">
        <v>589</v>
      </c>
      <c r="D4" s="27"/>
    </row>
    <row r="5" spans="1:4" x14ac:dyDescent="0.3">
      <c r="A5" s="31" t="s">
        <v>582</v>
      </c>
      <c r="B5" s="33" t="s">
        <v>583</v>
      </c>
      <c r="C5" s="63" t="s">
        <v>588</v>
      </c>
      <c r="D5" s="64"/>
    </row>
    <row r="8" spans="1:4" x14ac:dyDescent="0.3">
      <c r="B8">
        <f>336.28/195.88</f>
        <v>1.7167653665509495</v>
      </c>
      <c r="C8">
        <f>236.25/195.88</f>
        <v>1.2060955687155401</v>
      </c>
    </row>
    <row r="12" spans="1:4" x14ac:dyDescent="0.3">
      <c r="D12">
        <f>130.085/40</f>
        <v>3.2521250000000004</v>
      </c>
    </row>
    <row r="13" spans="1:4" x14ac:dyDescent="0.3">
      <c r="D13">
        <f>D12*70</f>
        <v>227.64875000000004</v>
      </c>
    </row>
  </sheetData>
  <mergeCells count="1">
    <mergeCell ref="C5:D5"/>
  </mergeCells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50B2B-CAA6-46CE-B963-B06C5AED0ED1}">
  <dimension ref="A1:P275"/>
  <sheetViews>
    <sheetView workbookViewId="0">
      <selection activeCell="O5" sqref="O5:P6"/>
    </sheetView>
  </sheetViews>
  <sheetFormatPr defaultRowHeight="14.4" x14ac:dyDescent="0.3"/>
  <cols>
    <col min="2" max="2" width="34.44140625" customWidth="1"/>
    <col min="7" max="7" width="18.88671875" customWidth="1"/>
    <col min="10" max="10" width="8.88671875" style="20"/>
  </cols>
  <sheetData>
    <row r="1" spans="1:16" x14ac:dyDescent="0.3">
      <c r="A1" t="s">
        <v>556</v>
      </c>
      <c r="B1" t="s">
        <v>318</v>
      </c>
      <c r="C1">
        <v>6451199.9999999991</v>
      </c>
      <c r="D1">
        <v>53926560</v>
      </c>
      <c r="E1">
        <v>28160000</v>
      </c>
      <c r="F1">
        <v>23793000</v>
      </c>
      <c r="G1">
        <v>112330760</v>
      </c>
      <c r="H1" s="20">
        <v>1.7999999999999998</v>
      </c>
      <c r="I1">
        <v>3200</v>
      </c>
      <c r="J1" s="20">
        <v>58.131999999999998</v>
      </c>
    </row>
    <row r="2" spans="1:16" x14ac:dyDescent="0.3">
      <c r="A2" t="s">
        <v>556</v>
      </c>
      <c r="B2" t="s">
        <v>316</v>
      </c>
      <c r="C2">
        <v>4300800</v>
      </c>
      <c r="D2">
        <v>50556150</v>
      </c>
      <c r="E2">
        <v>53299200</v>
      </c>
      <c r="F2">
        <v>26110500</v>
      </c>
      <c r="G2">
        <v>134266650</v>
      </c>
      <c r="H2" s="20">
        <v>1.2</v>
      </c>
      <c r="I2">
        <v>3000</v>
      </c>
      <c r="J2" s="20">
        <v>78.525000000000006</v>
      </c>
    </row>
    <row r="3" spans="1:16" x14ac:dyDescent="0.3">
      <c r="A3" t="s">
        <v>556</v>
      </c>
      <c r="B3" t="s">
        <v>432</v>
      </c>
      <c r="C3">
        <v>2508800.0000000005</v>
      </c>
      <c r="D3">
        <v>40613440.500000007</v>
      </c>
      <c r="E3">
        <v>70451200</v>
      </c>
      <c r="F3">
        <v>24411000</v>
      </c>
      <c r="G3">
        <v>137984440.5</v>
      </c>
      <c r="H3" s="20">
        <v>0.70000000000000007</v>
      </c>
      <c r="I3">
        <v>2410</v>
      </c>
      <c r="J3" s="20">
        <v>87.636849999999995</v>
      </c>
    </row>
    <row r="4" spans="1:16" x14ac:dyDescent="0.3">
      <c r="A4" t="s">
        <v>556</v>
      </c>
      <c r="B4" t="s">
        <v>86</v>
      </c>
      <c r="C4">
        <v>5555200</v>
      </c>
      <c r="D4">
        <v>48870945</v>
      </c>
      <c r="E4">
        <v>43520000</v>
      </c>
      <c r="F4">
        <v>44805000</v>
      </c>
      <c r="G4">
        <v>142751145</v>
      </c>
      <c r="H4" s="20">
        <v>1.55</v>
      </c>
      <c r="I4">
        <v>2900</v>
      </c>
      <c r="J4" s="20">
        <v>89.1965</v>
      </c>
      <c r="L4" t="s">
        <v>622</v>
      </c>
      <c r="M4" t="s">
        <v>623</v>
      </c>
      <c r="N4" t="s">
        <v>624</v>
      </c>
      <c r="O4" t="s">
        <v>605</v>
      </c>
      <c r="P4" t="s">
        <v>625</v>
      </c>
    </row>
    <row r="5" spans="1:16" x14ac:dyDescent="0.3">
      <c r="A5" t="s">
        <v>556</v>
      </c>
      <c r="B5" t="s">
        <v>84</v>
      </c>
      <c r="C5">
        <v>3404800</v>
      </c>
      <c r="D5">
        <v>45500535</v>
      </c>
      <c r="E5">
        <v>68659200</v>
      </c>
      <c r="F5">
        <v>47122499.999999993</v>
      </c>
      <c r="G5">
        <v>164687035</v>
      </c>
      <c r="H5" s="20">
        <v>0.95</v>
      </c>
      <c r="I5">
        <v>2700</v>
      </c>
      <c r="J5" s="20">
        <v>109.5895</v>
      </c>
    </row>
    <row r="6" spans="1:16" x14ac:dyDescent="0.3">
      <c r="A6" t="s">
        <v>556</v>
      </c>
      <c r="B6" t="s">
        <v>403</v>
      </c>
      <c r="C6">
        <v>6809600</v>
      </c>
      <c r="D6">
        <v>49713547.5</v>
      </c>
      <c r="E6">
        <v>54579200</v>
      </c>
      <c r="F6">
        <v>61800000</v>
      </c>
      <c r="G6">
        <v>172902347.5</v>
      </c>
      <c r="H6" s="20">
        <v>1.9</v>
      </c>
      <c r="I6">
        <v>2950</v>
      </c>
      <c r="J6" s="20">
        <v>114.99075000000001</v>
      </c>
    </row>
    <row r="7" spans="1:16" x14ac:dyDescent="0.3">
      <c r="A7" t="s">
        <v>556</v>
      </c>
      <c r="B7" t="s">
        <v>289</v>
      </c>
      <c r="C7">
        <v>5017600.0000000009</v>
      </c>
      <c r="D7">
        <v>70357308.75</v>
      </c>
      <c r="E7">
        <v>33088000</v>
      </c>
      <c r="F7">
        <v>72769500</v>
      </c>
      <c r="G7">
        <v>181232408.75</v>
      </c>
      <c r="H7">
        <v>1.4000000000000001</v>
      </c>
      <c r="I7">
        <v>4175</v>
      </c>
      <c r="J7" s="20">
        <v>112.174875</v>
      </c>
    </row>
    <row r="8" spans="1:16" x14ac:dyDescent="0.3">
      <c r="A8" t="s">
        <v>556</v>
      </c>
      <c r="B8" t="s">
        <v>320</v>
      </c>
      <c r="C8">
        <v>5734400</v>
      </c>
      <c r="D8">
        <v>55611765</v>
      </c>
      <c r="E8">
        <v>86681600</v>
      </c>
      <c r="F8">
        <v>36152999.999999993</v>
      </c>
      <c r="G8">
        <v>184180765</v>
      </c>
      <c r="H8">
        <v>1.6</v>
      </c>
      <c r="I8">
        <v>3300</v>
      </c>
      <c r="J8" s="20">
        <v>115.90049999999999</v>
      </c>
    </row>
    <row r="9" spans="1:16" x14ac:dyDescent="0.3">
      <c r="A9" t="s">
        <v>556</v>
      </c>
      <c r="B9" t="s">
        <v>323</v>
      </c>
      <c r="C9">
        <v>7884800.0000000009</v>
      </c>
      <c r="D9">
        <v>74149020</v>
      </c>
      <c r="E9">
        <v>62873600.000000007</v>
      </c>
      <c r="F9">
        <v>44650500</v>
      </c>
      <c r="G9">
        <v>189557920</v>
      </c>
      <c r="H9">
        <v>2.2000000000000002</v>
      </c>
      <c r="I9">
        <v>4400</v>
      </c>
      <c r="J9" s="20">
        <v>110.004</v>
      </c>
    </row>
    <row r="10" spans="1:16" x14ac:dyDescent="0.3">
      <c r="A10" t="s">
        <v>556</v>
      </c>
      <c r="B10" t="s">
        <v>328</v>
      </c>
      <c r="C10">
        <v>7884800.0000000009</v>
      </c>
      <c r="D10">
        <v>76676827.5</v>
      </c>
      <c r="E10">
        <v>77337600.000000015</v>
      </c>
      <c r="F10">
        <v>30745500</v>
      </c>
      <c r="G10">
        <v>192644727.5</v>
      </c>
      <c r="H10">
        <v>2.2000000000000002</v>
      </c>
      <c r="I10">
        <v>4550</v>
      </c>
      <c r="J10" s="20">
        <v>108.29675</v>
      </c>
    </row>
    <row r="11" spans="1:16" x14ac:dyDescent="0.3">
      <c r="A11" t="s">
        <v>556</v>
      </c>
      <c r="B11" t="s">
        <v>338</v>
      </c>
      <c r="C11">
        <v>7884800.0000000009</v>
      </c>
      <c r="D11">
        <v>74149020</v>
      </c>
      <c r="E11">
        <v>68659200</v>
      </c>
      <c r="F11">
        <v>44650500</v>
      </c>
      <c r="G11">
        <v>195343520</v>
      </c>
      <c r="H11">
        <v>2.2000000000000002</v>
      </c>
      <c r="I11">
        <v>4400</v>
      </c>
      <c r="J11" s="20">
        <v>114.524</v>
      </c>
    </row>
    <row r="12" spans="1:16" x14ac:dyDescent="0.3">
      <c r="A12" t="s">
        <v>556</v>
      </c>
      <c r="B12" t="s">
        <v>319</v>
      </c>
      <c r="C12">
        <v>4659200</v>
      </c>
      <c r="D12">
        <v>60667380.000000007</v>
      </c>
      <c r="E12">
        <v>94899200</v>
      </c>
      <c r="F12">
        <v>36152999.999999993</v>
      </c>
      <c r="G12">
        <v>196378780</v>
      </c>
      <c r="H12">
        <v>1.3</v>
      </c>
      <c r="I12">
        <v>3600</v>
      </c>
      <c r="J12" s="20">
        <v>122.886</v>
      </c>
    </row>
    <row r="13" spans="1:16" x14ac:dyDescent="0.3">
      <c r="A13" t="s">
        <v>556</v>
      </c>
      <c r="B13" t="s">
        <v>454</v>
      </c>
      <c r="C13">
        <v>6092800.0000000009</v>
      </c>
      <c r="D13">
        <v>64206310.500000007</v>
      </c>
      <c r="E13">
        <v>85811199.999999985</v>
      </c>
      <c r="F13">
        <v>42951000</v>
      </c>
      <c r="G13">
        <v>199061310.5</v>
      </c>
      <c r="H13">
        <v>1.7000000000000002</v>
      </c>
      <c r="I13">
        <v>3810</v>
      </c>
      <c r="J13" s="20">
        <v>123.63585</v>
      </c>
    </row>
    <row r="14" spans="1:16" x14ac:dyDescent="0.3">
      <c r="A14" t="s">
        <v>556</v>
      </c>
      <c r="B14" t="s">
        <v>173</v>
      </c>
      <c r="C14">
        <v>5196800.0000000009</v>
      </c>
      <c r="D14">
        <v>74149020</v>
      </c>
      <c r="E14">
        <v>88320000</v>
      </c>
      <c r="F14">
        <v>33217500</v>
      </c>
      <c r="G14">
        <v>200883320</v>
      </c>
      <c r="H14">
        <v>1.4500000000000002</v>
      </c>
      <c r="I14">
        <v>4400</v>
      </c>
      <c r="J14" s="20">
        <v>117.73399999999999</v>
      </c>
    </row>
    <row r="15" spans="1:16" x14ac:dyDescent="0.3">
      <c r="A15" t="s">
        <v>556</v>
      </c>
      <c r="B15" t="s">
        <v>287</v>
      </c>
      <c r="C15">
        <v>2867200</v>
      </c>
      <c r="D15">
        <v>66986898.750000007</v>
      </c>
      <c r="E15">
        <v>58227200</v>
      </c>
      <c r="F15">
        <v>75086999.999999985</v>
      </c>
      <c r="G15">
        <v>203168298.75</v>
      </c>
      <c r="H15">
        <v>0.8</v>
      </c>
      <c r="I15">
        <v>3975</v>
      </c>
      <c r="J15" s="20">
        <v>132.56787499999999</v>
      </c>
    </row>
    <row r="16" spans="1:16" x14ac:dyDescent="0.3">
      <c r="A16" t="s">
        <v>556</v>
      </c>
      <c r="B16" t="s">
        <v>88</v>
      </c>
      <c r="C16">
        <v>4838400</v>
      </c>
      <c r="D16">
        <v>50556150</v>
      </c>
      <c r="E16">
        <v>102041600</v>
      </c>
      <c r="F16">
        <v>57165000</v>
      </c>
      <c r="G16">
        <v>214601150</v>
      </c>
      <c r="H16">
        <v>1.35</v>
      </c>
      <c r="I16">
        <v>3000</v>
      </c>
      <c r="J16" s="20">
        <v>146.965</v>
      </c>
    </row>
    <row r="17" spans="1:10" x14ac:dyDescent="0.3">
      <c r="A17" t="s">
        <v>556</v>
      </c>
      <c r="B17" t="s">
        <v>168</v>
      </c>
      <c r="C17">
        <v>3046399.9999999995</v>
      </c>
      <c r="D17">
        <v>70778610</v>
      </c>
      <c r="E17">
        <v>107673600.00000001</v>
      </c>
      <c r="F17">
        <v>35535000</v>
      </c>
      <c r="G17">
        <v>217033610</v>
      </c>
      <c r="H17">
        <v>0.84999999999999987</v>
      </c>
      <c r="I17">
        <v>4200</v>
      </c>
      <c r="J17" s="20">
        <v>133.607</v>
      </c>
    </row>
    <row r="18" spans="1:10" x14ac:dyDescent="0.3">
      <c r="A18" t="s">
        <v>556</v>
      </c>
      <c r="B18" t="s">
        <v>117</v>
      </c>
      <c r="C18">
        <v>5017600.0000000009</v>
      </c>
      <c r="D18">
        <v>53926560</v>
      </c>
      <c r="E18">
        <v>98201600.000000015</v>
      </c>
      <c r="F18">
        <v>60254999.999999993</v>
      </c>
      <c r="G18">
        <v>217400760</v>
      </c>
      <c r="H18">
        <v>1.4000000000000001</v>
      </c>
      <c r="I18">
        <v>3200</v>
      </c>
      <c r="J18" s="20">
        <v>147.69200000000001</v>
      </c>
    </row>
    <row r="19" spans="1:10" x14ac:dyDescent="0.3">
      <c r="A19" t="s">
        <v>556</v>
      </c>
      <c r="B19" t="s">
        <v>91</v>
      </c>
      <c r="C19">
        <v>6988800.0000000009</v>
      </c>
      <c r="D19">
        <v>69093405.000000015</v>
      </c>
      <c r="E19">
        <v>78233600.000000015</v>
      </c>
      <c r="F19">
        <v>65662499.999999993</v>
      </c>
      <c r="G19">
        <v>219978305.00000003</v>
      </c>
      <c r="H19">
        <v>1.9500000000000002</v>
      </c>
      <c r="I19">
        <v>4100</v>
      </c>
      <c r="J19" s="20">
        <v>141.0685</v>
      </c>
    </row>
    <row r="20" spans="1:10" x14ac:dyDescent="0.3">
      <c r="A20" t="s">
        <v>556</v>
      </c>
      <c r="B20" t="s">
        <v>169</v>
      </c>
      <c r="C20">
        <v>3046399.9999999995</v>
      </c>
      <c r="D20">
        <v>73306417.500000015</v>
      </c>
      <c r="E20">
        <v>122137600</v>
      </c>
      <c r="F20">
        <v>21630000</v>
      </c>
      <c r="G20">
        <v>220120417.5</v>
      </c>
      <c r="H20">
        <v>0.84999999999999987</v>
      </c>
      <c r="I20">
        <v>4350</v>
      </c>
      <c r="J20" s="20">
        <v>131.89975000000001</v>
      </c>
    </row>
    <row r="21" spans="1:10" x14ac:dyDescent="0.3">
      <c r="A21" t="s">
        <v>556</v>
      </c>
      <c r="B21" t="s">
        <v>96</v>
      </c>
      <c r="C21">
        <v>6988800.0000000009</v>
      </c>
      <c r="D21">
        <v>71621212.5</v>
      </c>
      <c r="E21">
        <v>90777600</v>
      </c>
      <c r="F21">
        <v>51757499.999999993</v>
      </c>
      <c r="G21">
        <v>221145112.5</v>
      </c>
      <c r="H21">
        <v>1.9500000000000002</v>
      </c>
      <c r="I21">
        <v>4250</v>
      </c>
      <c r="J21" s="20">
        <v>137.86125000000001</v>
      </c>
    </row>
    <row r="22" spans="1:10" x14ac:dyDescent="0.3">
      <c r="A22" t="s">
        <v>556</v>
      </c>
      <c r="B22" t="s">
        <v>120</v>
      </c>
      <c r="C22">
        <v>7168000</v>
      </c>
      <c r="D22">
        <v>72463815</v>
      </c>
      <c r="E22">
        <v>74393600</v>
      </c>
      <c r="F22">
        <v>68752500</v>
      </c>
      <c r="G22">
        <v>222777915</v>
      </c>
      <c r="H22">
        <v>2</v>
      </c>
      <c r="I22">
        <v>4300</v>
      </c>
      <c r="J22" s="20">
        <v>141.7955</v>
      </c>
    </row>
    <row r="23" spans="1:10" x14ac:dyDescent="0.3">
      <c r="A23" t="s">
        <v>556</v>
      </c>
      <c r="B23" t="s">
        <v>407</v>
      </c>
      <c r="C23">
        <v>8243199.9999999991</v>
      </c>
      <c r="D23">
        <v>54769162.5</v>
      </c>
      <c r="E23">
        <v>87961600</v>
      </c>
      <c r="F23">
        <v>71842500</v>
      </c>
      <c r="G23">
        <v>222816462.5</v>
      </c>
      <c r="H23">
        <v>2.2999999999999998</v>
      </c>
      <c r="I23">
        <v>3250</v>
      </c>
      <c r="J23" s="20">
        <v>152.36625000000001</v>
      </c>
    </row>
    <row r="24" spans="1:10" x14ac:dyDescent="0.3">
      <c r="A24" t="s">
        <v>556</v>
      </c>
      <c r="B24" t="s">
        <v>171</v>
      </c>
      <c r="C24">
        <v>3046399.9999999995</v>
      </c>
      <c r="D24">
        <v>70778610</v>
      </c>
      <c r="E24">
        <v>113459200</v>
      </c>
      <c r="F24">
        <v>35535000</v>
      </c>
      <c r="G24">
        <v>222819210</v>
      </c>
      <c r="H24">
        <v>0.84999999999999987</v>
      </c>
      <c r="I24">
        <v>4200</v>
      </c>
      <c r="J24" s="20">
        <v>138.12700000000001</v>
      </c>
    </row>
    <row r="25" spans="1:10" x14ac:dyDescent="0.3">
      <c r="A25" t="s">
        <v>556</v>
      </c>
      <c r="B25" t="s">
        <v>106</v>
      </c>
      <c r="C25">
        <v>6988800.0000000009</v>
      </c>
      <c r="D25">
        <v>69093405.000000015</v>
      </c>
      <c r="E25">
        <v>84019200</v>
      </c>
      <c r="F25">
        <v>65662499.999999993</v>
      </c>
      <c r="G25">
        <v>225763905</v>
      </c>
      <c r="H25">
        <v>1.9500000000000002</v>
      </c>
      <c r="I25">
        <v>4100</v>
      </c>
      <c r="J25" s="20">
        <v>145.58850000000001</v>
      </c>
    </row>
    <row r="26" spans="1:10" x14ac:dyDescent="0.3">
      <c r="A26" t="s">
        <v>556</v>
      </c>
      <c r="B26" t="s">
        <v>125</v>
      </c>
      <c r="C26">
        <v>7168000</v>
      </c>
      <c r="D26">
        <v>74991622.5</v>
      </c>
      <c r="E26">
        <v>88857600</v>
      </c>
      <c r="F26">
        <v>54847500</v>
      </c>
      <c r="G26">
        <v>225864722.5</v>
      </c>
      <c r="H26">
        <v>2</v>
      </c>
      <c r="I26">
        <v>4450</v>
      </c>
      <c r="J26" s="20">
        <v>140.08824999999999</v>
      </c>
    </row>
    <row r="27" spans="1:10" x14ac:dyDescent="0.3">
      <c r="A27" t="s">
        <v>556</v>
      </c>
      <c r="B27" t="s">
        <v>87</v>
      </c>
      <c r="C27">
        <v>3763200</v>
      </c>
      <c r="D27">
        <v>55611765</v>
      </c>
      <c r="E27">
        <v>110259200</v>
      </c>
      <c r="F27">
        <v>57165000</v>
      </c>
      <c r="G27">
        <v>226799165</v>
      </c>
      <c r="H27">
        <v>1.05</v>
      </c>
      <c r="I27">
        <v>3300</v>
      </c>
      <c r="J27" s="20">
        <v>153.95050000000001</v>
      </c>
    </row>
    <row r="28" spans="1:10" x14ac:dyDescent="0.3">
      <c r="A28" t="s">
        <v>556</v>
      </c>
      <c r="B28" t="s">
        <v>135</v>
      </c>
      <c r="C28">
        <v>7168000</v>
      </c>
      <c r="D28">
        <v>72463815</v>
      </c>
      <c r="E28">
        <v>80179200</v>
      </c>
      <c r="F28">
        <v>68752500</v>
      </c>
      <c r="G28">
        <v>228563515</v>
      </c>
      <c r="H28">
        <v>2</v>
      </c>
      <c r="I28">
        <v>4300</v>
      </c>
      <c r="J28" s="20">
        <v>146.31549999999999</v>
      </c>
    </row>
    <row r="29" spans="1:10" x14ac:dyDescent="0.3">
      <c r="A29" t="s">
        <v>556</v>
      </c>
      <c r="B29" t="s">
        <v>333</v>
      </c>
      <c r="C29">
        <v>9999360</v>
      </c>
      <c r="D29">
        <v>79204635</v>
      </c>
      <c r="E29">
        <v>109158400</v>
      </c>
      <c r="F29">
        <v>30745500</v>
      </c>
      <c r="G29">
        <v>229107895</v>
      </c>
      <c r="H29">
        <v>2.79</v>
      </c>
      <c r="I29">
        <v>4700</v>
      </c>
      <c r="J29" s="20">
        <v>134.47550000000001</v>
      </c>
    </row>
    <row r="30" spans="1:10" x14ac:dyDescent="0.3">
      <c r="A30" t="s">
        <v>556</v>
      </c>
      <c r="B30" t="s">
        <v>116</v>
      </c>
      <c r="C30">
        <v>3942400.0000000005</v>
      </c>
      <c r="D30">
        <v>58982175</v>
      </c>
      <c r="E30">
        <v>106419200</v>
      </c>
      <c r="F30">
        <v>60254999.999999993</v>
      </c>
      <c r="G30">
        <v>229598775</v>
      </c>
      <c r="H30">
        <v>1.1000000000000001</v>
      </c>
      <c r="I30">
        <v>3500</v>
      </c>
      <c r="J30" s="20">
        <v>154.67750000000001</v>
      </c>
    </row>
    <row r="31" spans="1:10" x14ac:dyDescent="0.3">
      <c r="A31" t="s">
        <v>556</v>
      </c>
      <c r="B31" t="s">
        <v>425</v>
      </c>
      <c r="C31">
        <v>10393600.000000002</v>
      </c>
      <c r="D31">
        <v>73306417.500000015</v>
      </c>
      <c r="E31">
        <v>69939200</v>
      </c>
      <c r="F31">
        <v>80339999.999999985</v>
      </c>
      <c r="G31">
        <v>233979217.5</v>
      </c>
      <c r="H31">
        <v>2.9000000000000004</v>
      </c>
      <c r="I31">
        <v>4350</v>
      </c>
      <c r="J31" s="20">
        <v>150.98974999999999</v>
      </c>
    </row>
    <row r="32" spans="1:10" x14ac:dyDescent="0.3">
      <c r="A32" t="s">
        <v>556</v>
      </c>
      <c r="B32" t="s">
        <v>406</v>
      </c>
      <c r="C32">
        <v>7168000</v>
      </c>
      <c r="D32">
        <v>59824777.5</v>
      </c>
      <c r="E32">
        <v>96179200</v>
      </c>
      <c r="F32">
        <v>71842500</v>
      </c>
      <c r="G32">
        <v>235014477.5</v>
      </c>
      <c r="H32">
        <v>2</v>
      </c>
      <c r="I32">
        <v>3550</v>
      </c>
      <c r="J32" s="20">
        <v>159.35175000000001</v>
      </c>
    </row>
    <row r="33" spans="1:10" x14ac:dyDescent="0.3">
      <c r="A33" t="s">
        <v>556</v>
      </c>
      <c r="B33" t="s">
        <v>397</v>
      </c>
      <c r="C33">
        <v>8601600</v>
      </c>
      <c r="D33">
        <v>50893191</v>
      </c>
      <c r="E33">
        <v>127334400.00000001</v>
      </c>
      <c r="F33">
        <v>57319500</v>
      </c>
      <c r="G33">
        <v>244148691</v>
      </c>
      <c r="H33">
        <v>2.4</v>
      </c>
      <c r="I33">
        <v>3020</v>
      </c>
      <c r="J33" s="20">
        <v>168.41069999999999</v>
      </c>
    </row>
    <row r="34" spans="1:10" x14ac:dyDescent="0.3">
      <c r="A34" t="s">
        <v>556</v>
      </c>
      <c r="B34" t="s">
        <v>291</v>
      </c>
      <c r="C34">
        <v>4300800</v>
      </c>
      <c r="D34">
        <v>72042513.75</v>
      </c>
      <c r="E34">
        <v>91609599.999999985</v>
      </c>
      <c r="F34">
        <v>85129499.999999985</v>
      </c>
      <c r="G34">
        <v>253082413.75</v>
      </c>
      <c r="H34">
        <v>1.2</v>
      </c>
      <c r="I34">
        <v>4275</v>
      </c>
      <c r="J34" s="20">
        <v>169.94337499999997</v>
      </c>
    </row>
    <row r="35" spans="1:10" x14ac:dyDescent="0.3">
      <c r="A35" t="s">
        <v>556</v>
      </c>
      <c r="B35" t="s">
        <v>170</v>
      </c>
      <c r="C35">
        <v>5160960.0000000009</v>
      </c>
      <c r="D35">
        <v>75834225</v>
      </c>
      <c r="E35">
        <v>153958399.99999997</v>
      </c>
      <c r="F35">
        <v>21630000</v>
      </c>
      <c r="G35">
        <v>256583584.99999997</v>
      </c>
      <c r="H35">
        <v>1.4400000000000002</v>
      </c>
      <c r="I35">
        <v>4500</v>
      </c>
      <c r="J35" s="20">
        <v>158.07849999999999</v>
      </c>
    </row>
    <row r="36" spans="1:10" x14ac:dyDescent="0.3">
      <c r="A36" t="s">
        <v>556</v>
      </c>
      <c r="B36" t="s">
        <v>547</v>
      </c>
      <c r="C36">
        <v>14515200</v>
      </c>
      <c r="D36">
        <v>51230232.000000007</v>
      </c>
      <c r="E36">
        <v>130086400</v>
      </c>
      <c r="F36">
        <v>61027500</v>
      </c>
      <c r="G36">
        <v>256859332</v>
      </c>
      <c r="H36">
        <v>4.05</v>
      </c>
      <c r="I36">
        <v>3040</v>
      </c>
      <c r="J36" s="20">
        <v>176.53639999999999</v>
      </c>
    </row>
    <row r="37" spans="1:10" x14ac:dyDescent="0.3">
      <c r="A37" t="s">
        <v>556</v>
      </c>
      <c r="B37" t="s">
        <v>518</v>
      </c>
      <c r="C37">
        <v>15232000</v>
      </c>
      <c r="D37">
        <v>53589519</v>
      </c>
      <c r="E37">
        <v>128614400.00000001</v>
      </c>
      <c r="F37">
        <v>61954499.999999993</v>
      </c>
      <c r="G37">
        <v>259390419</v>
      </c>
      <c r="H37">
        <v>4.25</v>
      </c>
      <c r="I37">
        <v>3180</v>
      </c>
      <c r="J37" s="20">
        <v>177.02629999999999</v>
      </c>
    </row>
    <row r="38" spans="1:10" x14ac:dyDescent="0.3">
      <c r="A38" t="s">
        <v>556</v>
      </c>
      <c r="B38" t="s">
        <v>101</v>
      </c>
      <c r="C38">
        <v>9103360</v>
      </c>
      <c r="D38">
        <v>74149020</v>
      </c>
      <c r="E38">
        <v>124518400</v>
      </c>
      <c r="F38">
        <v>51757499.999999993</v>
      </c>
      <c r="G38">
        <v>259528280</v>
      </c>
      <c r="H38">
        <v>2.54</v>
      </c>
      <c r="I38">
        <v>4400</v>
      </c>
      <c r="J38" s="20">
        <v>165.54</v>
      </c>
    </row>
    <row r="39" spans="1:10" x14ac:dyDescent="0.3">
      <c r="A39" t="s">
        <v>556</v>
      </c>
      <c r="B39" t="s">
        <v>325</v>
      </c>
      <c r="C39">
        <v>7168000</v>
      </c>
      <c r="D39">
        <v>75834225</v>
      </c>
      <c r="E39">
        <v>121395200.00000001</v>
      </c>
      <c r="F39">
        <v>57010500.000000007</v>
      </c>
      <c r="G39">
        <v>261407925</v>
      </c>
      <c r="H39">
        <v>2</v>
      </c>
      <c r="I39">
        <v>4500</v>
      </c>
      <c r="J39" s="20">
        <v>167.77250000000001</v>
      </c>
    </row>
    <row r="40" spans="1:10" x14ac:dyDescent="0.3">
      <c r="A40" t="s">
        <v>556</v>
      </c>
      <c r="B40" t="s">
        <v>130</v>
      </c>
      <c r="C40">
        <v>9282560</v>
      </c>
      <c r="D40">
        <v>77519430.000000015</v>
      </c>
      <c r="E40">
        <v>120678400</v>
      </c>
      <c r="F40">
        <v>54847500</v>
      </c>
      <c r="G40">
        <v>262327890</v>
      </c>
      <c r="H40">
        <v>2.59</v>
      </c>
      <c r="I40">
        <v>4600</v>
      </c>
      <c r="J40" s="20">
        <v>166.267</v>
      </c>
    </row>
    <row r="41" spans="1:10" x14ac:dyDescent="0.3">
      <c r="A41" t="s">
        <v>556</v>
      </c>
      <c r="B41" t="s">
        <v>330</v>
      </c>
      <c r="C41">
        <v>7168000</v>
      </c>
      <c r="D41">
        <v>78362032.5</v>
      </c>
      <c r="E41">
        <v>135859200.00000003</v>
      </c>
      <c r="F41">
        <v>43105500</v>
      </c>
      <c r="G41">
        <v>264494732.50000003</v>
      </c>
      <c r="H41">
        <v>2</v>
      </c>
      <c r="I41">
        <v>4650</v>
      </c>
      <c r="J41" s="20">
        <v>166.06524999999999</v>
      </c>
    </row>
    <row r="42" spans="1:10" x14ac:dyDescent="0.3">
      <c r="A42" t="s">
        <v>556</v>
      </c>
      <c r="B42" t="s">
        <v>290</v>
      </c>
      <c r="C42">
        <v>3225599.9999999995</v>
      </c>
      <c r="D42">
        <v>77098128.75</v>
      </c>
      <c r="E42">
        <v>99827200</v>
      </c>
      <c r="F42">
        <v>85129499.999999985</v>
      </c>
      <c r="G42">
        <v>265280428.75</v>
      </c>
      <c r="H42">
        <v>0.89999999999999991</v>
      </c>
      <c r="I42">
        <v>4575</v>
      </c>
      <c r="J42" s="20">
        <v>176.92887500000001</v>
      </c>
    </row>
    <row r="43" spans="1:10" x14ac:dyDescent="0.3">
      <c r="A43" t="s">
        <v>556</v>
      </c>
      <c r="B43" t="s">
        <v>340</v>
      </c>
      <c r="C43">
        <v>7168000</v>
      </c>
      <c r="D43">
        <v>75834225</v>
      </c>
      <c r="E43">
        <v>127180800</v>
      </c>
      <c r="F43">
        <v>57010500.000000007</v>
      </c>
      <c r="G43">
        <v>267193525</v>
      </c>
      <c r="H43">
        <v>2</v>
      </c>
      <c r="I43">
        <v>4500</v>
      </c>
      <c r="J43" s="20">
        <v>172.29249999999999</v>
      </c>
    </row>
    <row r="44" spans="1:10" x14ac:dyDescent="0.3">
      <c r="A44" t="s">
        <v>556</v>
      </c>
      <c r="B44" t="s">
        <v>369</v>
      </c>
      <c r="C44">
        <v>6451199.9999999991</v>
      </c>
      <c r="D44">
        <v>68166542.25</v>
      </c>
      <c r="E44">
        <v>124108800.00000001</v>
      </c>
      <c r="F44">
        <v>71224499.999999985</v>
      </c>
      <c r="G44">
        <v>269951042.25</v>
      </c>
      <c r="H44">
        <v>1.7999999999999998</v>
      </c>
      <c r="I44">
        <v>4045</v>
      </c>
      <c r="J44" s="20">
        <v>181.91782499999999</v>
      </c>
    </row>
    <row r="45" spans="1:10" x14ac:dyDescent="0.3">
      <c r="A45" t="s">
        <v>556</v>
      </c>
      <c r="B45" t="s">
        <v>456</v>
      </c>
      <c r="C45">
        <v>5376000.0000000009</v>
      </c>
      <c r="D45">
        <v>65891515.499999993</v>
      </c>
      <c r="E45">
        <v>144332800</v>
      </c>
      <c r="F45">
        <v>55311000</v>
      </c>
      <c r="G45">
        <v>270911315.5</v>
      </c>
      <c r="H45">
        <v>1.5000000000000002</v>
      </c>
      <c r="I45">
        <v>3910</v>
      </c>
      <c r="J45" s="20">
        <v>181.40434999999999</v>
      </c>
    </row>
    <row r="46" spans="1:10" x14ac:dyDescent="0.3">
      <c r="A46" t="s">
        <v>556</v>
      </c>
      <c r="B46" t="s">
        <v>175</v>
      </c>
      <c r="C46">
        <v>4480000</v>
      </c>
      <c r="D46">
        <v>75834225</v>
      </c>
      <c r="E46">
        <v>146841600</v>
      </c>
      <c r="F46">
        <v>45577500</v>
      </c>
      <c r="G46">
        <v>272733325</v>
      </c>
      <c r="H46">
        <v>1.25</v>
      </c>
      <c r="I46">
        <v>4500</v>
      </c>
      <c r="J46" s="20">
        <v>175.5025</v>
      </c>
    </row>
    <row r="47" spans="1:10" x14ac:dyDescent="0.3">
      <c r="A47" t="b">
        <v>0</v>
      </c>
      <c r="B47" t="s">
        <v>228</v>
      </c>
      <c r="C47">
        <v>146908160</v>
      </c>
      <c r="D47">
        <v>25615116.000000004</v>
      </c>
      <c r="E47">
        <v>88294400.000000015</v>
      </c>
      <c r="F47">
        <v>12205500</v>
      </c>
      <c r="G47">
        <v>273023176</v>
      </c>
      <c r="H47">
        <v>40.99</v>
      </c>
      <c r="I47">
        <v>1520</v>
      </c>
      <c r="J47" s="20">
        <v>143.20920000000001</v>
      </c>
    </row>
    <row r="48" spans="1:10" x14ac:dyDescent="0.3">
      <c r="A48" t="s">
        <v>556</v>
      </c>
      <c r="B48" t="s">
        <v>324</v>
      </c>
      <c r="C48">
        <v>6092799.9999999991</v>
      </c>
      <c r="D48">
        <v>80889840</v>
      </c>
      <c r="E48">
        <v>129612800</v>
      </c>
      <c r="F48">
        <v>57010500.000000007</v>
      </c>
      <c r="G48">
        <v>273605940</v>
      </c>
      <c r="H48">
        <v>1.6999999999999997</v>
      </c>
      <c r="I48">
        <v>4800</v>
      </c>
      <c r="J48" s="20">
        <v>174.75800000000001</v>
      </c>
    </row>
    <row r="49" spans="1:10" x14ac:dyDescent="0.3">
      <c r="A49" t="b">
        <v>0</v>
      </c>
      <c r="B49" t="s">
        <v>353</v>
      </c>
      <c r="C49">
        <v>5376000.0000000009</v>
      </c>
      <c r="D49">
        <v>73222157.25</v>
      </c>
      <c r="E49">
        <v>126540800</v>
      </c>
      <c r="F49">
        <v>71224499.999999985</v>
      </c>
      <c r="G49">
        <v>276363457.25</v>
      </c>
      <c r="H49">
        <v>1.5000000000000002</v>
      </c>
      <c r="I49">
        <v>4345</v>
      </c>
      <c r="J49" s="20">
        <v>184.38332500000001</v>
      </c>
    </row>
    <row r="50" spans="1:10" x14ac:dyDescent="0.3">
      <c r="A50" t="s">
        <v>556</v>
      </c>
      <c r="B50" t="s">
        <v>329</v>
      </c>
      <c r="C50">
        <v>6092799.9999999991</v>
      </c>
      <c r="D50">
        <v>83417647.5</v>
      </c>
      <c r="E50">
        <v>144076800</v>
      </c>
      <c r="F50">
        <v>43105500</v>
      </c>
      <c r="G50">
        <v>276692747.5</v>
      </c>
      <c r="H50">
        <v>1.6999999999999997</v>
      </c>
      <c r="I50">
        <v>4950</v>
      </c>
      <c r="J50" s="20">
        <v>173.05074999999999</v>
      </c>
    </row>
    <row r="51" spans="1:10" x14ac:dyDescent="0.3">
      <c r="A51" t="b">
        <v>0</v>
      </c>
      <c r="B51" t="s">
        <v>209</v>
      </c>
      <c r="C51">
        <v>26163200</v>
      </c>
      <c r="D51">
        <v>45837576</v>
      </c>
      <c r="E51">
        <v>123955200.00000001</v>
      </c>
      <c r="F51">
        <v>81112500</v>
      </c>
      <c r="G51">
        <v>277068476</v>
      </c>
      <c r="H51">
        <v>7.3</v>
      </c>
      <c r="I51">
        <v>2720</v>
      </c>
      <c r="J51" s="20">
        <v>194.74520000000001</v>
      </c>
    </row>
    <row r="52" spans="1:10" x14ac:dyDescent="0.3">
      <c r="A52" t="b">
        <v>0</v>
      </c>
      <c r="B52" t="s">
        <v>239</v>
      </c>
      <c r="C52">
        <v>151961600.00000003</v>
      </c>
      <c r="D52">
        <v>40781961</v>
      </c>
      <c r="E52">
        <v>48409600</v>
      </c>
      <c r="F52">
        <v>36153000</v>
      </c>
      <c r="G52">
        <v>277306161</v>
      </c>
      <c r="H52">
        <v>42.400000000000006</v>
      </c>
      <c r="I52">
        <v>2420</v>
      </c>
      <c r="J52" s="20">
        <v>140.22970000000004</v>
      </c>
    </row>
    <row r="53" spans="1:10" x14ac:dyDescent="0.3">
      <c r="A53" t="b">
        <v>0</v>
      </c>
      <c r="B53" t="s">
        <v>440</v>
      </c>
      <c r="C53">
        <v>4300800.0000000009</v>
      </c>
      <c r="D53">
        <v>70947130.5</v>
      </c>
      <c r="E53">
        <v>146764799.99999997</v>
      </c>
      <c r="F53">
        <v>55311000</v>
      </c>
      <c r="G53">
        <v>277323730.5</v>
      </c>
      <c r="H53">
        <v>1.2000000000000002</v>
      </c>
      <c r="I53">
        <v>4210</v>
      </c>
      <c r="J53" s="20">
        <v>183.86985000000001</v>
      </c>
    </row>
    <row r="54" spans="1:10" x14ac:dyDescent="0.3">
      <c r="A54" t="b">
        <v>0</v>
      </c>
      <c r="B54" t="s">
        <v>392</v>
      </c>
      <c r="C54">
        <v>10716160</v>
      </c>
      <c r="D54">
        <v>55948806.000000007</v>
      </c>
      <c r="E54">
        <v>167833600.00000003</v>
      </c>
      <c r="F54">
        <v>43414500</v>
      </c>
      <c r="G54">
        <v>277913066</v>
      </c>
      <c r="H54">
        <v>2.9899999999999998</v>
      </c>
      <c r="I54">
        <v>3320</v>
      </c>
      <c r="J54" s="20">
        <v>188.3622</v>
      </c>
    </row>
    <row r="55" spans="1:10" x14ac:dyDescent="0.3">
      <c r="A55" t="b">
        <v>0</v>
      </c>
      <c r="B55" t="s">
        <v>178</v>
      </c>
      <c r="C55">
        <v>6630400</v>
      </c>
      <c r="D55">
        <v>94371480</v>
      </c>
      <c r="E55">
        <v>123033600</v>
      </c>
      <c r="F55">
        <v>54074999.999999993</v>
      </c>
      <c r="G55">
        <v>278110480</v>
      </c>
      <c r="H55">
        <v>1.85</v>
      </c>
      <c r="I55">
        <v>5600</v>
      </c>
      <c r="J55" s="20">
        <v>169.60599999999999</v>
      </c>
    </row>
    <row r="56" spans="1:10" x14ac:dyDescent="0.3">
      <c r="A56" t="b">
        <v>0</v>
      </c>
      <c r="B56" t="s">
        <v>278</v>
      </c>
      <c r="C56">
        <v>12508160</v>
      </c>
      <c r="D56">
        <v>111223530</v>
      </c>
      <c r="E56">
        <v>104294400.00000001</v>
      </c>
      <c r="F56">
        <v>50212500</v>
      </c>
      <c r="G56">
        <v>278238590</v>
      </c>
      <c r="H56">
        <v>3.49</v>
      </c>
      <c r="I56">
        <v>6600</v>
      </c>
      <c r="J56" s="20">
        <v>156.797</v>
      </c>
    </row>
    <row r="57" spans="1:10" x14ac:dyDescent="0.3">
      <c r="A57" t="b">
        <v>0</v>
      </c>
      <c r="B57" t="s">
        <v>543</v>
      </c>
      <c r="C57">
        <v>17704960</v>
      </c>
      <c r="D57">
        <v>51230232.000000007</v>
      </c>
      <c r="E57">
        <v>162368000</v>
      </c>
      <c r="F57">
        <v>47122499.999999993</v>
      </c>
      <c r="G57">
        <v>278425692</v>
      </c>
      <c r="H57">
        <v>4.9400000000000004</v>
      </c>
      <c r="I57">
        <v>3040</v>
      </c>
      <c r="J57" s="20">
        <v>189.50239999999999</v>
      </c>
    </row>
    <row r="58" spans="1:10" x14ac:dyDescent="0.3">
      <c r="A58" t="b">
        <v>0</v>
      </c>
      <c r="B58" t="s">
        <v>470</v>
      </c>
      <c r="C58">
        <v>22220800</v>
      </c>
      <c r="D58">
        <v>75834225</v>
      </c>
      <c r="E58">
        <v>114355200.00000001</v>
      </c>
      <c r="F58">
        <v>66435000</v>
      </c>
      <c r="G58">
        <v>278845225</v>
      </c>
      <c r="H58">
        <v>6.2</v>
      </c>
      <c r="I58">
        <v>4500</v>
      </c>
      <c r="J58" s="20">
        <v>177.30250000000001</v>
      </c>
    </row>
    <row r="59" spans="1:10" x14ac:dyDescent="0.3">
      <c r="A59" t="s">
        <v>556</v>
      </c>
      <c r="B59" t="s">
        <v>339</v>
      </c>
      <c r="C59">
        <v>6092799.9999999991</v>
      </c>
      <c r="D59">
        <v>80889840</v>
      </c>
      <c r="E59">
        <v>135398400</v>
      </c>
      <c r="F59">
        <v>57010500.000000007</v>
      </c>
      <c r="G59">
        <v>279391540</v>
      </c>
      <c r="H59">
        <v>1.6999999999999997</v>
      </c>
      <c r="I59">
        <v>4800</v>
      </c>
      <c r="J59" s="20">
        <v>179.27799999999999</v>
      </c>
    </row>
    <row r="60" spans="1:10" x14ac:dyDescent="0.3">
      <c r="A60" t="b">
        <v>0</v>
      </c>
      <c r="B60" t="s">
        <v>358</v>
      </c>
      <c r="C60">
        <v>5376000.0000000009</v>
      </c>
      <c r="D60">
        <v>75749964.750000015</v>
      </c>
      <c r="E60">
        <v>141004800</v>
      </c>
      <c r="F60">
        <v>57319500</v>
      </c>
      <c r="G60">
        <v>279450264.75</v>
      </c>
      <c r="H60">
        <v>1.5000000000000002</v>
      </c>
      <c r="I60">
        <v>4495</v>
      </c>
      <c r="J60" s="20">
        <v>182.676075</v>
      </c>
    </row>
    <row r="61" spans="1:10" x14ac:dyDescent="0.3">
      <c r="A61" t="b">
        <v>0</v>
      </c>
      <c r="B61" t="s">
        <v>214</v>
      </c>
      <c r="C61">
        <v>26163200</v>
      </c>
      <c r="D61">
        <v>48365383.500000007</v>
      </c>
      <c r="E61">
        <v>138419200.00000003</v>
      </c>
      <c r="F61">
        <v>67207500</v>
      </c>
      <c r="G61">
        <v>280155283.5</v>
      </c>
      <c r="H61">
        <v>7.3</v>
      </c>
      <c r="I61">
        <v>2870</v>
      </c>
      <c r="J61" s="20">
        <v>193.03795</v>
      </c>
    </row>
    <row r="62" spans="1:10" x14ac:dyDescent="0.3">
      <c r="A62" t="b">
        <v>0</v>
      </c>
      <c r="B62" t="s">
        <v>72</v>
      </c>
      <c r="C62">
        <v>9103360</v>
      </c>
      <c r="D62">
        <v>85945455.000000015</v>
      </c>
      <c r="E62">
        <v>122598400</v>
      </c>
      <c r="F62">
        <v>62572500</v>
      </c>
      <c r="G62">
        <v>280219715</v>
      </c>
      <c r="H62">
        <v>2.54</v>
      </c>
      <c r="I62">
        <v>5100</v>
      </c>
      <c r="J62" s="20">
        <v>176.83949999999999</v>
      </c>
    </row>
    <row r="63" spans="1:10" x14ac:dyDescent="0.3">
      <c r="A63" t="b">
        <v>0</v>
      </c>
      <c r="B63" t="s">
        <v>244</v>
      </c>
      <c r="C63">
        <v>151961600.00000003</v>
      </c>
      <c r="D63">
        <v>43309768.5</v>
      </c>
      <c r="E63">
        <v>62873600.000000007</v>
      </c>
      <c r="F63">
        <v>22247999.999999996</v>
      </c>
      <c r="G63">
        <v>280392968.5</v>
      </c>
      <c r="H63">
        <v>42.400000000000006</v>
      </c>
      <c r="I63">
        <v>2570</v>
      </c>
      <c r="J63" s="20">
        <v>138.52245000000002</v>
      </c>
    </row>
    <row r="64" spans="1:10" x14ac:dyDescent="0.3">
      <c r="A64" t="b">
        <v>0</v>
      </c>
      <c r="B64" t="s">
        <v>445</v>
      </c>
      <c r="C64">
        <v>4300800.0000000009</v>
      </c>
      <c r="D64">
        <v>73474938</v>
      </c>
      <c r="E64">
        <v>161228800</v>
      </c>
      <c r="F64">
        <v>41406000</v>
      </c>
      <c r="G64">
        <v>280410538</v>
      </c>
      <c r="H64">
        <v>1.2000000000000002</v>
      </c>
      <c r="I64">
        <v>4360</v>
      </c>
      <c r="J64" s="20">
        <v>182.16260000000003</v>
      </c>
    </row>
    <row r="65" spans="1:10" x14ac:dyDescent="0.3">
      <c r="A65" t="b">
        <v>0</v>
      </c>
      <c r="B65" t="s">
        <v>307</v>
      </c>
      <c r="C65">
        <v>12149760</v>
      </c>
      <c r="D65">
        <v>92264973.75</v>
      </c>
      <c r="E65">
        <v>105126399.99999999</v>
      </c>
      <c r="F65">
        <v>71224499.999999985</v>
      </c>
      <c r="G65">
        <v>280765633.75</v>
      </c>
      <c r="H65">
        <v>3.39</v>
      </c>
      <c r="I65">
        <v>5475</v>
      </c>
      <c r="J65" s="20">
        <v>174.01137499999999</v>
      </c>
    </row>
    <row r="66" spans="1:10" x14ac:dyDescent="0.3">
      <c r="A66" t="b">
        <v>0</v>
      </c>
      <c r="B66" t="s">
        <v>514</v>
      </c>
      <c r="C66">
        <v>18421760.000000004</v>
      </c>
      <c r="D66">
        <v>53589519</v>
      </c>
      <c r="E66">
        <v>160896000.00000003</v>
      </c>
      <c r="F66">
        <v>48049500</v>
      </c>
      <c r="G66">
        <v>280956779</v>
      </c>
      <c r="H66">
        <v>5.1400000000000006</v>
      </c>
      <c r="I66">
        <v>3180</v>
      </c>
      <c r="J66" s="20">
        <v>189.9923</v>
      </c>
    </row>
    <row r="67" spans="1:10" x14ac:dyDescent="0.3">
      <c r="A67" t="b">
        <v>0</v>
      </c>
      <c r="B67" t="s">
        <v>183</v>
      </c>
      <c r="C67">
        <v>6630400</v>
      </c>
      <c r="D67">
        <v>96899287.5</v>
      </c>
      <c r="E67">
        <v>137497600</v>
      </c>
      <c r="F67">
        <v>40169999.999999993</v>
      </c>
      <c r="G67">
        <v>281197287.5</v>
      </c>
      <c r="H67">
        <v>1.85</v>
      </c>
      <c r="I67">
        <v>5750</v>
      </c>
      <c r="J67" s="20">
        <v>167.89875000000001</v>
      </c>
    </row>
    <row r="68" spans="1:10" x14ac:dyDescent="0.3">
      <c r="A68" t="b">
        <v>0</v>
      </c>
      <c r="B68" t="s">
        <v>43</v>
      </c>
      <c r="C68">
        <v>14300160</v>
      </c>
      <c r="D68">
        <v>82996346.25</v>
      </c>
      <c r="E68">
        <v>122598400</v>
      </c>
      <c r="F68">
        <v>61954499.999999993</v>
      </c>
      <c r="G68">
        <v>281849406.25</v>
      </c>
      <c r="H68">
        <v>3.99</v>
      </c>
      <c r="I68">
        <v>4925</v>
      </c>
      <c r="J68" s="20">
        <v>177.694625</v>
      </c>
    </row>
    <row r="69" spans="1:10" x14ac:dyDescent="0.3">
      <c r="A69" t="b">
        <v>0</v>
      </c>
      <c r="B69" t="s">
        <v>475</v>
      </c>
      <c r="C69">
        <v>22220800</v>
      </c>
      <c r="D69">
        <v>78362032.5</v>
      </c>
      <c r="E69">
        <v>128819200</v>
      </c>
      <c r="F69">
        <v>52529999.999999993</v>
      </c>
      <c r="G69">
        <v>281932032.5</v>
      </c>
      <c r="H69">
        <v>6.2</v>
      </c>
      <c r="I69">
        <v>4650</v>
      </c>
      <c r="J69" s="20">
        <v>175.59524999999999</v>
      </c>
    </row>
    <row r="70" spans="1:10" x14ac:dyDescent="0.3">
      <c r="A70" t="s">
        <v>556</v>
      </c>
      <c r="B70" t="s">
        <v>368</v>
      </c>
      <c r="C70">
        <v>5376000.0000000009</v>
      </c>
      <c r="D70">
        <v>73222157.25</v>
      </c>
      <c r="E70">
        <v>132326400</v>
      </c>
      <c r="F70">
        <v>71224499.999999985</v>
      </c>
      <c r="G70">
        <v>282149057.25</v>
      </c>
      <c r="H70">
        <v>1.5000000000000002</v>
      </c>
      <c r="I70">
        <v>4345</v>
      </c>
      <c r="J70" s="20">
        <v>188.903325</v>
      </c>
    </row>
    <row r="71" spans="1:10" x14ac:dyDescent="0.3">
      <c r="A71" t="b">
        <v>0</v>
      </c>
      <c r="B71" t="s">
        <v>224</v>
      </c>
      <c r="C71">
        <v>26163200</v>
      </c>
      <c r="D71">
        <v>45837576</v>
      </c>
      <c r="E71">
        <v>129740800</v>
      </c>
      <c r="F71">
        <v>81112500</v>
      </c>
      <c r="G71">
        <v>282854076</v>
      </c>
      <c r="H71">
        <v>7.3</v>
      </c>
      <c r="I71">
        <v>2720</v>
      </c>
      <c r="J71" s="20">
        <v>199.26519999999999</v>
      </c>
    </row>
    <row r="72" spans="1:10" x14ac:dyDescent="0.3">
      <c r="A72" t="s">
        <v>556</v>
      </c>
      <c r="B72" t="s">
        <v>455</v>
      </c>
      <c r="C72">
        <v>4300800.0000000009</v>
      </c>
      <c r="D72">
        <v>70947130.5</v>
      </c>
      <c r="E72">
        <v>152550400.00000003</v>
      </c>
      <c r="F72">
        <v>55311000</v>
      </c>
      <c r="G72">
        <v>283109330.5</v>
      </c>
      <c r="H72">
        <v>1.2000000000000002</v>
      </c>
      <c r="I72">
        <v>4210</v>
      </c>
      <c r="J72" s="20">
        <v>188.38985000000002</v>
      </c>
    </row>
    <row r="73" spans="1:10" x14ac:dyDescent="0.3">
      <c r="A73" t="b">
        <v>0</v>
      </c>
      <c r="B73" t="s">
        <v>193</v>
      </c>
      <c r="C73">
        <v>6630400</v>
      </c>
      <c r="D73">
        <v>94371480</v>
      </c>
      <c r="E73">
        <v>128819200</v>
      </c>
      <c r="F73">
        <v>54074999.999999993</v>
      </c>
      <c r="G73">
        <v>283896080</v>
      </c>
      <c r="H73">
        <v>1.85</v>
      </c>
      <c r="I73">
        <v>5600</v>
      </c>
      <c r="J73" s="20">
        <v>174.126</v>
      </c>
    </row>
    <row r="74" spans="1:10" x14ac:dyDescent="0.3">
      <c r="A74" t="b">
        <v>0</v>
      </c>
      <c r="B74" t="s">
        <v>485</v>
      </c>
      <c r="C74">
        <v>22220800</v>
      </c>
      <c r="D74">
        <v>75834225</v>
      </c>
      <c r="E74">
        <v>120140800</v>
      </c>
      <c r="F74">
        <v>66435000</v>
      </c>
      <c r="G74">
        <v>284630825</v>
      </c>
      <c r="H74">
        <v>6.2</v>
      </c>
      <c r="I74">
        <v>4500</v>
      </c>
      <c r="J74" s="20">
        <v>181.82249999999999</v>
      </c>
    </row>
    <row r="75" spans="1:10" x14ac:dyDescent="0.3">
      <c r="A75" t="s">
        <v>556</v>
      </c>
      <c r="B75" t="s">
        <v>174</v>
      </c>
      <c r="C75">
        <v>3404800</v>
      </c>
      <c r="D75">
        <v>80889840</v>
      </c>
      <c r="E75">
        <v>155059200</v>
      </c>
      <c r="F75">
        <v>45577500</v>
      </c>
      <c r="G75">
        <v>284931340</v>
      </c>
      <c r="H75">
        <v>0.95</v>
      </c>
      <c r="I75">
        <v>4800</v>
      </c>
      <c r="J75" s="20">
        <v>182.488</v>
      </c>
    </row>
    <row r="76" spans="1:10" x14ac:dyDescent="0.3">
      <c r="A76" t="b">
        <v>0</v>
      </c>
      <c r="B76" t="s">
        <v>233</v>
      </c>
      <c r="C76">
        <v>146227200</v>
      </c>
      <c r="D76">
        <v>25615116.000000004</v>
      </c>
      <c r="E76">
        <v>81177600.000000015</v>
      </c>
      <c r="F76">
        <v>36152999.999999993</v>
      </c>
      <c r="G76">
        <v>289172916</v>
      </c>
      <c r="H76">
        <v>40.799999999999997</v>
      </c>
      <c r="I76">
        <v>1520</v>
      </c>
      <c r="J76" s="20">
        <v>160.63319999999999</v>
      </c>
    </row>
    <row r="77" spans="1:10" x14ac:dyDescent="0.3">
      <c r="A77" t="b">
        <v>0</v>
      </c>
      <c r="B77" t="s">
        <v>208</v>
      </c>
      <c r="C77">
        <v>25088000.000000004</v>
      </c>
      <c r="D77">
        <v>50893191</v>
      </c>
      <c r="E77">
        <v>132172800.00000003</v>
      </c>
      <c r="F77">
        <v>81112500</v>
      </c>
      <c r="G77">
        <v>289266491</v>
      </c>
      <c r="H77">
        <v>7.0000000000000009</v>
      </c>
      <c r="I77">
        <v>3020</v>
      </c>
      <c r="J77" s="20">
        <v>201.73070000000001</v>
      </c>
    </row>
    <row r="78" spans="1:10" x14ac:dyDescent="0.3">
      <c r="A78" t="b">
        <v>0</v>
      </c>
      <c r="B78" t="s">
        <v>542</v>
      </c>
      <c r="C78">
        <v>16629760.000000002</v>
      </c>
      <c r="D78">
        <v>56285847.000000007</v>
      </c>
      <c r="E78">
        <v>170585599.99999997</v>
      </c>
      <c r="F78">
        <v>47122499.999999993</v>
      </c>
      <c r="G78">
        <v>290623707</v>
      </c>
      <c r="H78">
        <v>4.6400000000000006</v>
      </c>
      <c r="I78">
        <v>3340</v>
      </c>
      <c r="J78" s="20">
        <v>196.48789999999997</v>
      </c>
    </row>
    <row r="79" spans="1:10" x14ac:dyDescent="0.3">
      <c r="A79" t="b">
        <v>0</v>
      </c>
      <c r="B79" t="s">
        <v>469</v>
      </c>
      <c r="C79">
        <v>21145600</v>
      </c>
      <c r="D79">
        <v>80889840</v>
      </c>
      <c r="E79">
        <v>122572800</v>
      </c>
      <c r="F79">
        <v>66435000</v>
      </c>
      <c r="G79">
        <v>291043240</v>
      </c>
      <c r="H79">
        <v>5.9</v>
      </c>
      <c r="I79">
        <v>4800</v>
      </c>
      <c r="J79" s="20">
        <v>184.28800000000001</v>
      </c>
    </row>
    <row r="80" spans="1:10" x14ac:dyDescent="0.3">
      <c r="A80" t="s">
        <v>556</v>
      </c>
      <c r="B80" t="s">
        <v>93</v>
      </c>
      <c r="C80">
        <v>6272000</v>
      </c>
      <c r="D80">
        <v>70778610</v>
      </c>
      <c r="E80">
        <v>136755200</v>
      </c>
      <c r="F80">
        <v>78022500</v>
      </c>
      <c r="G80">
        <v>291828310</v>
      </c>
      <c r="H80">
        <v>1.75</v>
      </c>
      <c r="I80">
        <v>4200</v>
      </c>
      <c r="J80" s="20">
        <v>198.83699999999999</v>
      </c>
    </row>
    <row r="81" spans="1:10" x14ac:dyDescent="0.3">
      <c r="A81" t="b">
        <v>0</v>
      </c>
      <c r="B81" t="s">
        <v>213</v>
      </c>
      <c r="C81">
        <v>25088000.000000004</v>
      </c>
      <c r="D81">
        <v>53420998.5</v>
      </c>
      <c r="E81">
        <v>146636800</v>
      </c>
      <c r="F81">
        <v>67207500</v>
      </c>
      <c r="G81">
        <v>292353298.5</v>
      </c>
      <c r="H81">
        <v>7.0000000000000009</v>
      </c>
      <c r="I81">
        <v>3170</v>
      </c>
      <c r="J81" s="20">
        <v>200.02345</v>
      </c>
    </row>
    <row r="82" spans="1:10" x14ac:dyDescent="0.3">
      <c r="A82" t="s">
        <v>556</v>
      </c>
      <c r="B82" t="s">
        <v>98</v>
      </c>
      <c r="C82">
        <v>6272000</v>
      </c>
      <c r="D82">
        <v>73306417.500000015</v>
      </c>
      <c r="E82">
        <v>149299200</v>
      </c>
      <c r="F82">
        <v>64117500.000000007</v>
      </c>
      <c r="G82">
        <v>292995117.5</v>
      </c>
      <c r="H82">
        <v>1.75</v>
      </c>
      <c r="I82">
        <v>4350</v>
      </c>
      <c r="J82" s="20">
        <v>195.62975</v>
      </c>
    </row>
    <row r="83" spans="1:10" x14ac:dyDescent="0.3">
      <c r="A83" t="b">
        <v>0</v>
      </c>
      <c r="B83" t="s">
        <v>513</v>
      </c>
      <c r="C83">
        <v>17346560.000000004</v>
      </c>
      <c r="D83">
        <v>58645134</v>
      </c>
      <c r="E83">
        <v>169113600.00000003</v>
      </c>
      <c r="F83">
        <v>48049500</v>
      </c>
      <c r="G83">
        <v>293154794</v>
      </c>
      <c r="H83">
        <v>4.8400000000000007</v>
      </c>
      <c r="I83">
        <v>3480</v>
      </c>
      <c r="J83" s="20">
        <v>196.9778</v>
      </c>
    </row>
    <row r="84" spans="1:10" x14ac:dyDescent="0.3">
      <c r="A84" t="b">
        <v>0</v>
      </c>
      <c r="B84" t="s">
        <v>474</v>
      </c>
      <c r="C84">
        <v>21145600</v>
      </c>
      <c r="D84">
        <v>83417647.5</v>
      </c>
      <c r="E84">
        <v>137036800</v>
      </c>
      <c r="F84">
        <v>52529999.999999993</v>
      </c>
      <c r="G84">
        <v>294130047.5</v>
      </c>
      <c r="H84">
        <v>5.9</v>
      </c>
      <c r="I84">
        <v>4950</v>
      </c>
      <c r="J84" s="20">
        <v>182.58074999999999</v>
      </c>
    </row>
    <row r="85" spans="1:10" x14ac:dyDescent="0.3">
      <c r="A85" t="b">
        <v>0</v>
      </c>
      <c r="B85" t="s">
        <v>236</v>
      </c>
      <c r="C85">
        <v>148377600</v>
      </c>
      <c r="D85">
        <v>44152371</v>
      </c>
      <c r="E85">
        <v>57369600</v>
      </c>
      <c r="F85">
        <v>44650500</v>
      </c>
      <c r="G85">
        <v>294550071</v>
      </c>
      <c r="H85">
        <v>41.4</v>
      </c>
      <c r="I85">
        <v>2620</v>
      </c>
      <c r="J85" s="20">
        <v>154.73670000000001</v>
      </c>
    </row>
    <row r="86" spans="1:10" x14ac:dyDescent="0.3">
      <c r="A86" t="s">
        <v>556</v>
      </c>
      <c r="B86" t="s">
        <v>122</v>
      </c>
      <c r="C86">
        <v>6451199.9999999991</v>
      </c>
      <c r="D86">
        <v>74149020</v>
      </c>
      <c r="E86">
        <v>132915200.00000003</v>
      </c>
      <c r="F86">
        <v>81112500</v>
      </c>
      <c r="G86">
        <v>294627920</v>
      </c>
      <c r="H86">
        <v>1.7999999999999998</v>
      </c>
      <c r="I86">
        <v>4400</v>
      </c>
      <c r="J86" s="20">
        <v>199.56399999999999</v>
      </c>
    </row>
    <row r="87" spans="1:10" x14ac:dyDescent="0.3">
      <c r="A87" t="b">
        <v>0</v>
      </c>
      <c r="B87" t="s">
        <v>223</v>
      </c>
      <c r="C87">
        <v>25088000.000000004</v>
      </c>
      <c r="D87">
        <v>50893191</v>
      </c>
      <c r="E87">
        <v>137958399.99999997</v>
      </c>
      <c r="F87">
        <v>81112500</v>
      </c>
      <c r="G87">
        <v>295052091</v>
      </c>
      <c r="H87">
        <v>7.0000000000000009</v>
      </c>
      <c r="I87">
        <v>3020</v>
      </c>
      <c r="J87" s="20">
        <v>206.25069999999999</v>
      </c>
    </row>
    <row r="88" spans="1:10" x14ac:dyDescent="0.3">
      <c r="A88" t="b">
        <v>0</v>
      </c>
      <c r="B88" t="s">
        <v>275</v>
      </c>
      <c r="C88">
        <v>8924160</v>
      </c>
      <c r="D88">
        <v>114593940</v>
      </c>
      <c r="E88">
        <v>113254400.00000001</v>
      </c>
      <c r="F88">
        <v>58709999.999999993</v>
      </c>
      <c r="G88">
        <v>295482500</v>
      </c>
      <c r="H88">
        <v>2.4900000000000002</v>
      </c>
      <c r="I88">
        <v>6800</v>
      </c>
      <c r="J88" s="20">
        <v>171.304</v>
      </c>
    </row>
    <row r="89" spans="1:10" x14ac:dyDescent="0.3">
      <c r="A89" t="b">
        <v>0</v>
      </c>
      <c r="B89" t="s">
        <v>151</v>
      </c>
      <c r="C89">
        <v>8243199.9999999991</v>
      </c>
      <c r="D89">
        <v>65722995</v>
      </c>
      <c r="E89">
        <v>134835200</v>
      </c>
      <c r="F89">
        <v>87601500</v>
      </c>
      <c r="G89">
        <v>296402895</v>
      </c>
      <c r="H89">
        <v>2.2999999999999998</v>
      </c>
      <c r="I89">
        <v>3900</v>
      </c>
      <c r="J89" s="20">
        <v>206.42150000000001</v>
      </c>
    </row>
    <row r="90" spans="1:10" x14ac:dyDescent="0.3">
      <c r="A90" t="s">
        <v>556</v>
      </c>
      <c r="B90" t="s">
        <v>484</v>
      </c>
      <c r="C90">
        <v>21145600</v>
      </c>
      <c r="D90">
        <v>80889840</v>
      </c>
      <c r="E90">
        <v>128358399.99999999</v>
      </c>
      <c r="F90">
        <v>66435000</v>
      </c>
      <c r="G90">
        <v>296828840</v>
      </c>
      <c r="H90">
        <v>5.9</v>
      </c>
      <c r="I90">
        <v>4800</v>
      </c>
      <c r="J90" s="20">
        <v>188.80799999999999</v>
      </c>
    </row>
    <row r="91" spans="1:10" x14ac:dyDescent="0.3">
      <c r="A91" t="s">
        <v>556</v>
      </c>
      <c r="B91" t="s">
        <v>108</v>
      </c>
      <c r="C91">
        <v>6272000</v>
      </c>
      <c r="D91">
        <v>70778610</v>
      </c>
      <c r="E91">
        <v>142540800</v>
      </c>
      <c r="F91">
        <v>78022500</v>
      </c>
      <c r="G91">
        <v>297613910</v>
      </c>
      <c r="H91">
        <v>1.75</v>
      </c>
      <c r="I91">
        <v>4200</v>
      </c>
      <c r="J91" s="20">
        <v>203.357</v>
      </c>
    </row>
    <row r="92" spans="1:10" x14ac:dyDescent="0.3">
      <c r="A92" t="b">
        <v>0</v>
      </c>
      <c r="B92" t="s">
        <v>241</v>
      </c>
      <c r="C92">
        <v>148377600</v>
      </c>
      <c r="D92">
        <v>46680178.5</v>
      </c>
      <c r="E92">
        <v>71833600</v>
      </c>
      <c r="F92">
        <v>30745500</v>
      </c>
      <c r="G92">
        <v>297636878.5</v>
      </c>
      <c r="H92">
        <v>41.4</v>
      </c>
      <c r="I92">
        <v>2770</v>
      </c>
      <c r="J92" s="20">
        <v>153.02945</v>
      </c>
    </row>
    <row r="93" spans="1:10" x14ac:dyDescent="0.3">
      <c r="A93" t="s">
        <v>556</v>
      </c>
      <c r="B93" t="s">
        <v>127</v>
      </c>
      <c r="C93">
        <v>6451199.9999999991</v>
      </c>
      <c r="D93">
        <v>76676827.5</v>
      </c>
      <c r="E93">
        <v>147379200.00000003</v>
      </c>
      <c r="F93">
        <v>67207500</v>
      </c>
      <c r="G93">
        <v>297714727.5</v>
      </c>
      <c r="H93">
        <v>1.7999999999999998</v>
      </c>
      <c r="I93">
        <v>4550</v>
      </c>
      <c r="J93" s="20">
        <v>197.85675000000001</v>
      </c>
    </row>
    <row r="94" spans="1:10" x14ac:dyDescent="0.3">
      <c r="A94" t="b">
        <v>0</v>
      </c>
      <c r="B94" t="s">
        <v>304</v>
      </c>
      <c r="C94">
        <v>8565760</v>
      </c>
      <c r="D94">
        <v>95635383.750000015</v>
      </c>
      <c r="E94">
        <v>114086400</v>
      </c>
      <c r="F94">
        <v>79722000</v>
      </c>
      <c r="G94">
        <v>298009543.75</v>
      </c>
      <c r="H94">
        <v>2.39</v>
      </c>
      <c r="I94">
        <v>5675</v>
      </c>
      <c r="J94" s="20">
        <v>188.51837499999999</v>
      </c>
    </row>
    <row r="95" spans="1:10" x14ac:dyDescent="0.3">
      <c r="A95" t="b">
        <v>0</v>
      </c>
      <c r="B95" t="s">
        <v>156</v>
      </c>
      <c r="C95">
        <v>8243199.9999999991</v>
      </c>
      <c r="D95">
        <v>68250802.5</v>
      </c>
      <c r="E95">
        <v>149299200</v>
      </c>
      <c r="F95">
        <v>73696500</v>
      </c>
      <c r="G95">
        <v>299489702.5</v>
      </c>
      <c r="H95">
        <v>2.2999999999999998</v>
      </c>
      <c r="I95">
        <v>4050</v>
      </c>
      <c r="J95" s="20">
        <v>204.71424999999999</v>
      </c>
    </row>
    <row r="96" spans="1:10" x14ac:dyDescent="0.3">
      <c r="A96" t="s">
        <v>556</v>
      </c>
      <c r="B96" t="s">
        <v>412</v>
      </c>
      <c r="C96">
        <v>9676800</v>
      </c>
      <c r="D96">
        <v>74991622.5</v>
      </c>
      <c r="E96">
        <v>122675200.00000001</v>
      </c>
      <c r="F96">
        <v>92699999.999999985</v>
      </c>
      <c r="G96">
        <v>300043622.5</v>
      </c>
      <c r="H96">
        <v>2.7</v>
      </c>
      <c r="I96">
        <v>4450</v>
      </c>
      <c r="J96" s="20">
        <v>204.23824999999999</v>
      </c>
    </row>
    <row r="97" spans="1:10" x14ac:dyDescent="0.3">
      <c r="A97" t="s">
        <v>556</v>
      </c>
      <c r="B97" t="s">
        <v>137</v>
      </c>
      <c r="C97">
        <v>6451199.9999999991</v>
      </c>
      <c r="D97">
        <v>74149020</v>
      </c>
      <c r="E97">
        <v>138700800</v>
      </c>
      <c r="F97">
        <v>81112500</v>
      </c>
      <c r="G97">
        <v>300413520</v>
      </c>
      <c r="H97">
        <v>1.7999999999999998</v>
      </c>
      <c r="I97">
        <v>4400</v>
      </c>
      <c r="J97" s="20">
        <v>204.084</v>
      </c>
    </row>
    <row r="98" spans="1:10" x14ac:dyDescent="0.3">
      <c r="A98" t="b">
        <v>0</v>
      </c>
      <c r="B98" t="s">
        <v>191</v>
      </c>
      <c r="C98">
        <v>12328960.000000002</v>
      </c>
      <c r="D98">
        <v>96056685.000000015</v>
      </c>
      <c r="E98">
        <v>160358400</v>
      </c>
      <c r="F98">
        <v>31672499.999999993</v>
      </c>
      <c r="G98">
        <v>300416545</v>
      </c>
      <c r="H98">
        <v>3.4400000000000004</v>
      </c>
      <c r="I98">
        <v>5700</v>
      </c>
      <c r="J98" s="20">
        <v>179.57050000000001</v>
      </c>
    </row>
    <row r="99" spans="1:10" x14ac:dyDescent="0.3">
      <c r="A99" t="s">
        <v>556</v>
      </c>
      <c r="B99" t="s">
        <v>335</v>
      </c>
      <c r="C99">
        <v>9282560</v>
      </c>
      <c r="D99">
        <v>80889840</v>
      </c>
      <c r="E99">
        <v>167680000</v>
      </c>
      <c r="F99">
        <v>43105500</v>
      </c>
      <c r="G99">
        <v>300957900</v>
      </c>
      <c r="H99">
        <v>2.59</v>
      </c>
      <c r="I99">
        <v>4800</v>
      </c>
      <c r="J99" s="20">
        <v>192.244</v>
      </c>
    </row>
    <row r="100" spans="1:10" x14ac:dyDescent="0.3">
      <c r="A100" t="b">
        <v>0</v>
      </c>
      <c r="B100" t="s">
        <v>232</v>
      </c>
      <c r="C100">
        <v>145152000</v>
      </c>
      <c r="D100">
        <v>30670730.999999996</v>
      </c>
      <c r="E100">
        <v>89395200.000000015</v>
      </c>
      <c r="F100">
        <v>36152999.999999993</v>
      </c>
      <c r="G100">
        <v>301370931</v>
      </c>
      <c r="H100">
        <v>40.5</v>
      </c>
      <c r="I100">
        <v>1820</v>
      </c>
      <c r="J100" s="20">
        <v>167.61869999999999</v>
      </c>
    </row>
    <row r="101" spans="1:10" x14ac:dyDescent="0.3">
      <c r="A101" t="s">
        <v>556</v>
      </c>
      <c r="B101" t="s">
        <v>166</v>
      </c>
      <c r="C101">
        <v>8243199.9999999991</v>
      </c>
      <c r="D101">
        <v>65722995</v>
      </c>
      <c r="E101">
        <v>140620800</v>
      </c>
      <c r="F101">
        <v>87601500</v>
      </c>
      <c r="G101">
        <v>302188495</v>
      </c>
      <c r="H101">
        <v>2.2999999999999998</v>
      </c>
      <c r="I101">
        <v>3900</v>
      </c>
      <c r="J101" s="20">
        <v>210.94149999999999</v>
      </c>
    </row>
    <row r="102" spans="1:10" x14ac:dyDescent="0.3">
      <c r="A102" t="s">
        <v>556</v>
      </c>
      <c r="B102" t="s">
        <v>417</v>
      </c>
      <c r="C102">
        <v>9676800</v>
      </c>
      <c r="D102">
        <v>77519430.000000015</v>
      </c>
      <c r="E102">
        <v>137139200.00000003</v>
      </c>
      <c r="F102">
        <v>78795000</v>
      </c>
      <c r="G102">
        <v>303130430.00000006</v>
      </c>
      <c r="H102">
        <v>2.7</v>
      </c>
      <c r="I102">
        <v>4600</v>
      </c>
      <c r="J102" s="20">
        <v>202.53100000000001</v>
      </c>
    </row>
    <row r="103" spans="1:10" x14ac:dyDescent="0.3">
      <c r="A103" t="b">
        <v>0</v>
      </c>
      <c r="B103" t="s">
        <v>364</v>
      </c>
      <c r="C103">
        <v>8565760</v>
      </c>
      <c r="D103">
        <v>73222157.25</v>
      </c>
      <c r="E103">
        <v>164608000</v>
      </c>
      <c r="F103">
        <v>57319500</v>
      </c>
      <c r="G103">
        <v>303715417.25</v>
      </c>
      <c r="H103">
        <v>2.3899999999999997</v>
      </c>
      <c r="I103">
        <v>4345</v>
      </c>
      <c r="J103" s="20">
        <v>201.869325</v>
      </c>
    </row>
    <row r="104" spans="1:10" x14ac:dyDescent="0.3">
      <c r="A104" t="s">
        <v>556</v>
      </c>
      <c r="B104" t="s">
        <v>92</v>
      </c>
      <c r="C104">
        <v>5196800.0000000009</v>
      </c>
      <c r="D104">
        <v>75834225</v>
      </c>
      <c r="E104">
        <v>144972800</v>
      </c>
      <c r="F104">
        <v>78022500</v>
      </c>
      <c r="G104">
        <v>304026325</v>
      </c>
      <c r="H104">
        <v>1.4500000000000002</v>
      </c>
      <c r="I104">
        <v>4500</v>
      </c>
      <c r="J104" s="20">
        <v>205.82250000000002</v>
      </c>
    </row>
    <row r="105" spans="1:10" x14ac:dyDescent="0.3">
      <c r="A105" t="b">
        <v>0</v>
      </c>
      <c r="B105" t="s">
        <v>451</v>
      </c>
      <c r="C105">
        <v>7490560.0000000009</v>
      </c>
      <c r="D105">
        <v>70947130.5</v>
      </c>
      <c r="E105">
        <v>184832000</v>
      </c>
      <c r="F105">
        <v>41406000</v>
      </c>
      <c r="G105">
        <v>304675690.5</v>
      </c>
      <c r="H105">
        <v>2.0900000000000003</v>
      </c>
      <c r="I105">
        <v>4210</v>
      </c>
      <c r="J105" s="20">
        <v>201.35585</v>
      </c>
    </row>
    <row r="106" spans="1:10" x14ac:dyDescent="0.3">
      <c r="A106" t="s">
        <v>556</v>
      </c>
      <c r="B106" t="s">
        <v>97</v>
      </c>
      <c r="C106">
        <v>5196800.0000000009</v>
      </c>
      <c r="D106">
        <v>78362032.5</v>
      </c>
      <c r="E106">
        <v>157516800</v>
      </c>
      <c r="F106">
        <v>64117500.000000007</v>
      </c>
      <c r="G106">
        <v>305193132.5</v>
      </c>
      <c r="H106">
        <v>1.4500000000000002</v>
      </c>
      <c r="I106">
        <v>4650</v>
      </c>
      <c r="J106" s="20">
        <v>202.61525</v>
      </c>
    </row>
    <row r="107" spans="1:10" x14ac:dyDescent="0.3">
      <c r="A107" t="s">
        <v>556</v>
      </c>
      <c r="B107" t="s">
        <v>427</v>
      </c>
      <c r="C107">
        <v>9676800</v>
      </c>
      <c r="D107">
        <v>74991622.5</v>
      </c>
      <c r="E107">
        <v>128460800</v>
      </c>
      <c r="F107">
        <v>92699999.999999985</v>
      </c>
      <c r="G107">
        <v>305829222.5</v>
      </c>
      <c r="H107">
        <v>2.7</v>
      </c>
      <c r="I107">
        <v>4450</v>
      </c>
      <c r="J107" s="20">
        <v>208.75825</v>
      </c>
    </row>
    <row r="108" spans="1:10" x14ac:dyDescent="0.3">
      <c r="A108" t="s">
        <v>556</v>
      </c>
      <c r="B108" t="s">
        <v>121</v>
      </c>
      <c r="C108">
        <v>5376000.0000000009</v>
      </c>
      <c r="D108">
        <v>79204635</v>
      </c>
      <c r="E108">
        <v>141132800.00000003</v>
      </c>
      <c r="F108">
        <v>81112500</v>
      </c>
      <c r="G108">
        <v>306825935</v>
      </c>
      <c r="H108">
        <v>1.5000000000000002</v>
      </c>
      <c r="I108">
        <v>4700</v>
      </c>
      <c r="J108" s="20">
        <v>206.54950000000002</v>
      </c>
    </row>
    <row r="109" spans="1:10" x14ac:dyDescent="0.3">
      <c r="A109" t="b">
        <v>0</v>
      </c>
      <c r="B109" t="s">
        <v>150</v>
      </c>
      <c r="C109">
        <v>7168000</v>
      </c>
      <c r="D109">
        <v>70778610</v>
      </c>
      <c r="E109">
        <v>143052800.00000003</v>
      </c>
      <c r="F109">
        <v>87601500</v>
      </c>
      <c r="G109">
        <v>308600910</v>
      </c>
      <c r="H109">
        <v>2</v>
      </c>
      <c r="I109">
        <v>4200</v>
      </c>
      <c r="J109" s="20">
        <v>213.40700000000001</v>
      </c>
    </row>
    <row r="110" spans="1:10" x14ac:dyDescent="0.3">
      <c r="A110" t="s">
        <v>556</v>
      </c>
      <c r="B110" t="s">
        <v>107</v>
      </c>
      <c r="C110">
        <v>5196800.0000000009</v>
      </c>
      <c r="D110">
        <v>75834225</v>
      </c>
      <c r="E110">
        <v>150758400</v>
      </c>
      <c r="F110">
        <v>78022500</v>
      </c>
      <c r="G110">
        <v>309811925</v>
      </c>
      <c r="H110">
        <v>1.4500000000000002</v>
      </c>
      <c r="I110">
        <v>4500</v>
      </c>
      <c r="J110" s="20">
        <v>210.3425</v>
      </c>
    </row>
    <row r="111" spans="1:10" x14ac:dyDescent="0.3">
      <c r="A111" t="s">
        <v>556</v>
      </c>
      <c r="B111" t="s">
        <v>126</v>
      </c>
      <c r="C111">
        <v>5376000.0000000009</v>
      </c>
      <c r="D111">
        <v>81732442.500000015</v>
      </c>
      <c r="E111">
        <v>155596800</v>
      </c>
      <c r="F111">
        <v>67207500</v>
      </c>
      <c r="G111">
        <v>309912742.5</v>
      </c>
      <c r="H111">
        <v>1.5000000000000002</v>
      </c>
      <c r="I111">
        <v>4850</v>
      </c>
      <c r="J111" s="20">
        <v>204.84225000000001</v>
      </c>
    </row>
    <row r="112" spans="1:10" x14ac:dyDescent="0.3">
      <c r="A112" t="b">
        <v>0</v>
      </c>
      <c r="B112" t="s">
        <v>155</v>
      </c>
      <c r="C112">
        <v>7168000</v>
      </c>
      <c r="D112">
        <v>73306417.500000015</v>
      </c>
      <c r="E112">
        <v>157516800</v>
      </c>
      <c r="F112">
        <v>73696500</v>
      </c>
      <c r="G112">
        <v>311687717.5</v>
      </c>
      <c r="H112">
        <v>2</v>
      </c>
      <c r="I112">
        <v>4350</v>
      </c>
      <c r="J112" s="20">
        <v>211.69974999999999</v>
      </c>
    </row>
    <row r="113" spans="1:10" x14ac:dyDescent="0.3">
      <c r="A113" t="s">
        <v>556</v>
      </c>
      <c r="B113" t="s">
        <v>411</v>
      </c>
      <c r="C113">
        <v>8601600</v>
      </c>
      <c r="D113">
        <v>80047237.5</v>
      </c>
      <c r="E113">
        <v>130892800</v>
      </c>
      <c r="F113">
        <v>92699999.999999985</v>
      </c>
      <c r="G113">
        <v>312241637.5</v>
      </c>
      <c r="H113">
        <v>2.4</v>
      </c>
      <c r="I113">
        <v>4750</v>
      </c>
      <c r="J113" s="20">
        <v>211.22375</v>
      </c>
    </row>
    <row r="114" spans="1:10" x14ac:dyDescent="0.3">
      <c r="A114" t="b">
        <v>0</v>
      </c>
      <c r="B114" t="s">
        <v>64</v>
      </c>
      <c r="C114">
        <v>6272000</v>
      </c>
      <c r="D114">
        <v>82575045</v>
      </c>
      <c r="E114">
        <v>134835200</v>
      </c>
      <c r="F114">
        <v>88837499.999999985</v>
      </c>
      <c r="G114">
        <v>312519745</v>
      </c>
      <c r="H114">
        <v>1.75</v>
      </c>
      <c r="I114">
        <v>4900</v>
      </c>
      <c r="J114" s="20">
        <v>210.13650000000001</v>
      </c>
    </row>
    <row r="115" spans="1:10" x14ac:dyDescent="0.3">
      <c r="A115" t="s">
        <v>556</v>
      </c>
      <c r="B115" t="s">
        <v>136</v>
      </c>
      <c r="C115">
        <v>5376000.0000000009</v>
      </c>
      <c r="D115">
        <v>79204635</v>
      </c>
      <c r="E115">
        <v>146918400</v>
      </c>
      <c r="F115">
        <v>81112500</v>
      </c>
      <c r="G115">
        <v>312611535</v>
      </c>
      <c r="H115">
        <v>1.5000000000000002</v>
      </c>
      <c r="I115">
        <v>4700</v>
      </c>
      <c r="J115" s="20">
        <v>211.06950000000001</v>
      </c>
    </row>
    <row r="116" spans="1:10" x14ac:dyDescent="0.3">
      <c r="A116" t="b">
        <v>0</v>
      </c>
      <c r="B116" t="s">
        <v>334</v>
      </c>
      <c r="C116">
        <v>8207360</v>
      </c>
      <c r="D116">
        <v>85945455.000000015</v>
      </c>
      <c r="E116">
        <v>175897600.00000003</v>
      </c>
      <c r="F116">
        <v>43105500</v>
      </c>
      <c r="G116">
        <v>313155915.00000006</v>
      </c>
      <c r="H116">
        <v>2.29</v>
      </c>
      <c r="I116">
        <v>5100</v>
      </c>
      <c r="J116" s="20">
        <v>199.22950000000003</v>
      </c>
    </row>
    <row r="117" spans="1:10" x14ac:dyDescent="0.3">
      <c r="A117" t="b">
        <v>0</v>
      </c>
      <c r="B117" t="s">
        <v>35</v>
      </c>
      <c r="C117">
        <v>11468800</v>
      </c>
      <c r="D117">
        <v>79625936.250000015</v>
      </c>
      <c r="E117">
        <v>134835200</v>
      </c>
      <c r="F117">
        <v>88219500</v>
      </c>
      <c r="G117">
        <v>314149436.25</v>
      </c>
      <c r="H117">
        <v>3.2</v>
      </c>
      <c r="I117">
        <v>4725</v>
      </c>
      <c r="J117" s="20">
        <v>210.991625</v>
      </c>
    </row>
    <row r="118" spans="1:10" x14ac:dyDescent="0.3">
      <c r="A118" t="s">
        <v>556</v>
      </c>
      <c r="B118" t="s">
        <v>165</v>
      </c>
      <c r="C118">
        <v>7168000</v>
      </c>
      <c r="D118">
        <v>70778610</v>
      </c>
      <c r="E118">
        <v>148838400</v>
      </c>
      <c r="F118">
        <v>87601500</v>
      </c>
      <c r="G118">
        <v>314386510</v>
      </c>
      <c r="H118">
        <v>2</v>
      </c>
      <c r="I118">
        <v>4200</v>
      </c>
      <c r="J118" s="20">
        <v>217.92699999999999</v>
      </c>
    </row>
    <row r="119" spans="1:10" x14ac:dyDescent="0.3">
      <c r="A119" t="s">
        <v>556</v>
      </c>
      <c r="B119" t="s">
        <v>416</v>
      </c>
      <c r="C119">
        <v>8601600</v>
      </c>
      <c r="D119">
        <v>82575045</v>
      </c>
      <c r="E119">
        <v>145356800</v>
      </c>
      <c r="F119">
        <v>78795000</v>
      </c>
      <c r="G119">
        <v>315328445</v>
      </c>
      <c r="H119">
        <v>2.4</v>
      </c>
      <c r="I119">
        <v>4900</v>
      </c>
      <c r="J119" s="20">
        <v>209.51650000000001</v>
      </c>
    </row>
    <row r="120" spans="1:10" x14ac:dyDescent="0.3">
      <c r="A120" t="b">
        <v>0</v>
      </c>
      <c r="B120" t="s">
        <v>69</v>
      </c>
      <c r="C120">
        <v>6272000</v>
      </c>
      <c r="D120">
        <v>85102852.5</v>
      </c>
      <c r="E120">
        <v>149299200</v>
      </c>
      <c r="F120">
        <v>74932499.999999985</v>
      </c>
      <c r="G120">
        <v>315606552.5</v>
      </c>
      <c r="H120">
        <v>1.75</v>
      </c>
      <c r="I120">
        <v>5050</v>
      </c>
      <c r="J120" s="20">
        <v>208.42925</v>
      </c>
    </row>
    <row r="121" spans="1:10" x14ac:dyDescent="0.3">
      <c r="A121" t="b">
        <v>0</v>
      </c>
      <c r="B121" t="s">
        <v>363</v>
      </c>
      <c r="C121">
        <v>7490560.0000000009</v>
      </c>
      <c r="D121">
        <v>78277772.25</v>
      </c>
      <c r="E121">
        <v>172825599.99999997</v>
      </c>
      <c r="F121">
        <v>57319500</v>
      </c>
      <c r="G121">
        <v>315913432.25</v>
      </c>
      <c r="H121">
        <v>2.0900000000000003</v>
      </c>
      <c r="I121">
        <v>4645</v>
      </c>
      <c r="J121" s="20">
        <v>208.85482499999998</v>
      </c>
    </row>
    <row r="122" spans="1:10" x14ac:dyDescent="0.3">
      <c r="A122" t="b">
        <v>0</v>
      </c>
      <c r="B122" t="s">
        <v>219</v>
      </c>
      <c r="C122">
        <v>28277759.999999996</v>
      </c>
      <c r="D122">
        <v>50893191</v>
      </c>
      <c r="E122">
        <v>170240000</v>
      </c>
      <c r="F122">
        <v>67207500</v>
      </c>
      <c r="G122">
        <v>316618451</v>
      </c>
      <c r="H122">
        <v>7.8899999999999988</v>
      </c>
      <c r="I122">
        <v>3020</v>
      </c>
      <c r="J122" s="20">
        <v>219.2167</v>
      </c>
    </row>
    <row r="123" spans="1:10" x14ac:dyDescent="0.3">
      <c r="A123" t="b">
        <v>0</v>
      </c>
      <c r="B123" t="s">
        <v>249</v>
      </c>
      <c r="C123">
        <v>154076160</v>
      </c>
      <c r="D123">
        <v>45837576</v>
      </c>
      <c r="E123">
        <v>94694400.000000015</v>
      </c>
      <c r="F123">
        <v>22247999.999999996</v>
      </c>
      <c r="G123">
        <v>316856136</v>
      </c>
      <c r="H123">
        <v>42.99</v>
      </c>
      <c r="I123">
        <v>2720</v>
      </c>
      <c r="J123" s="20">
        <v>164.7012</v>
      </c>
    </row>
    <row r="124" spans="1:10" x14ac:dyDescent="0.3">
      <c r="A124" t="b">
        <v>0</v>
      </c>
      <c r="B124" t="s">
        <v>254</v>
      </c>
      <c r="C124">
        <v>154076160</v>
      </c>
      <c r="D124">
        <v>45837576</v>
      </c>
      <c r="E124">
        <v>94694400.000000015</v>
      </c>
      <c r="F124">
        <v>22247999.999999996</v>
      </c>
      <c r="G124">
        <v>316856136</v>
      </c>
      <c r="H124">
        <v>42.99</v>
      </c>
      <c r="I124">
        <v>2720</v>
      </c>
      <c r="J124" s="20">
        <v>164.7012</v>
      </c>
    </row>
    <row r="125" spans="1:10" x14ac:dyDescent="0.3">
      <c r="A125" t="b">
        <v>0</v>
      </c>
      <c r="B125" t="s">
        <v>450</v>
      </c>
      <c r="C125">
        <v>6415360</v>
      </c>
      <c r="D125">
        <v>76002745.5</v>
      </c>
      <c r="E125">
        <v>193049599.99999997</v>
      </c>
      <c r="F125">
        <v>41406000</v>
      </c>
      <c r="G125">
        <v>316873705.5</v>
      </c>
      <c r="H125">
        <v>1.79</v>
      </c>
      <c r="I125">
        <v>4510</v>
      </c>
      <c r="J125" s="20">
        <v>208.34134999999998</v>
      </c>
    </row>
    <row r="126" spans="1:10" x14ac:dyDescent="0.3">
      <c r="A126" t="b">
        <v>0</v>
      </c>
      <c r="B126" t="s">
        <v>40</v>
      </c>
      <c r="C126">
        <v>11468800</v>
      </c>
      <c r="D126">
        <v>82153743.75</v>
      </c>
      <c r="E126">
        <v>149299200</v>
      </c>
      <c r="F126">
        <v>74314500</v>
      </c>
      <c r="G126">
        <v>317236243.75</v>
      </c>
      <c r="H126">
        <v>3.2</v>
      </c>
      <c r="I126">
        <v>4875</v>
      </c>
      <c r="J126" s="20">
        <v>209.28437500000001</v>
      </c>
    </row>
    <row r="127" spans="1:10" x14ac:dyDescent="0.3">
      <c r="A127" t="b">
        <v>0</v>
      </c>
      <c r="B127" t="s">
        <v>188</v>
      </c>
      <c r="C127">
        <v>8744960.0000000019</v>
      </c>
      <c r="D127">
        <v>99427095</v>
      </c>
      <c r="E127">
        <v>169318400</v>
      </c>
      <c r="F127">
        <v>40169999.999999993</v>
      </c>
      <c r="G127">
        <v>317660455</v>
      </c>
      <c r="H127">
        <v>2.4400000000000004</v>
      </c>
      <c r="I127">
        <v>5900</v>
      </c>
      <c r="J127" s="20">
        <v>194.07749999999999</v>
      </c>
    </row>
    <row r="128" spans="1:10" x14ac:dyDescent="0.3">
      <c r="A128" t="s">
        <v>556</v>
      </c>
      <c r="B128" t="s">
        <v>426</v>
      </c>
      <c r="C128">
        <v>8601600</v>
      </c>
      <c r="D128">
        <v>80047237.5</v>
      </c>
      <c r="E128">
        <v>136678400</v>
      </c>
      <c r="F128">
        <v>92699999.999999985</v>
      </c>
      <c r="G128">
        <v>318027237.5</v>
      </c>
      <c r="H128">
        <v>2.4</v>
      </c>
      <c r="I128">
        <v>4750</v>
      </c>
      <c r="J128" s="20">
        <v>215.74375000000001</v>
      </c>
    </row>
    <row r="129" spans="1:10" x14ac:dyDescent="0.3">
      <c r="A129" t="b">
        <v>0</v>
      </c>
      <c r="B129" t="s">
        <v>79</v>
      </c>
      <c r="C129">
        <v>6272000</v>
      </c>
      <c r="D129">
        <v>82575045</v>
      </c>
      <c r="E129">
        <v>140620800</v>
      </c>
      <c r="F129">
        <v>88837499.999999985</v>
      </c>
      <c r="G129">
        <v>318305345</v>
      </c>
      <c r="H129">
        <v>1.75</v>
      </c>
      <c r="I129">
        <v>4900</v>
      </c>
      <c r="J129" s="20">
        <v>214.65649999999999</v>
      </c>
    </row>
    <row r="130" spans="1:10" x14ac:dyDescent="0.3">
      <c r="A130" t="b">
        <v>0</v>
      </c>
      <c r="B130" t="s">
        <v>480</v>
      </c>
      <c r="C130">
        <v>24335359.999999996</v>
      </c>
      <c r="D130">
        <v>80889840</v>
      </c>
      <c r="E130">
        <v>160640000</v>
      </c>
      <c r="F130">
        <v>52529999.999999993</v>
      </c>
      <c r="G130">
        <v>318395200</v>
      </c>
      <c r="H130">
        <v>6.7899999999999991</v>
      </c>
      <c r="I130">
        <v>4800</v>
      </c>
      <c r="J130" s="20">
        <v>201.774</v>
      </c>
    </row>
    <row r="131" spans="1:10" x14ac:dyDescent="0.3">
      <c r="A131" t="s">
        <v>556</v>
      </c>
      <c r="B131" t="s">
        <v>50</v>
      </c>
      <c r="C131">
        <v>11468800</v>
      </c>
      <c r="D131">
        <v>79625936.250000015</v>
      </c>
      <c r="E131">
        <v>140620800</v>
      </c>
      <c r="F131">
        <v>88219500</v>
      </c>
      <c r="G131">
        <v>319935036.25</v>
      </c>
      <c r="H131">
        <v>3.2</v>
      </c>
      <c r="I131">
        <v>4725</v>
      </c>
      <c r="J131" s="20">
        <v>215.51162500000001</v>
      </c>
    </row>
    <row r="132" spans="1:10" x14ac:dyDescent="0.3">
      <c r="A132" t="b">
        <v>0</v>
      </c>
      <c r="B132" t="s">
        <v>63</v>
      </c>
      <c r="C132">
        <v>5196800.0000000009</v>
      </c>
      <c r="D132">
        <v>87630660</v>
      </c>
      <c r="E132">
        <v>143052800.00000003</v>
      </c>
      <c r="F132">
        <v>88837499.999999985</v>
      </c>
      <c r="G132">
        <v>324717760</v>
      </c>
      <c r="H132">
        <v>1.4500000000000002</v>
      </c>
      <c r="I132">
        <v>5200</v>
      </c>
      <c r="J132" s="20">
        <v>217.12200000000001</v>
      </c>
    </row>
    <row r="133" spans="1:10" x14ac:dyDescent="0.3">
      <c r="A133" t="b">
        <v>0</v>
      </c>
      <c r="B133" t="s">
        <v>34</v>
      </c>
      <c r="C133">
        <v>10393600.000000002</v>
      </c>
      <c r="D133">
        <v>84681551.25</v>
      </c>
      <c r="E133">
        <v>143052800.00000003</v>
      </c>
      <c r="F133">
        <v>88219500</v>
      </c>
      <c r="G133">
        <v>326347451.25</v>
      </c>
      <c r="H133">
        <v>2.9000000000000004</v>
      </c>
      <c r="I133">
        <v>5025</v>
      </c>
      <c r="J133" s="20">
        <v>217.977125</v>
      </c>
    </row>
    <row r="134" spans="1:10" x14ac:dyDescent="0.3">
      <c r="A134" t="b">
        <v>0</v>
      </c>
      <c r="B134" t="s">
        <v>267</v>
      </c>
      <c r="C134">
        <v>6092799.9999999991</v>
      </c>
      <c r="D134">
        <v>111223530</v>
      </c>
      <c r="E134">
        <v>125491199.99999999</v>
      </c>
      <c r="F134">
        <v>84975000</v>
      </c>
      <c r="G134">
        <v>327782530</v>
      </c>
      <c r="H134">
        <v>1.6999999999999997</v>
      </c>
      <c r="I134">
        <v>6600</v>
      </c>
      <c r="J134" s="20">
        <v>204.601</v>
      </c>
    </row>
    <row r="135" spans="1:10" x14ac:dyDescent="0.3">
      <c r="A135" t="b">
        <v>0</v>
      </c>
      <c r="B135" t="s">
        <v>68</v>
      </c>
      <c r="C135">
        <v>5196800.0000000009</v>
      </c>
      <c r="D135">
        <v>90158467.5</v>
      </c>
      <c r="E135">
        <v>157516800</v>
      </c>
      <c r="F135">
        <v>74932499.999999985</v>
      </c>
      <c r="G135">
        <v>327804567.5</v>
      </c>
      <c r="H135">
        <v>1.4500000000000002</v>
      </c>
      <c r="I135">
        <v>5350</v>
      </c>
      <c r="J135" s="20">
        <v>215.41475</v>
      </c>
    </row>
    <row r="136" spans="1:10" x14ac:dyDescent="0.3">
      <c r="A136" t="b">
        <v>0</v>
      </c>
      <c r="B136" t="s">
        <v>218</v>
      </c>
      <c r="C136">
        <v>27202560</v>
      </c>
      <c r="D136">
        <v>55948806.000000007</v>
      </c>
      <c r="E136">
        <v>178457600.00000003</v>
      </c>
      <c r="F136">
        <v>67207500</v>
      </c>
      <c r="G136">
        <v>328816466</v>
      </c>
      <c r="H136">
        <v>7.59</v>
      </c>
      <c r="I136">
        <v>3320</v>
      </c>
      <c r="J136" s="20">
        <v>226.2022</v>
      </c>
    </row>
    <row r="137" spans="1:10" x14ac:dyDescent="0.3">
      <c r="A137" t="b">
        <v>0</v>
      </c>
      <c r="B137" t="s">
        <v>39</v>
      </c>
      <c r="C137">
        <v>10393600.000000002</v>
      </c>
      <c r="D137">
        <v>87209358.75</v>
      </c>
      <c r="E137">
        <v>157516800</v>
      </c>
      <c r="F137">
        <v>74314500</v>
      </c>
      <c r="G137">
        <v>329434258.75</v>
      </c>
      <c r="H137">
        <v>2.9000000000000004</v>
      </c>
      <c r="I137">
        <v>5175</v>
      </c>
      <c r="J137" s="20">
        <v>216.26987500000001</v>
      </c>
    </row>
    <row r="138" spans="1:10" x14ac:dyDescent="0.3">
      <c r="A138" t="b">
        <v>0</v>
      </c>
      <c r="B138" t="s">
        <v>296</v>
      </c>
      <c r="C138">
        <v>5734400</v>
      </c>
      <c r="D138">
        <v>92264973.75</v>
      </c>
      <c r="E138">
        <v>126323200</v>
      </c>
      <c r="F138">
        <v>105987000</v>
      </c>
      <c r="G138">
        <v>330309573.75</v>
      </c>
      <c r="H138">
        <v>1.6</v>
      </c>
      <c r="I138">
        <v>5475</v>
      </c>
      <c r="J138" s="20">
        <v>221.81537499999999</v>
      </c>
    </row>
    <row r="139" spans="1:10" x14ac:dyDescent="0.3">
      <c r="A139" t="b">
        <v>0</v>
      </c>
      <c r="B139" t="s">
        <v>78</v>
      </c>
      <c r="C139">
        <v>5196800.0000000009</v>
      </c>
      <c r="D139">
        <v>87630660</v>
      </c>
      <c r="E139">
        <v>148838400</v>
      </c>
      <c r="F139">
        <v>88837499.999999985</v>
      </c>
      <c r="G139">
        <v>330503360</v>
      </c>
      <c r="H139">
        <v>1.4500000000000002</v>
      </c>
      <c r="I139">
        <v>5200</v>
      </c>
      <c r="J139" s="20">
        <v>221.642</v>
      </c>
    </row>
    <row r="140" spans="1:10" x14ac:dyDescent="0.3">
      <c r="A140" t="b">
        <v>0</v>
      </c>
      <c r="B140" t="s">
        <v>479</v>
      </c>
      <c r="C140">
        <v>23260160</v>
      </c>
      <c r="D140">
        <v>85945455.000000015</v>
      </c>
      <c r="E140">
        <v>168857600.00000006</v>
      </c>
      <c r="F140">
        <v>52529999.999999993</v>
      </c>
      <c r="G140">
        <v>330593215.00000006</v>
      </c>
      <c r="H140">
        <v>6.49</v>
      </c>
      <c r="I140">
        <v>5100</v>
      </c>
      <c r="J140" s="20">
        <v>208.75950000000003</v>
      </c>
    </row>
    <row r="141" spans="1:10" x14ac:dyDescent="0.3">
      <c r="A141" t="b">
        <v>0</v>
      </c>
      <c r="B141" t="s">
        <v>272</v>
      </c>
      <c r="C141">
        <v>6092799.9999999991</v>
      </c>
      <c r="D141">
        <v>113751337.5</v>
      </c>
      <c r="E141">
        <v>139955200.00000003</v>
      </c>
      <c r="F141">
        <v>71070000</v>
      </c>
      <c r="G141">
        <v>330869337.5</v>
      </c>
      <c r="H141">
        <v>1.6999999999999997</v>
      </c>
      <c r="I141">
        <v>6750</v>
      </c>
      <c r="J141" s="20">
        <v>202.89375000000001</v>
      </c>
    </row>
    <row r="142" spans="1:10" x14ac:dyDescent="0.3">
      <c r="A142" t="s">
        <v>556</v>
      </c>
      <c r="B142" t="s">
        <v>103</v>
      </c>
      <c r="C142">
        <v>8386559.9999999991</v>
      </c>
      <c r="D142">
        <v>75834225</v>
      </c>
      <c r="E142">
        <v>183040000</v>
      </c>
      <c r="F142">
        <v>64117500.000000007</v>
      </c>
      <c r="G142">
        <v>331378285</v>
      </c>
      <c r="H142">
        <v>2.34</v>
      </c>
      <c r="I142">
        <v>4500</v>
      </c>
      <c r="J142" s="20">
        <v>223.30850000000001</v>
      </c>
    </row>
    <row r="143" spans="1:10" x14ac:dyDescent="0.3">
      <c r="A143" t="b">
        <v>0</v>
      </c>
      <c r="B143" t="s">
        <v>49</v>
      </c>
      <c r="C143">
        <v>10393600.000000002</v>
      </c>
      <c r="D143">
        <v>84681551.25</v>
      </c>
      <c r="E143">
        <v>148838400</v>
      </c>
      <c r="F143">
        <v>88219500</v>
      </c>
      <c r="G143">
        <v>332133051.25</v>
      </c>
      <c r="H143">
        <v>2.9000000000000004</v>
      </c>
      <c r="I143">
        <v>5025</v>
      </c>
      <c r="J143" s="20">
        <v>222.49712500000001</v>
      </c>
    </row>
    <row r="144" spans="1:10" x14ac:dyDescent="0.3">
      <c r="A144" t="b">
        <v>0</v>
      </c>
      <c r="B144" t="s">
        <v>301</v>
      </c>
      <c r="C144">
        <v>5734400</v>
      </c>
      <c r="D144">
        <v>94792781.25</v>
      </c>
      <c r="E144">
        <v>140787200</v>
      </c>
      <c r="F144">
        <v>92082000</v>
      </c>
      <c r="G144">
        <v>333396381.25</v>
      </c>
      <c r="H144">
        <v>1.6</v>
      </c>
      <c r="I144">
        <v>5625</v>
      </c>
      <c r="J144" s="20">
        <v>220.108125</v>
      </c>
    </row>
    <row r="145" spans="1:10" x14ac:dyDescent="0.3">
      <c r="A145" t="b">
        <v>0</v>
      </c>
      <c r="B145" t="s">
        <v>282</v>
      </c>
      <c r="C145">
        <v>6092799.9999999991</v>
      </c>
      <c r="D145">
        <v>111223530</v>
      </c>
      <c r="E145">
        <v>131276799.99999999</v>
      </c>
      <c r="F145">
        <v>84975000</v>
      </c>
      <c r="G145">
        <v>333568130</v>
      </c>
      <c r="H145">
        <v>1.6999999999999997</v>
      </c>
      <c r="I145">
        <v>6600</v>
      </c>
      <c r="J145" s="20">
        <v>209.12100000000001</v>
      </c>
    </row>
    <row r="146" spans="1:10" x14ac:dyDescent="0.3">
      <c r="A146" t="b">
        <v>0</v>
      </c>
      <c r="B146" t="s">
        <v>246</v>
      </c>
      <c r="C146">
        <v>150492159.99999997</v>
      </c>
      <c r="D146">
        <v>49207986</v>
      </c>
      <c r="E146">
        <v>103654400.00000001</v>
      </c>
      <c r="F146">
        <v>30745500</v>
      </c>
      <c r="G146">
        <v>334100046</v>
      </c>
      <c r="H146">
        <v>41.989999999999995</v>
      </c>
      <c r="I146">
        <v>2920</v>
      </c>
      <c r="J146" s="20">
        <v>179.20820000000001</v>
      </c>
    </row>
    <row r="147" spans="1:10" x14ac:dyDescent="0.3">
      <c r="A147" t="b">
        <v>0</v>
      </c>
      <c r="B147" t="s">
        <v>251</v>
      </c>
      <c r="C147">
        <v>150492159.99999997</v>
      </c>
      <c r="D147">
        <v>49207986</v>
      </c>
      <c r="E147">
        <v>103654400.00000001</v>
      </c>
      <c r="F147">
        <v>30745500</v>
      </c>
      <c r="G147">
        <v>334100046</v>
      </c>
      <c r="H147">
        <v>41.989999999999995</v>
      </c>
      <c r="I147">
        <v>2920</v>
      </c>
      <c r="J147" s="20">
        <v>179.20820000000001</v>
      </c>
    </row>
    <row r="148" spans="1:10" x14ac:dyDescent="0.3">
      <c r="A148" t="s">
        <v>556</v>
      </c>
      <c r="B148" t="s">
        <v>132</v>
      </c>
      <c r="C148">
        <v>8565760</v>
      </c>
      <c r="D148">
        <v>79204635</v>
      </c>
      <c r="E148">
        <v>179200000.00000003</v>
      </c>
      <c r="F148">
        <v>67207500</v>
      </c>
      <c r="G148">
        <v>334177895</v>
      </c>
      <c r="H148">
        <v>2.3899999999999997</v>
      </c>
      <c r="I148">
        <v>4700</v>
      </c>
      <c r="J148" s="20">
        <v>224.03550000000001</v>
      </c>
    </row>
    <row r="149" spans="1:10" x14ac:dyDescent="0.3">
      <c r="A149" t="b">
        <v>0</v>
      </c>
      <c r="B149" t="s">
        <v>161</v>
      </c>
      <c r="C149">
        <v>10357760.000000002</v>
      </c>
      <c r="D149">
        <v>70778610</v>
      </c>
      <c r="E149">
        <v>181120000</v>
      </c>
      <c r="F149">
        <v>73696500</v>
      </c>
      <c r="G149">
        <v>335952870</v>
      </c>
      <c r="H149">
        <v>2.8900000000000006</v>
      </c>
      <c r="I149">
        <v>4200</v>
      </c>
      <c r="J149" s="20">
        <v>230.893</v>
      </c>
    </row>
    <row r="150" spans="1:10" x14ac:dyDescent="0.3">
      <c r="A150" t="b">
        <v>0</v>
      </c>
      <c r="B150" t="s">
        <v>311</v>
      </c>
      <c r="C150">
        <v>5734400</v>
      </c>
      <c r="D150">
        <v>92264973.75</v>
      </c>
      <c r="E150">
        <v>132108800.00000003</v>
      </c>
      <c r="F150">
        <v>105987000</v>
      </c>
      <c r="G150">
        <v>336095173.75</v>
      </c>
      <c r="H150">
        <v>1.6</v>
      </c>
      <c r="I150">
        <v>5475</v>
      </c>
      <c r="J150" s="20">
        <v>226.335375</v>
      </c>
    </row>
    <row r="151" spans="1:10" x14ac:dyDescent="0.3">
      <c r="A151" t="s">
        <v>556</v>
      </c>
      <c r="B151" t="s">
        <v>422</v>
      </c>
      <c r="C151">
        <v>11791360</v>
      </c>
      <c r="D151">
        <v>80047237.5</v>
      </c>
      <c r="E151">
        <v>168960000</v>
      </c>
      <c r="F151">
        <v>78795000</v>
      </c>
      <c r="G151">
        <v>339593597.5</v>
      </c>
      <c r="H151">
        <v>3.29</v>
      </c>
      <c r="I151">
        <v>4750</v>
      </c>
      <c r="J151" s="20">
        <v>228.70975000000001</v>
      </c>
    </row>
    <row r="152" spans="1:10" x14ac:dyDescent="0.3">
      <c r="A152" t="b">
        <v>0</v>
      </c>
      <c r="B152" t="s">
        <v>266</v>
      </c>
      <c r="C152">
        <v>5017600.0000000009</v>
      </c>
      <c r="D152">
        <v>116279145</v>
      </c>
      <c r="E152">
        <v>133708800.00000003</v>
      </c>
      <c r="F152">
        <v>84975000</v>
      </c>
      <c r="G152">
        <v>339980545</v>
      </c>
      <c r="H152">
        <v>1.4000000000000001</v>
      </c>
      <c r="I152">
        <v>6900</v>
      </c>
      <c r="J152" s="20">
        <v>211.5865</v>
      </c>
    </row>
    <row r="153" spans="1:10" x14ac:dyDescent="0.3">
      <c r="A153" t="b">
        <v>0</v>
      </c>
      <c r="B153" t="s">
        <v>295</v>
      </c>
      <c r="C153">
        <v>4659200</v>
      </c>
      <c r="D153">
        <v>97320588.75</v>
      </c>
      <c r="E153">
        <v>134540800</v>
      </c>
      <c r="F153">
        <v>105987000</v>
      </c>
      <c r="G153">
        <v>342507588.75</v>
      </c>
      <c r="H153">
        <v>1.3</v>
      </c>
      <c r="I153">
        <v>5775</v>
      </c>
      <c r="J153" s="20">
        <v>228.80087499999999</v>
      </c>
    </row>
    <row r="154" spans="1:10" x14ac:dyDescent="0.3">
      <c r="A154" t="b">
        <v>0</v>
      </c>
      <c r="B154" t="s">
        <v>271</v>
      </c>
      <c r="C154">
        <v>5017600.0000000009</v>
      </c>
      <c r="D154">
        <v>118806952.5</v>
      </c>
      <c r="E154">
        <v>148172800.00000003</v>
      </c>
      <c r="F154">
        <v>71070000</v>
      </c>
      <c r="G154">
        <v>343067352.5</v>
      </c>
      <c r="H154">
        <v>1.4000000000000001</v>
      </c>
      <c r="I154">
        <v>7050</v>
      </c>
      <c r="J154" s="20">
        <v>209.87925000000001</v>
      </c>
    </row>
    <row r="155" spans="1:10" x14ac:dyDescent="0.3">
      <c r="A155" t="s">
        <v>556</v>
      </c>
      <c r="B155" t="s">
        <v>102</v>
      </c>
      <c r="C155">
        <v>7311360</v>
      </c>
      <c r="D155">
        <v>80889840</v>
      </c>
      <c r="E155">
        <v>191257600.00000003</v>
      </c>
      <c r="F155">
        <v>64117500.000000007</v>
      </c>
      <c r="G155">
        <v>343576300</v>
      </c>
      <c r="H155">
        <v>2.04</v>
      </c>
      <c r="I155">
        <v>4800</v>
      </c>
      <c r="J155" s="20">
        <v>230.29400000000001</v>
      </c>
    </row>
    <row r="156" spans="1:10" x14ac:dyDescent="0.3">
      <c r="A156" t="b">
        <v>0</v>
      </c>
      <c r="B156" t="s">
        <v>300</v>
      </c>
      <c r="C156">
        <v>4659200</v>
      </c>
      <c r="D156">
        <v>99848396.25</v>
      </c>
      <c r="E156">
        <v>149004800</v>
      </c>
      <c r="F156">
        <v>92082000</v>
      </c>
      <c r="G156">
        <v>345594396.25</v>
      </c>
      <c r="H156">
        <v>1.3</v>
      </c>
      <c r="I156">
        <v>5925</v>
      </c>
      <c r="J156" s="20">
        <v>227.093625</v>
      </c>
    </row>
    <row r="157" spans="1:10" x14ac:dyDescent="0.3">
      <c r="A157" t="b">
        <v>0</v>
      </c>
      <c r="B157" t="s">
        <v>281</v>
      </c>
      <c r="C157">
        <v>5017600.0000000009</v>
      </c>
      <c r="D157">
        <v>116279145</v>
      </c>
      <c r="E157">
        <v>139494399.99999997</v>
      </c>
      <c r="F157">
        <v>84975000</v>
      </c>
      <c r="G157">
        <v>345766145</v>
      </c>
      <c r="H157">
        <v>1.4000000000000001</v>
      </c>
      <c r="I157">
        <v>6900</v>
      </c>
      <c r="J157" s="20">
        <v>216.10650000000001</v>
      </c>
    </row>
    <row r="158" spans="1:10" x14ac:dyDescent="0.3">
      <c r="A158" t="b">
        <v>0</v>
      </c>
      <c r="B158" t="s">
        <v>131</v>
      </c>
      <c r="C158">
        <v>7490560.0000000009</v>
      </c>
      <c r="D158">
        <v>84260250</v>
      </c>
      <c r="E158">
        <v>187417600.00000006</v>
      </c>
      <c r="F158">
        <v>67207500</v>
      </c>
      <c r="G158">
        <v>346375910.00000006</v>
      </c>
      <c r="H158">
        <v>2.0900000000000003</v>
      </c>
      <c r="I158">
        <v>5000</v>
      </c>
      <c r="J158" s="20">
        <v>231.02099999999999</v>
      </c>
    </row>
    <row r="159" spans="1:10" x14ac:dyDescent="0.3">
      <c r="A159" t="b">
        <v>0</v>
      </c>
      <c r="B159" t="s">
        <v>160</v>
      </c>
      <c r="C159">
        <v>9282560</v>
      </c>
      <c r="D159">
        <v>75834225</v>
      </c>
      <c r="E159">
        <v>189337600.00000003</v>
      </c>
      <c r="F159">
        <v>73696500</v>
      </c>
      <c r="G159">
        <v>348150885</v>
      </c>
      <c r="H159">
        <v>2.59</v>
      </c>
      <c r="I159">
        <v>4500</v>
      </c>
      <c r="J159" s="20">
        <v>237.8785</v>
      </c>
    </row>
    <row r="160" spans="1:10" x14ac:dyDescent="0.3">
      <c r="A160" t="b">
        <v>0</v>
      </c>
      <c r="B160" t="s">
        <v>310</v>
      </c>
      <c r="C160">
        <v>4659200</v>
      </c>
      <c r="D160">
        <v>97320588.75</v>
      </c>
      <c r="E160">
        <v>140326400</v>
      </c>
      <c r="F160">
        <v>105987000</v>
      </c>
      <c r="G160">
        <v>348293188.75</v>
      </c>
      <c r="H160">
        <v>1.3</v>
      </c>
      <c r="I160">
        <v>5775</v>
      </c>
      <c r="J160" s="20">
        <v>233.320875</v>
      </c>
    </row>
    <row r="161" spans="1:10" x14ac:dyDescent="0.3">
      <c r="A161" t="b">
        <v>0</v>
      </c>
      <c r="B161" t="s">
        <v>180</v>
      </c>
      <c r="C161">
        <v>5913600</v>
      </c>
      <c r="D161">
        <v>96056685.000000015</v>
      </c>
      <c r="E161">
        <v>181555200</v>
      </c>
      <c r="F161">
        <v>66435000</v>
      </c>
      <c r="G161">
        <v>349960485</v>
      </c>
      <c r="H161">
        <v>1.65</v>
      </c>
      <c r="I161">
        <v>5700</v>
      </c>
      <c r="J161" s="20">
        <v>227.37450000000001</v>
      </c>
    </row>
    <row r="162" spans="1:10" x14ac:dyDescent="0.3">
      <c r="A162" t="b">
        <v>0</v>
      </c>
      <c r="B162" t="s">
        <v>421</v>
      </c>
      <c r="C162">
        <v>10716160</v>
      </c>
      <c r="D162">
        <v>85102852.5</v>
      </c>
      <c r="E162">
        <v>177177600.00000003</v>
      </c>
      <c r="F162">
        <v>78795000</v>
      </c>
      <c r="G162">
        <v>351791612.5</v>
      </c>
      <c r="H162">
        <v>2.9899999999999998</v>
      </c>
      <c r="I162">
        <v>5050</v>
      </c>
      <c r="J162" s="20">
        <v>235.69524999999999</v>
      </c>
    </row>
    <row r="163" spans="1:10" x14ac:dyDescent="0.3">
      <c r="A163" t="b">
        <v>0</v>
      </c>
      <c r="B163" t="s">
        <v>74</v>
      </c>
      <c r="C163">
        <v>8386559.9999999991</v>
      </c>
      <c r="D163">
        <v>87630660</v>
      </c>
      <c r="E163">
        <v>181120000</v>
      </c>
      <c r="F163">
        <v>74932499.999999985</v>
      </c>
      <c r="G163">
        <v>352069720</v>
      </c>
      <c r="H163">
        <v>2.34</v>
      </c>
      <c r="I163">
        <v>5200</v>
      </c>
      <c r="J163" s="20">
        <v>234.608</v>
      </c>
    </row>
    <row r="164" spans="1:10" x14ac:dyDescent="0.3">
      <c r="A164" t="b">
        <v>0</v>
      </c>
      <c r="B164" t="s">
        <v>185</v>
      </c>
      <c r="C164">
        <v>5913600</v>
      </c>
      <c r="D164">
        <v>98584492.5</v>
      </c>
      <c r="E164">
        <v>196019199.99999997</v>
      </c>
      <c r="F164">
        <v>52529999.999999993</v>
      </c>
      <c r="G164">
        <v>353047292.5</v>
      </c>
      <c r="H164">
        <v>1.65</v>
      </c>
      <c r="I164">
        <v>5850</v>
      </c>
      <c r="J164" s="20">
        <v>225.66725</v>
      </c>
    </row>
    <row r="165" spans="1:10" x14ac:dyDescent="0.3">
      <c r="A165" t="b">
        <v>0</v>
      </c>
      <c r="B165" t="s">
        <v>45</v>
      </c>
      <c r="C165">
        <v>13583360.000000002</v>
      </c>
      <c r="D165">
        <v>84681551.25</v>
      </c>
      <c r="E165">
        <v>181120000</v>
      </c>
      <c r="F165">
        <v>74314500</v>
      </c>
      <c r="G165">
        <v>353699411.25</v>
      </c>
      <c r="H165">
        <v>3.7900000000000005</v>
      </c>
      <c r="I165">
        <v>5025</v>
      </c>
      <c r="J165" s="20">
        <v>235.46312499999999</v>
      </c>
    </row>
    <row r="166" spans="1:10" x14ac:dyDescent="0.3">
      <c r="A166" t="b">
        <v>0</v>
      </c>
      <c r="B166" t="s">
        <v>195</v>
      </c>
      <c r="C166">
        <v>5913600</v>
      </c>
      <c r="D166">
        <v>96056685.000000015</v>
      </c>
      <c r="E166">
        <v>187340800.00000003</v>
      </c>
      <c r="F166">
        <v>66435000</v>
      </c>
      <c r="G166">
        <v>355746085.00000006</v>
      </c>
      <c r="H166">
        <v>1.65</v>
      </c>
      <c r="I166">
        <v>5700</v>
      </c>
      <c r="J166" s="20">
        <v>231.89449999999999</v>
      </c>
    </row>
    <row r="167" spans="1:10" x14ac:dyDescent="0.3">
      <c r="A167" t="b">
        <v>0</v>
      </c>
      <c r="B167" t="s">
        <v>179</v>
      </c>
      <c r="C167">
        <v>4838400</v>
      </c>
      <c r="D167">
        <v>101112300</v>
      </c>
      <c r="E167">
        <v>189772800</v>
      </c>
      <c r="F167">
        <v>66435000</v>
      </c>
      <c r="G167">
        <v>362158500</v>
      </c>
      <c r="H167">
        <v>1.35</v>
      </c>
      <c r="I167">
        <v>6000</v>
      </c>
      <c r="J167" s="20">
        <v>234.36</v>
      </c>
    </row>
    <row r="168" spans="1:10" x14ac:dyDescent="0.3">
      <c r="A168" t="b">
        <v>0</v>
      </c>
      <c r="B168" t="s">
        <v>73</v>
      </c>
      <c r="C168">
        <v>7311360</v>
      </c>
      <c r="D168">
        <v>92686275</v>
      </c>
      <c r="E168">
        <v>189337600.00000003</v>
      </c>
      <c r="F168">
        <v>74932499.999999985</v>
      </c>
      <c r="G168">
        <v>364267735</v>
      </c>
      <c r="H168">
        <v>2.04</v>
      </c>
      <c r="I168">
        <v>5500</v>
      </c>
      <c r="J168" s="20">
        <v>241.59350000000001</v>
      </c>
    </row>
    <row r="169" spans="1:10" x14ac:dyDescent="0.3">
      <c r="A169" t="b">
        <v>0</v>
      </c>
      <c r="B169" t="s">
        <v>184</v>
      </c>
      <c r="C169">
        <v>4838400</v>
      </c>
      <c r="D169">
        <v>103640107.5</v>
      </c>
      <c r="E169">
        <v>204236800</v>
      </c>
      <c r="F169">
        <v>52529999.999999993</v>
      </c>
      <c r="G169">
        <v>365245307.5</v>
      </c>
      <c r="H169">
        <v>1.35</v>
      </c>
      <c r="I169">
        <v>6150</v>
      </c>
      <c r="J169" s="20">
        <v>232.65275</v>
      </c>
    </row>
    <row r="170" spans="1:10" x14ac:dyDescent="0.3">
      <c r="A170" t="b">
        <v>0</v>
      </c>
      <c r="B170" t="s">
        <v>44</v>
      </c>
      <c r="C170">
        <v>12508160</v>
      </c>
      <c r="D170">
        <v>89737166.250000015</v>
      </c>
      <c r="E170">
        <v>189337600.00000003</v>
      </c>
      <c r="F170">
        <v>74314500</v>
      </c>
      <c r="G170">
        <v>365897426.25000006</v>
      </c>
      <c r="H170">
        <v>3.49</v>
      </c>
      <c r="I170">
        <v>5325</v>
      </c>
      <c r="J170" s="20">
        <v>242.44862500000005</v>
      </c>
    </row>
    <row r="171" spans="1:10" x14ac:dyDescent="0.3">
      <c r="A171" t="b">
        <v>0</v>
      </c>
      <c r="B171" t="s">
        <v>238</v>
      </c>
      <c r="C171">
        <v>147660800</v>
      </c>
      <c r="D171">
        <v>45837576</v>
      </c>
      <c r="E171">
        <v>115891199.99999999</v>
      </c>
      <c r="F171">
        <v>57010500.000000007</v>
      </c>
      <c r="G171">
        <v>366400076</v>
      </c>
      <c r="H171">
        <v>41.2</v>
      </c>
      <c r="I171">
        <v>2720</v>
      </c>
      <c r="J171" s="20">
        <v>212.5052</v>
      </c>
    </row>
    <row r="172" spans="1:10" x14ac:dyDescent="0.3">
      <c r="A172" t="b">
        <v>0</v>
      </c>
      <c r="B172" t="s">
        <v>277</v>
      </c>
      <c r="C172">
        <v>8207360.0000000019</v>
      </c>
      <c r="D172">
        <v>116279145</v>
      </c>
      <c r="E172">
        <v>171776000</v>
      </c>
      <c r="F172">
        <v>71070000</v>
      </c>
      <c r="G172">
        <v>367332505</v>
      </c>
      <c r="H172">
        <v>2.2900000000000005</v>
      </c>
      <c r="I172">
        <v>6900</v>
      </c>
      <c r="J172" s="20">
        <v>229.07249999999999</v>
      </c>
    </row>
    <row r="173" spans="1:10" x14ac:dyDescent="0.3">
      <c r="A173" t="b">
        <v>0</v>
      </c>
      <c r="B173" t="s">
        <v>194</v>
      </c>
      <c r="C173">
        <v>4838400</v>
      </c>
      <c r="D173">
        <v>101112300</v>
      </c>
      <c r="E173">
        <v>195558400</v>
      </c>
      <c r="F173">
        <v>66435000</v>
      </c>
      <c r="G173">
        <v>367944100</v>
      </c>
      <c r="H173">
        <v>1.35</v>
      </c>
      <c r="I173">
        <v>6000</v>
      </c>
      <c r="J173" s="20">
        <v>238.88</v>
      </c>
    </row>
    <row r="174" spans="1:10" x14ac:dyDescent="0.3">
      <c r="A174" t="b">
        <v>0</v>
      </c>
      <c r="B174" t="s">
        <v>243</v>
      </c>
      <c r="C174">
        <v>147660800</v>
      </c>
      <c r="D174">
        <v>48365383.500000007</v>
      </c>
      <c r="E174">
        <v>130355200.00000003</v>
      </c>
      <c r="F174">
        <v>43105500</v>
      </c>
      <c r="G174">
        <v>369486883.5</v>
      </c>
      <c r="H174">
        <v>41.2</v>
      </c>
      <c r="I174">
        <v>2870</v>
      </c>
      <c r="J174" s="20">
        <v>210.79794999999999</v>
      </c>
    </row>
    <row r="175" spans="1:10" x14ac:dyDescent="0.3">
      <c r="A175" t="b">
        <v>0</v>
      </c>
      <c r="B175" t="s">
        <v>306</v>
      </c>
      <c r="C175">
        <v>7848960.0000000009</v>
      </c>
      <c r="D175">
        <v>97320588.75</v>
      </c>
      <c r="E175">
        <v>172608000</v>
      </c>
      <c r="F175">
        <v>92082000</v>
      </c>
      <c r="G175">
        <v>369859548.75</v>
      </c>
      <c r="H175">
        <v>2.1900000000000004</v>
      </c>
      <c r="I175">
        <v>5775</v>
      </c>
      <c r="J175" s="20">
        <v>246.28687500000001</v>
      </c>
    </row>
    <row r="176" spans="1:10" x14ac:dyDescent="0.3">
      <c r="A176" t="b">
        <v>0</v>
      </c>
      <c r="B176" t="s">
        <v>237</v>
      </c>
      <c r="C176">
        <v>146585600</v>
      </c>
      <c r="D176">
        <v>50893191</v>
      </c>
      <c r="E176">
        <v>124108800.00000001</v>
      </c>
      <c r="F176">
        <v>57010500.000000007</v>
      </c>
      <c r="G176">
        <v>378598091</v>
      </c>
      <c r="H176">
        <v>40.9</v>
      </c>
      <c r="I176">
        <v>3020</v>
      </c>
      <c r="J176" s="20">
        <v>219.4907</v>
      </c>
    </row>
    <row r="177" spans="1:10" x14ac:dyDescent="0.3">
      <c r="A177" t="b">
        <v>0</v>
      </c>
      <c r="B177" t="s">
        <v>276</v>
      </c>
      <c r="C177">
        <v>7132160.0000000009</v>
      </c>
      <c r="D177">
        <v>121334760.00000001</v>
      </c>
      <c r="E177">
        <v>179993600.00000003</v>
      </c>
      <c r="F177">
        <v>71070000</v>
      </c>
      <c r="G177">
        <v>379530520.00000006</v>
      </c>
      <c r="H177">
        <v>1.9900000000000002</v>
      </c>
      <c r="I177">
        <v>7200</v>
      </c>
      <c r="J177" s="20">
        <v>236.05799999999999</v>
      </c>
    </row>
    <row r="178" spans="1:10" x14ac:dyDescent="0.3">
      <c r="A178" t="b">
        <v>0</v>
      </c>
      <c r="B178" t="s">
        <v>242</v>
      </c>
      <c r="C178">
        <v>146585600</v>
      </c>
      <c r="D178">
        <v>53420998.5</v>
      </c>
      <c r="E178">
        <v>138572800.00000003</v>
      </c>
      <c r="F178">
        <v>43105500</v>
      </c>
      <c r="G178">
        <v>381684898.5</v>
      </c>
      <c r="H178">
        <v>40.9</v>
      </c>
      <c r="I178">
        <v>3170</v>
      </c>
      <c r="J178" s="20">
        <v>217.78344999999999</v>
      </c>
    </row>
    <row r="179" spans="1:10" x14ac:dyDescent="0.3">
      <c r="A179" t="b">
        <v>0</v>
      </c>
      <c r="B179" t="s">
        <v>305</v>
      </c>
      <c r="C179">
        <v>6773760</v>
      </c>
      <c r="D179">
        <v>102376203.75000001</v>
      </c>
      <c r="E179">
        <v>180825599.99999997</v>
      </c>
      <c r="F179">
        <v>92082000</v>
      </c>
      <c r="G179">
        <v>382057563.75</v>
      </c>
      <c r="H179">
        <v>1.8900000000000001</v>
      </c>
      <c r="I179">
        <v>6075</v>
      </c>
      <c r="J179" s="20">
        <v>253.27237500000001</v>
      </c>
    </row>
    <row r="180" spans="1:10" x14ac:dyDescent="0.3">
      <c r="A180" t="b">
        <v>0</v>
      </c>
      <c r="B180" t="s">
        <v>190</v>
      </c>
      <c r="C180">
        <v>8028160.0000000009</v>
      </c>
      <c r="D180">
        <v>101112300</v>
      </c>
      <c r="E180">
        <v>227840000</v>
      </c>
      <c r="F180">
        <v>52529999.999999993</v>
      </c>
      <c r="G180">
        <v>389510460</v>
      </c>
      <c r="H180">
        <v>2.2400000000000002</v>
      </c>
      <c r="I180">
        <v>6000</v>
      </c>
      <c r="J180" s="20">
        <v>251.846</v>
      </c>
    </row>
    <row r="181" spans="1:10" x14ac:dyDescent="0.3">
      <c r="A181" t="b">
        <v>0</v>
      </c>
      <c r="B181" t="s">
        <v>189</v>
      </c>
      <c r="C181">
        <v>6952960</v>
      </c>
      <c r="D181">
        <v>106167915</v>
      </c>
      <c r="E181">
        <v>236057600.00000003</v>
      </c>
      <c r="F181">
        <v>52529999.999999993</v>
      </c>
      <c r="G181">
        <v>401708475</v>
      </c>
      <c r="H181">
        <v>1.94</v>
      </c>
      <c r="I181">
        <v>6300</v>
      </c>
      <c r="J181" s="20">
        <v>258.83150000000001</v>
      </c>
    </row>
    <row r="182" spans="1:10" x14ac:dyDescent="0.3">
      <c r="A182" t="b">
        <v>0</v>
      </c>
      <c r="B182" t="s">
        <v>248</v>
      </c>
      <c r="C182">
        <v>149775360.00000003</v>
      </c>
      <c r="D182">
        <v>50893191</v>
      </c>
      <c r="E182">
        <v>162176000.00000003</v>
      </c>
      <c r="F182">
        <v>43105500</v>
      </c>
      <c r="G182">
        <v>405950051.00000006</v>
      </c>
      <c r="H182">
        <v>41.790000000000006</v>
      </c>
      <c r="I182">
        <v>3020</v>
      </c>
      <c r="J182" s="20">
        <v>236.97669999999999</v>
      </c>
    </row>
    <row r="183" spans="1:10" x14ac:dyDescent="0.3">
      <c r="A183" t="b">
        <v>0</v>
      </c>
      <c r="B183" t="s">
        <v>253</v>
      </c>
      <c r="C183">
        <v>149775360.00000003</v>
      </c>
      <c r="D183">
        <v>50893191</v>
      </c>
      <c r="E183">
        <v>162176000.00000003</v>
      </c>
      <c r="F183">
        <v>43105500</v>
      </c>
      <c r="G183">
        <v>405950051.00000006</v>
      </c>
      <c r="H183">
        <v>41.790000000000006</v>
      </c>
      <c r="I183">
        <v>3020</v>
      </c>
      <c r="J183" s="20">
        <v>236.97669999999999</v>
      </c>
    </row>
    <row r="184" spans="1:10" x14ac:dyDescent="0.3">
      <c r="A184" t="b">
        <v>0</v>
      </c>
      <c r="B184" t="s">
        <v>247</v>
      </c>
      <c r="C184">
        <v>148700160</v>
      </c>
      <c r="D184">
        <v>55948806.000000007</v>
      </c>
      <c r="E184">
        <v>170393600.00000003</v>
      </c>
      <c r="F184">
        <v>43105500</v>
      </c>
      <c r="G184">
        <v>418148066</v>
      </c>
      <c r="H184">
        <v>41.49</v>
      </c>
      <c r="I184">
        <v>3320</v>
      </c>
      <c r="J184" s="20">
        <v>243.9622</v>
      </c>
    </row>
    <row r="185" spans="1:10" x14ac:dyDescent="0.3">
      <c r="A185" t="b">
        <v>0</v>
      </c>
      <c r="B185" t="s">
        <v>252</v>
      </c>
      <c r="C185">
        <v>148700160</v>
      </c>
      <c r="D185">
        <v>55948806.000000007</v>
      </c>
      <c r="E185">
        <v>170393600.00000003</v>
      </c>
      <c r="F185">
        <v>43105500</v>
      </c>
      <c r="G185">
        <v>418148066</v>
      </c>
      <c r="H185">
        <v>41.49</v>
      </c>
      <c r="I185">
        <v>3320</v>
      </c>
      <c r="J185" s="20">
        <v>243.9622</v>
      </c>
    </row>
    <row r="186" spans="1:10" x14ac:dyDescent="0.3">
      <c r="A186" t="b">
        <v>0</v>
      </c>
      <c r="B186" t="s">
        <v>375</v>
      </c>
      <c r="C186">
        <v>722176000</v>
      </c>
      <c r="D186">
        <v>973879969.49999988</v>
      </c>
      <c r="E186">
        <v>4400256000</v>
      </c>
      <c r="F186">
        <v>10449761999.999998</v>
      </c>
      <c r="G186">
        <v>16546073969.499998</v>
      </c>
      <c r="H186">
        <v>201.5</v>
      </c>
      <c r="I186">
        <v>57790</v>
      </c>
      <c r="J186" s="20">
        <v>14055.040150000001</v>
      </c>
    </row>
    <row r="187" spans="1:10" x14ac:dyDescent="0.3">
      <c r="A187" t="b">
        <v>0</v>
      </c>
      <c r="B187" t="s">
        <v>525</v>
      </c>
      <c r="C187">
        <v>728089600</v>
      </c>
      <c r="D187">
        <v>974217010.49999988</v>
      </c>
      <c r="E187">
        <v>4403008000</v>
      </c>
      <c r="F187">
        <v>10453470000</v>
      </c>
      <c r="G187">
        <v>16558784610.5</v>
      </c>
      <c r="H187">
        <v>203.15</v>
      </c>
      <c r="I187">
        <v>57810</v>
      </c>
      <c r="J187" s="20">
        <v>14063.165849999999</v>
      </c>
    </row>
    <row r="188" spans="1:10" x14ac:dyDescent="0.3">
      <c r="A188" t="b">
        <v>0</v>
      </c>
      <c r="B188" t="s">
        <v>496</v>
      </c>
      <c r="C188">
        <v>728806400.00000012</v>
      </c>
      <c r="D188">
        <v>976576297.5</v>
      </c>
      <c r="E188">
        <v>4401536000</v>
      </c>
      <c r="F188">
        <v>10454396999.999998</v>
      </c>
      <c r="G188">
        <v>16561315697.499998</v>
      </c>
      <c r="H188">
        <v>203.35000000000002</v>
      </c>
      <c r="I188">
        <v>57950</v>
      </c>
      <c r="J188" s="20">
        <v>14063.65575</v>
      </c>
    </row>
    <row r="189" spans="1:10" x14ac:dyDescent="0.3">
      <c r="A189" t="b">
        <v>0</v>
      </c>
      <c r="B189" t="s">
        <v>317</v>
      </c>
      <c r="C189">
        <v>719667199.99999988</v>
      </c>
      <c r="D189">
        <v>1003876618.5</v>
      </c>
      <c r="E189">
        <v>4408320000</v>
      </c>
      <c r="F189">
        <v>10449453000</v>
      </c>
      <c r="G189">
        <v>16581316818.5</v>
      </c>
      <c r="H189">
        <v>200.79999999999998</v>
      </c>
      <c r="I189">
        <v>59570</v>
      </c>
      <c r="J189" s="20">
        <v>14065.907450000001</v>
      </c>
    </row>
    <row r="190" spans="1:10" x14ac:dyDescent="0.3">
      <c r="A190" t="b">
        <v>0</v>
      </c>
      <c r="B190" t="s">
        <v>346</v>
      </c>
      <c r="C190">
        <v>718950400</v>
      </c>
      <c r="D190">
        <v>996208935.74999988</v>
      </c>
      <c r="E190">
        <v>4405248000.000001</v>
      </c>
      <c r="F190">
        <v>10463667000</v>
      </c>
      <c r="G190">
        <v>16584074335.75</v>
      </c>
      <c r="H190">
        <v>200.6</v>
      </c>
      <c r="I190">
        <v>59115</v>
      </c>
      <c r="J190" s="20">
        <v>14075.532775</v>
      </c>
    </row>
    <row r="191" spans="1:10" x14ac:dyDescent="0.3">
      <c r="A191" t="b">
        <v>0</v>
      </c>
      <c r="B191" t="s">
        <v>433</v>
      </c>
      <c r="C191">
        <v>717875200</v>
      </c>
      <c r="D191">
        <v>993933909</v>
      </c>
      <c r="E191">
        <v>4425472000</v>
      </c>
      <c r="F191">
        <v>10447753499.999998</v>
      </c>
      <c r="G191">
        <v>16585034608.999998</v>
      </c>
      <c r="H191">
        <v>200.3</v>
      </c>
      <c r="I191">
        <v>58980</v>
      </c>
      <c r="J191" s="20">
        <v>14075.0193</v>
      </c>
    </row>
    <row r="192" spans="1:10" x14ac:dyDescent="0.3">
      <c r="A192" t="b">
        <v>0</v>
      </c>
      <c r="B192" t="s">
        <v>201</v>
      </c>
      <c r="C192">
        <v>738662400</v>
      </c>
      <c r="D192">
        <v>973879969.49999988</v>
      </c>
      <c r="E192">
        <v>4410880000</v>
      </c>
      <c r="F192">
        <v>10473555000</v>
      </c>
      <c r="G192">
        <v>16596977369.5</v>
      </c>
      <c r="H192">
        <v>206.1</v>
      </c>
      <c r="I192">
        <v>57790</v>
      </c>
      <c r="J192" s="20">
        <v>14092.880150000001</v>
      </c>
    </row>
    <row r="193" spans="1:10" x14ac:dyDescent="0.3">
      <c r="A193" t="b">
        <v>0</v>
      </c>
      <c r="B193" t="s">
        <v>462</v>
      </c>
      <c r="C193">
        <v>734720000</v>
      </c>
      <c r="D193">
        <v>1003876618.5</v>
      </c>
      <c r="E193">
        <v>4401280000</v>
      </c>
      <c r="F193">
        <v>10458877499.999998</v>
      </c>
      <c r="G193">
        <v>16598754118.499998</v>
      </c>
      <c r="H193">
        <v>205</v>
      </c>
      <c r="I193">
        <v>59570</v>
      </c>
      <c r="J193" s="20">
        <v>14075.437449999999</v>
      </c>
    </row>
    <row r="194" spans="1:10" x14ac:dyDescent="0.3">
      <c r="A194" t="b">
        <v>0</v>
      </c>
      <c r="B194" t="s">
        <v>85</v>
      </c>
      <c r="C194">
        <v>718771200</v>
      </c>
      <c r="D194">
        <v>998821003.5</v>
      </c>
      <c r="E194">
        <v>4423680000</v>
      </c>
      <c r="F194">
        <v>10470465000</v>
      </c>
      <c r="G194">
        <v>16611737203.5</v>
      </c>
      <c r="H194">
        <v>200.55</v>
      </c>
      <c r="I194">
        <v>59270</v>
      </c>
      <c r="J194" s="20">
        <v>14096.971949999999</v>
      </c>
    </row>
    <row r="195" spans="1:10" x14ac:dyDescent="0.3">
      <c r="A195" t="b">
        <v>0</v>
      </c>
      <c r="B195" t="s">
        <v>114</v>
      </c>
      <c r="C195">
        <v>718950400</v>
      </c>
      <c r="D195">
        <v>1002191413.5</v>
      </c>
      <c r="E195">
        <v>4419840000</v>
      </c>
      <c r="F195">
        <v>10473555000</v>
      </c>
      <c r="G195">
        <v>16614536813.5</v>
      </c>
      <c r="H195">
        <v>200.6</v>
      </c>
      <c r="I195">
        <v>59470</v>
      </c>
      <c r="J195" s="20">
        <v>14097.69895</v>
      </c>
    </row>
    <row r="196" spans="1:10" x14ac:dyDescent="0.3">
      <c r="A196" t="b">
        <v>0</v>
      </c>
      <c r="B196" t="s">
        <v>143</v>
      </c>
      <c r="C196">
        <v>720742400</v>
      </c>
      <c r="D196">
        <v>993765388.5</v>
      </c>
      <c r="E196">
        <v>4421760000</v>
      </c>
      <c r="F196">
        <v>10480044000.000002</v>
      </c>
      <c r="G196">
        <v>16616311788.500002</v>
      </c>
      <c r="H196">
        <v>201.1</v>
      </c>
      <c r="I196">
        <v>58970</v>
      </c>
      <c r="J196" s="20">
        <v>14104.55645</v>
      </c>
    </row>
    <row r="197" spans="1:10" x14ac:dyDescent="0.3">
      <c r="A197" t="b">
        <v>0</v>
      </c>
      <c r="B197" t="s">
        <v>404</v>
      </c>
      <c r="C197">
        <v>722176000</v>
      </c>
      <c r="D197">
        <v>1003034016</v>
      </c>
      <c r="E197">
        <v>4409600000</v>
      </c>
      <c r="F197">
        <v>10485142500</v>
      </c>
      <c r="G197">
        <v>16619952516</v>
      </c>
      <c r="H197">
        <v>201.5</v>
      </c>
      <c r="I197">
        <v>59520</v>
      </c>
      <c r="J197" s="20">
        <v>14102.3732</v>
      </c>
    </row>
    <row r="198" spans="1:10" x14ac:dyDescent="0.3">
      <c r="A198" t="b">
        <v>0</v>
      </c>
      <c r="B198" t="s">
        <v>380</v>
      </c>
      <c r="C198">
        <v>723609600</v>
      </c>
      <c r="D198">
        <v>994102429.49999988</v>
      </c>
      <c r="E198">
        <v>4434969600</v>
      </c>
      <c r="F198">
        <v>10470619500</v>
      </c>
      <c r="G198">
        <v>16623301129.5</v>
      </c>
      <c r="H198">
        <v>201.9</v>
      </c>
      <c r="I198">
        <v>58990</v>
      </c>
      <c r="J198" s="20">
        <v>14106.91215</v>
      </c>
    </row>
    <row r="199" spans="1:10" x14ac:dyDescent="0.3">
      <c r="A199" t="b">
        <v>0</v>
      </c>
      <c r="B199" t="s">
        <v>385</v>
      </c>
      <c r="C199">
        <v>723609600</v>
      </c>
      <c r="D199">
        <v>996630237.00000012</v>
      </c>
      <c r="E199">
        <v>4449433599.999999</v>
      </c>
      <c r="F199">
        <v>10456714500</v>
      </c>
      <c r="G199">
        <v>16626387937</v>
      </c>
      <c r="H199">
        <v>201.9</v>
      </c>
      <c r="I199">
        <v>59140</v>
      </c>
      <c r="J199" s="20">
        <v>14105.204900000001</v>
      </c>
    </row>
    <row r="200" spans="1:10" x14ac:dyDescent="0.3">
      <c r="A200" t="b">
        <v>0</v>
      </c>
      <c r="B200" t="s">
        <v>395</v>
      </c>
      <c r="C200">
        <v>723609600</v>
      </c>
      <c r="D200">
        <v>994102429.49999988</v>
      </c>
      <c r="E200">
        <v>4440755200.000001</v>
      </c>
      <c r="F200">
        <v>10470619500</v>
      </c>
      <c r="G200">
        <v>16629086729.5</v>
      </c>
      <c r="H200">
        <v>201.9</v>
      </c>
      <c r="I200">
        <v>58990</v>
      </c>
      <c r="J200" s="20">
        <v>14111.432150000001</v>
      </c>
    </row>
    <row r="201" spans="1:10" x14ac:dyDescent="0.3">
      <c r="A201" t="b">
        <v>0</v>
      </c>
      <c r="B201" t="s">
        <v>56</v>
      </c>
      <c r="C201">
        <v>718771200</v>
      </c>
      <c r="D201">
        <v>1010617438.5</v>
      </c>
      <c r="E201">
        <v>4421760000</v>
      </c>
      <c r="F201">
        <v>10481279999.999998</v>
      </c>
      <c r="G201">
        <v>16632428638.499998</v>
      </c>
      <c r="H201">
        <v>200.55</v>
      </c>
      <c r="I201">
        <v>59970</v>
      </c>
      <c r="J201" s="20">
        <v>14108.27145</v>
      </c>
    </row>
    <row r="202" spans="1:10" x14ac:dyDescent="0.3">
      <c r="A202" t="b">
        <v>0</v>
      </c>
      <c r="B202" t="s">
        <v>27</v>
      </c>
      <c r="C202">
        <v>723968000</v>
      </c>
      <c r="D202">
        <v>1007668329.7500001</v>
      </c>
      <c r="E202">
        <v>4421760000</v>
      </c>
      <c r="F202">
        <v>10480662000</v>
      </c>
      <c r="G202">
        <v>16634058329.75</v>
      </c>
      <c r="H202">
        <v>202</v>
      </c>
      <c r="I202">
        <v>59795</v>
      </c>
      <c r="J202" s="20">
        <v>14109.126575</v>
      </c>
    </row>
    <row r="203" spans="1:10" x14ac:dyDescent="0.3">
      <c r="A203" t="b">
        <v>0</v>
      </c>
      <c r="B203" t="s">
        <v>530</v>
      </c>
      <c r="C203">
        <v>729523200</v>
      </c>
      <c r="D203">
        <v>994439470.50000012</v>
      </c>
      <c r="E203">
        <v>4437721600</v>
      </c>
      <c r="F203">
        <v>10474327500</v>
      </c>
      <c r="G203">
        <v>16636011770.5</v>
      </c>
      <c r="H203">
        <v>203.55</v>
      </c>
      <c r="I203">
        <v>59010</v>
      </c>
      <c r="J203" s="20">
        <v>14115.037850000001</v>
      </c>
    </row>
    <row r="204" spans="1:10" x14ac:dyDescent="0.3">
      <c r="A204" t="b">
        <v>0</v>
      </c>
      <c r="B204" t="s">
        <v>501</v>
      </c>
      <c r="C204">
        <v>730240000</v>
      </c>
      <c r="D204">
        <v>996798757.5</v>
      </c>
      <c r="E204">
        <v>4436249600.000001</v>
      </c>
      <c r="F204">
        <v>10475254500</v>
      </c>
      <c r="G204">
        <v>16638542857.5</v>
      </c>
      <c r="H204">
        <v>203.75</v>
      </c>
      <c r="I204">
        <v>59150</v>
      </c>
      <c r="J204" s="20">
        <v>14115.527749999999</v>
      </c>
    </row>
    <row r="205" spans="1:10" x14ac:dyDescent="0.3">
      <c r="A205" t="b">
        <v>0</v>
      </c>
      <c r="B205" t="s">
        <v>535</v>
      </c>
      <c r="C205">
        <v>729523200</v>
      </c>
      <c r="D205">
        <v>996967278.00000012</v>
      </c>
      <c r="E205">
        <v>4452185600</v>
      </c>
      <c r="F205">
        <v>10460422499.999998</v>
      </c>
      <c r="G205">
        <v>16639098577.999998</v>
      </c>
      <c r="H205">
        <v>203.55</v>
      </c>
      <c r="I205">
        <v>59160</v>
      </c>
      <c r="J205" s="20">
        <v>14113.330599999999</v>
      </c>
    </row>
    <row r="206" spans="1:10" x14ac:dyDescent="0.3">
      <c r="A206" t="b">
        <v>0</v>
      </c>
      <c r="B206" t="s">
        <v>506</v>
      </c>
      <c r="C206">
        <v>730240000</v>
      </c>
      <c r="D206">
        <v>999326565</v>
      </c>
      <c r="E206">
        <v>4450713600</v>
      </c>
      <c r="F206">
        <v>10461349500</v>
      </c>
      <c r="G206">
        <v>16641629665</v>
      </c>
      <c r="H206">
        <v>203.75</v>
      </c>
      <c r="I206">
        <v>59300</v>
      </c>
      <c r="J206" s="20">
        <v>14113.8205</v>
      </c>
    </row>
    <row r="207" spans="1:10" x14ac:dyDescent="0.3">
      <c r="A207" t="b">
        <v>0</v>
      </c>
      <c r="B207" t="s">
        <v>545</v>
      </c>
      <c r="C207">
        <v>729523200</v>
      </c>
      <c r="D207">
        <v>994439470.50000012</v>
      </c>
      <c r="E207">
        <v>4443507199.999999</v>
      </c>
      <c r="F207">
        <v>10474327500</v>
      </c>
      <c r="G207">
        <v>16641797370.5</v>
      </c>
      <c r="H207">
        <v>203.55</v>
      </c>
      <c r="I207">
        <v>59010</v>
      </c>
      <c r="J207" s="20">
        <v>14119.557849999999</v>
      </c>
    </row>
    <row r="208" spans="1:10" x14ac:dyDescent="0.3">
      <c r="A208" t="b">
        <v>0</v>
      </c>
      <c r="B208" t="s">
        <v>516</v>
      </c>
      <c r="C208">
        <v>730240000</v>
      </c>
      <c r="D208">
        <v>996798757.5</v>
      </c>
      <c r="E208">
        <v>4442035200</v>
      </c>
      <c r="F208">
        <v>10475254500</v>
      </c>
      <c r="G208">
        <v>16644328457.5</v>
      </c>
      <c r="H208">
        <v>203.75</v>
      </c>
      <c r="I208">
        <v>59150</v>
      </c>
      <c r="J208" s="20">
        <v>14120.04775</v>
      </c>
    </row>
    <row r="209" spans="1:10" x14ac:dyDescent="0.3">
      <c r="A209" t="b">
        <v>0</v>
      </c>
      <c r="B209" t="s">
        <v>259</v>
      </c>
      <c r="C209">
        <v>718592000</v>
      </c>
      <c r="D209">
        <v>1039265923.5000001</v>
      </c>
      <c r="E209">
        <v>4412416000</v>
      </c>
      <c r="F209">
        <v>10477417500</v>
      </c>
      <c r="G209">
        <v>16647691423.5</v>
      </c>
      <c r="H209">
        <v>200.5</v>
      </c>
      <c r="I209">
        <v>61670</v>
      </c>
      <c r="J209" s="20">
        <v>14102.73595</v>
      </c>
    </row>
    <row r="210" spans="1:10" x14ac:dyDescent="0.3">
      <c r="A210" t="b">
        <v>0</v>
      </c>
      <c r="B210" t="s">
        <v>288</v>
      </c>
      <c r="C210">
        <v>718233599.99999988</v>
      </c>
      <c r="D210">
        <v>1020307367.2500001</v>
      </c>
      <c r="E210">
        <v>4413248000.000001</v>
      </c>
      <c r="F210">
        <v>10498429500</v>
      </c>
      <c r="G210">
        <v>16650218467.25</v>
      </c>
      <c r="H210">
        <v>200.39999999999998</v>
      </c>
      <c r="I210">
        <v>60545</v>
      </c>
      <c r="J210" s="20">
        <v>14119.950325</v>
      </c>
    </row>
    <row r="211" spans="1:10" x14ac:dyDescent="0.3">
      <c r="A211" t="b">
        <v>0</v>
      </c>
      <c r="B211" t="s">
        <v>322</v>
      </c>
      <c r="C211">
        <v>721100800.00000012</v>
      </c>
      <c r="D211">
        <v>1024099078.5</v>
      </c>
      <c r="E211">
        <v>4443033600</v>
      </c>
      <c r="F211">
        <v>10470310500</v>
      </c>
      <c r="G211">
        <v>16658543978.5</v>
      </c>
      <c r="H211">
        <v>201.20000000000002</v>
      </c>
      <c r="I211">
        <v>60770</v>
      </c>
      <c r="J211" s="20">
        <v>14117.77945</v>
      </c>
    </row>
    <row r="212" spans="1:10" x14ac:dyDescent="0.3">
      <c r="A212" t="b">
        <v>0</v>
      </c>
      <c r="B212" t="s">
        <v>351</v>
      </c>
      <c r="C212">
        <v>720384000</v>
      </c>
      <c r="D212">
        <v>1016431395.7500001</v>
      </c>
      <c r="E212">
        <v>4439961600</v>
      </c>
      <c r="F212">
        <v>10484524500</v>
      </c>
      <c r="G212">
        <v>16661301495.75</v>
      </c>
      <c r="H212">
        <v>201</v>
      </c>
      <c r="I212">
        <v>60315</v>
      </c>
      <c r="J212" s="20">
        <v>14127.404775000001</v>
      </c>
    </row>
    <row r="213" spans="1:10" x14ac:dyDescent="0.3">
      <c r="A213" t="b">
        <v>0</v>
      </c>
      <c r="B213" t="s">
        <v>327</v>
      </c>
      <c r="C213">
        <v>721100800.00000012</v>
      </c>
      <c r="D213">
        <v>1026626886.0000001</v>
      </c>
      <c r="E213">
        <v>4457497600</v>
      </c>
      <c r="F213">
        <v>10456405499.999996</v>
      </c>
      <c r="G213">
        <v>16661630785.999996</v>
      </c>
      <c r="H213">
        <v>201.20000000000002</v>
      </c>
      <c r="I213">
        <v>60920</v>
      </c>
      <c r="J213" s="20">
        <v>14116.072200000001</v>
      </c>
    </row>
    <row r="214" spans="1:10" x14ac:dyDescent="0.3">
      <c r="A214" t="b">
        <v>0</v>
      </c>
      <c r="B214" t="s">
        <v>438</v>
      </c>
      <c r="C214">
        <v>719308800</v>
      </c>
      <c r="D214">
        <v>1014156369</v>
      </c>
      <c r="E214">
        <v>4460185600</v>
      </c>
      <c r="F214">
        <v>10468610999.999998</v>
      </c>
      <c r="G214">
        <v>16662261768.999998</v>
      </c>
      <c r="H214">
        <v>200.7</v>
      </c>
      <c r="I214">
        <v>60180</v>
      </c>
      <c r="J214" s="20">
        <v>14126.891299999999</v>
      </c>
    </row>
    <row r="215" spans="1:10" x14ac:dyDescent="0.3">
      <c r="A215" t="b">
        <v>0</v>
      </c>
      <c r="B215" t="s">
        <v>390</v>
      </c>
      <c r="C215">
        <v>725724159.99999988</v>
      </c>
      <c r="D215">
        <v>999158044.49999988</v>
      </c>
      <c r="E215">
        <v>4481254400.000001</v>
      </c>
      <c r="F215">
        <v>10456714500</v>
      </c>
      <c r="G215">
        <v>16662851104.5</v>
      </c>
      <c r="H215">
        <v>202.48999999999998</v>
      </c>
      <c r="I215">
        <v>59290</v>
      </c>
      <c r="J215" s="20">
        <v>14131.38365</v>
      </c>
    </row>
    <row r="216" spans="1:10" x14ac:dyDescent="0.3">
      <c r="A216" t="b">
        <v>0</v>
      </c>
      <c r="B216" t="s">
        <v>337</v>
      </c>
      <c r="C216">
        <v>721100800.00000012</v>
      </c>
      <c r="D216">
        <v>1024099078.5</v>
      </c>
      <c r="E216">
        <v>4448819200</v>
      </c>
      <c r="F216">
        <v>10470310500</v>
      </c>
      <c r="G216">
        <v>16664329578.5</v>
      </c>
      <c r="H216">
        <v>201.20000000000002</v>
      </c>
      <c r="I216">
        <v>60770</v>
      </c>
      <c r="J216" s="20">
        <v>14122.29945</v>
      </c>
    </row>
    <row r="217" spans="1:10" x14ac:dyDescent="0.3">
      <c r="A217" t="b">
        <v>0</v>
      </c>
      <c r="B217" t="s">
        <v>356</v>
      </c>
      <c r="C217">
        <v>720384000</v>
      </c>
      <c r="D217">
        <v>1018959203.2500001</v>
      </c>
      <c r="E217">
        <v>4454425600</v>
      </c>
      <c r="F217">
        <v>10470619500</v>
      </c>
      <c r="G217">
        <v>16664388303.25</v>
      </c>
      <c r="H217">
        <v>201</v>
      </c>
      <c r="I217">
        <v>60465</v>
      </c>
      <c r="J217" s="20">
        <v>14125.697525</v>
      </c>
    </row>
    <row r="218" spans="1:10" x14ac:dyDescent="0.3">
      <c r="A218" t="b">
        <v>0</v>
      </c>
      <c r="B218" t="s">
        <v>443</v>
      </c>
      <c r="C218">
        <v>719308800</v>
      </c>
      <c r="D218">
        <v>1016684176.4999999</v>
      </c>
      <c r="E218">
        <v>4474649600.000001</v>
      </c>
      <c r="F218">
        <v>10454705999.999998</v>
      </c>
      <c r="G218">
        <v>16665348576.5</v>
      </c>
      <c r="H218">
        <v>200.7</v>
      </c>
      <c r="I218">
        <v>60330</v>
      </c>
      <c r="J218" s="20">
        <v>14125.18405</v>
      </c>
    </row>
    <row r="219" spans="1:10" x14ac:dyDescent="0.3">
      <c r="A219" t="b">
        <v>0</v>
      </c>
      <c r="B219" t="s">
        <v>366</v>
      </c>
      <c r="C219">
        <v>720384000</v>
      </c>
      <c r="D219">
        <v>1016431395.7500001</v>
      </c>
      <c r="E219">
        <v>4445747200</v>
      </c>
      <c r="F219">
        <v>10484524500</v>
      </c>
      <c r="G219">
        <v>16667087095.75</v>
      </c>
      <c r="H219">
        <v>201</v>
      </c>
      <c r="I219">
        <v>60315</v>
      </c>
      <c r="J219" s="20">
        <v>14131.924774999999</v>
      </c>
    </row>
    <row r="220" spans="1:10" x14ac:dyDescent="0.3">
      <c r="A220" t="b">
        <v>0</v>
      </c>
      <c r="B220" t="s">
        <v>453</v>
      </c>
      <c r="C220">
        <v>719308800</v>
      </c>
      <c r="D220">
        <v>1014156369</v>
      </c>
      <c r="E220">
        <v>4465971200</v>
      </c>
      <c r="F220">
        <v>10468610999.999998</v>
      </c>
      <c r="G220">
        <v>16668047368.999998</v>
      </c>
      <c r="H220">
        <v>200.7</v>
      </c>
      <c r="I220">
        <v>60180</v>
      </c>
      <c r="J220" s="20">
        <v>14131.4113</v>
      </c>
    </row>
    <row r="221" spans="1:10" x14ac:dyDescent="0.3">
      <c r="A221" t="b">
        <v>0</v>
      </c>
      <c r="B221" t="s">
        <v>172</v>
      </c>
      <c r="C221">
        <v>718412800.00000012</v>
      </c>
      <c r="D221">
        <v>1024099078.5</v>
      </c>
      <c r="E221">
        <v>4468480000</v>
      </c>
      <c r="F221">
        <v>10458877499.999998</v>
      </c>
      <c r="G221">
        <v>16669869378.499998</v>
      </c>
      <c r="H221">
        <v>200.45000000000002</v>
      </c>
      <c r="I221">
        <v>60770</v>
      </c>
      <c r="J221" s="20">
        <v>14125.50945</v>
      </c>
    </row>
    <row r="222" spans="1:10" x14ac:dyDescent="0.3">
      <c r="A222" t="b">
        <v>0</v>
      </c>
      <c r="B222" t="s">
        <v>206</v>
      </c>
      <c r="C222">
        <v>740096000</v>
      </c>
      <c r="D222">
        <v>994102429.49999988</v>
      </c>
      <c r="E222">
        <v>4445593600</v>
      </c>
      <c r="F222">
        <v>10494412499.999998</v>
      </c>
      <c r="G222">
        <v>16674204529.499998</v>
      </c>
      <c r="H222">
        <v>206.5</v>
      </c>
      <c r="I222">
        <v>58990</v>
      </c>
      <c r="J222" s="20">
        <v>14144.75215</v>
      </c>
    </row>
    <row r="223" spans="1:10" x14ac:dyDescent="0.3">
      <c r="A223" t="b">
        <v>0</v>
      </c>
      <c r="B223" t="s">
        <v>540</v>
      </c>
      <c r="C223">
        <v>731637760</v>
      </c>
      <c r="D223">
        <v>999495085.49999988</v>
      </c>
      <c r="E223">
        <v>4484006400</v>
      </c>
      <c r="F223">
        <v>10460422499.999998</v>
      </c>
      <c r="G223">
        <v>16675561745.499998</v>
      </c>
      <c r="H223">
        <v>204.14000000000001</v>
      </c>
      <c r="I223">
        <v>59310</v>
      </c>
      <c r="J223" s="20">
        <v>14139.50935</v>
      </c>
    </row>
    <row r="224" spans="1:10" x14ac:dyDescent="0.3">
      <c r="A224" t="b">
        <v>0</v>
      </c>
      <c r="B224" t="s">
        <v>467</v>
      </c>
      <c r="C224">
        <v>736153599.99999988</v>
      </c>
      <c r="D224">
        <v>1024099078.5</v>
      </c>
      <c r="E224">
        <v>4435993600</v>
      </c>
      <c r="F224">
        <v>10479734999.999998</v>
      </c>
      <c r="G224">
        <v>16675981278.499998</v>
      </c>
      <c r="H224">
        <v>205.39999999999998</v>
      </c>
      <c r="I224">
        <v>60770</v>
      </c>
      <c r="J224" s="20">
        <v>14127.309450000001</v>
      </c>
    </row>
    <row r="225" spans="1:10" x14ac:dyDescent="0.3">
      <c r="A225" t="b">
        <v>0</v>
      </c>
      <c r="B225" t="s">
        <v>211</v>
      </c>
      <c r="C225">
        <v>740096000</v>
      </c>
      <c r="D225">
        <v>996630237.00000012</v>
      </c>
      <c r="E225">
        <v>4460057600</v>
      </c>
      <c r="F225">
        <v>10480507500</v>
      </c>
      <c r="G225">
        <v>16677291337</v>
      </c>
      <c r="H225">
        <v>206.5</v>
      </c>
      <c r="I225">
        <v>59140</v>
      </c>
      <c r="J225" s="20">
        <v>14143.044900000001</v>
      </c>
    </row>
    <row r="226" spans="1:10" x14ac:dyDescent="0.3">
      <c r="A226" t="b">
        <v>0</v>
      </c>
      <c r="B226" t="s">
        <v>511</v>
      </c>
      <c r="C226">
        <v>732354560</v>
      </c>
      <c r="D226">
        <v>1001854372.5</v>
      </c>
      <c r="E226">
        <v>4482534400</v>
      </c>
      <c r="F226">
        <v>10461349500</v>
      </c>
      <c r="G226">
        <v>16678092832.5</v>
      </c>
      <c r="H226">
        <v>204.34</v>
      </c>
      <c r="I226">
        <v>59450</v>
      </c>
      <c r="J226" s="20">
        <v>14139.999250000001</v>
      </c>
    </row>
    <row r="227" spans="1:10" x14ac:dyDescent="0.3">
      <c r="A227" t="b">
        <v>0</v>
      </c>
      <c r="B227" t="s">
        <v>472</v>
      </c>
      <c r="C227">
        <v>736153599.99999988</v>
      </c>
      <c r="D227">
        <v>1026626886.0000001</v>
      </c>
      <c r="E227">
        <v>4450457600</v>
      </c>
      <c r="F227">
        <v>10465830000</v>
      </c>
      <c r="G227">
        <v>16679068086</v>
      </c>
      <c r="H227">
        <v>205.39999999999998</v>
      </c>
      <c r="I227">
        <v>60920</v>
      </c>
      <c r="J227" s="20">
        <v>14125.602199999999</v>
      </c>
    </row>
    <row r="228" spans="1:10" x14ac:dyDescent="0.3">
      <c r="A228" t="b">
        <v>0</v>
      </c>
      <c r="B228" t="s">
        <v>221</v>
      </c>
      <c r="C228">
        <v>740096000</v>
      </c>
      <c r="D228">
        <v>994102429.49999988</v>
      </c>
      <c r="E228">
        <v>4451379200</v>
      </c>
      <c r="F228">
        <v>10494412499.999998</v>
      </c>
      <c r="G228">
        <v>16679990129.499998</v>
      </c>
      <c r="H228">
        <v>206.5</v>
      </c>
      <c r="I228">
        <v>58990</v>
      </c>
      <c r="J228" s="20">
        <v>14149.272150000001</v>
      </c>
    </row>
    <row r="229" spans="1:10" x14ac:dyDescent="0.3">
      <c r="A229" t="b">
        <v>0</v>
      </c>
      <c r="B229" t="s">
        <v>482</v>
      </c>
      <c r="C229">
        <v>736153599.99999988</v>
      </c>
      <c r="D229">
        <v>1024099078.5</v>
      </c>
      <c r="E229">
        <v>4441779200</v>
      </c>
      <c r="F229">
        <v>10479734999.999998</v>
      </c>
      <c r="G229">
        <v>16681766878.499998</v>
      </c>
      <c r="H229">
        <v>205.39999999999998</v>
      </c>
      <c r="I229">
        <v>60770</v>
      </c>
      <c r="J229" s="20">
        <v>14131.829449999999</v>
      </c>
    </row>
    <row r="230" spans="1:10" x14ac:dyDescent="0.3">
      <c r="A230" t="b">
        <v>0</v>
      </c>
      <c r="B230" t="s">
        <v>230</v>
      </c>
      <c r="C230">
        <v>860160000</v>
      </c>
      <c r="D230">
        <v>973879969.49999988</v>
      </c>
      <c r="E230">
        <v>4402816000</v>
      </c>
      <c r="F230">
        <v>10449453000</v>
      </c>
      <c r="G230">
        <v>16686308969.5</v>
      </c>
      <c r="H230">
        <v>240</v>
      </c>
      <c r="I230">
        <v>57790</v>
      </c>
      <c r="J230" s="20">
        <v>14110.640149999999</v>
      </c>
    </row>
    <row r="231" spans="1:10" x14ac:dyDescent="0.3">
      <c r="A231" t="b">
        <v>0</v>
      </c>
      <c r="B231" t="s">
        <v>90</v>
      </c>
      <c r="C231">
        <v>720204800</v>
      </c>
      <c r="D231">
        <v>1019043463.5</v>
      </c>
      <c r="E231">
        <v>4458393599.999999</v>
      </c>
      <c r="F231">
        <v>10491322500</v>
      </c>
      <c r="G231">
        <v>16688964363.5</v>
      </c>
      <c r="H231">
        <v>200.95</v>
      </c>
      <c r="I231">
        <v>60470</v>
      </c>
      <c r="J231" s="20">
        <v>14148.84395</v>
      </c>
    </row>
    <row r="232" spans="1:10" x14ac:dyDescent="0.3">
      <c r="A232" t="b">
        <v>0</v>
      </c>
      <c r="B232" t="s">
        <v>95</v>
      </c>
      <c r="C232">
        <v>720204800</v>
      </c>
      <c r="D232">
        <v>1021571271.0000001</v>
      </c>
      <c r="E232">
        <v>4470937599.999999</v>
      </c>
      <c r="F232">
        <v>10477417500</v>
      </c>
      <c r="G232">
        <v>16690131171</v>
      </c>
      <c r="H232">
        <v>200.95</v>
      </c>
      <c r="I232">
        <v>60620</v>
      </c>
      <c r="J232" s="20">
        <v>14145.636699999999</v>
      </c>
    </row>
    <row r="233" spans="1:10" x14ac:dyDescent="0.3">
      <c r="A233" t="b">
        <v>0</v>
      </c>
      <c r="B233" t="s">
        <v>119</v>
      </c>
      <c r="C233">
        <v>720384000</v>
      </c>
      <c r="D233">
        <v>1022413873.5000001</v>
      </c>
      <c r="E233">
        <v>4454553599.999999</v>
      </c>
      <c r="F233">
        <v>10494412499.999998</v>
      </c>
      <c r="G233">
        <v>16691763973.499996</v>
      </c>
      <c r="H233">
        <v>201</v>
      </c>
      <c r="I233">
        <v>60670</v>
      </c>
      <c r="J233" s="20">
        <v>14149.570949999999</v>
      </c>
    </row>
    <row r="234" spans="1:10" x14ac:dyDescent="0.3">
      <c r="A234" t="b">
        <v>0</v>
      </c>
      <c r="B234" t="s">
        <v>148</v>
      </c>
      <c r="C234">
        <v>722176000</v>
      </c>
      <c r="D234">
        <v>1013987848.5000001</v>
      </c>
      <c r="E234">
        <v>4456473599.999999</v>
      </c>
      <c r="F234">
        <v>10500901500</v>
      </c>
      <c r="G234">
        <v>16693538948.5</v>
      </c>
      <c r="H234">
        <v>201.5</v>
      </c>
      <c r="I234">
        <v>60170</v>
      </c>
      <c r="J234" s="20">
        <v>14156.428449999999</v>
      </c>
    </row>
    <row r="235" spans="1:10" x14ac:dyDescent="0.3">
      <c r="A235" t="b">
        <v>0</v>
      </c>
      <c r="B235" t="s">
        <v>105</v>
      </c>
      <c r="C235">
        <v>720204800</v>
      </c>
      <c r="D235">
        <v>1019043463.5</v>
      </c>
      <c r="E235">
        <v>4464179200.000001</v>
      </c>
      <c r="F235">
        <v>10491322500</v>
      </c>
      <c r="G235">
        <v>16694749963.5</v>
      </c>
      <c r="H235">
        <v>200.95</v>
      </c>
      <c r="I235">
        <v>60470</v>
      </c>
      <c r="J235" s="20">
        <v>14153.363950000001</v>
      </c>
    </row>
    <row r="236" spans="1:10" x14ac:dyDescent="0.3">
      <c r="A236" t="b">
        <v>0</v>
      </c>
      <c r="B236" t="s">
        <v>124</v>
      </c>
      <c r="C236">
        <v>720384000</v>
      </c>
      <c r="D236">
        <v>1024941681</v>
      </c>
      <c r="E236">
        <v>4469017600</v>
      </c>
      <c r="F236">
        <v>10480507500</v>
      </c>
      <c r="G236">
        <v>16694850781</v>
      </c>
      <c r="H236">
        <v>201</v>
      </c>
      <c r="I236">
        <v>60820</v>
      </c>
      <c r="J236" s="20">
        <v>14147.8637</v>
      </c>
    </row>
    <row r="237" spans="1:10" x14ac:dyDescent="0.3">
      <c r="A237" t="b">
        <v>0</v>
      </c>
      <c r="B237" t="s">
        <v>153</v>
      </c>
      <c r="C237">
        <v>722176000</v>
      </c>
      <c r="D237">
        <v>1016515656</v>
      </c>
      <c r="E237">
        <v>4470937599.999999</v>
      </c>
      <c r="F237">
        <v>10486996500</v>
      </c>
      <c r="G237">
        <v>16696625756</v>
      </c>
      <c r="H237">
        <v>201.5</v>
      </c>
      <c r="I237">
        <v>60320</v>
      </c>
      <c r="J237" s="20">
        <v>14154.7212</v>
      </c>
    </row>
    <row r="238" spans="1:10" x14ac:dyDescent="0.3">
      <c r="A238" t="b">
        <v>0</v>
      </c>
      <c r="B238" t="s">
        <v>409</v>
      </c>
      <c r="C238">
        <v>723609600</v>
      </c>
      <c r="D238">
        <v>1023256476</v>
      </c>
      <c r="E238">
        <v>4444313599.999999</v>
      </c>
      <c r="F238">
        <v>10506000000</v>
      </c>
      <c r="G238">
        <v>16697179676</v>
      </c>
      <c r="H238">
        <v>201.9</v>
      </c>
      <c r="I238">
        <v>60720</v>
      </c>
      <c r="J238" s="20">
        <v>14154.245199999999</v>
      </c>
    </row>
    <row r="239" spans="1:10" x14ac:dyDescent="0.3">
      <c r="A239" t="b">
        <v>0</v>
      </c>
      <c r="B239" t="s">
        <v>134</v>
      </c>
      <c r="C239">
        <v>720384000</v>
      </c>
      <c r="D239">
        <v>1022413873.5000001</v>
      </c>
      <c r="E239">
        <v>4460339200</v>
      </c>
      <c r="F239">
        <v>10494412499.999998</v>
      </c>
      <c r="G239">
        <v>16697549573.499998</v>
      </c>
      <c r="H239">
        <v>201</v>
      </c>
      <c r="I239">
        <v>60670</v>
      </c>
      <c r="J239" s="20">
        <v>14154.09095</v>
      </c>
    </row>
    <row r="240" spans="1:10" x14ac:dyDescent="0.3">
      <c r="A240" t="b">
        <v>0</v>
      </c>
      <c r="B240" t="s">
        <v>332</v>
      </c>
      <c r="C240">
        <v>723215360</v>
      </c>
      <c r="D240">
        <v>1029154693.5</v>
      </c>
      <c r="E240">
        <v>4489318400</v>
      </c>
      <c r="F240">
        <v>10456405499.999996</v>
      </c>
      <c r="G240">
        <v>16698093953.499996</v>
      </c>
      <c r="H240">
        <v>201.79</v>
      </c>
      <c r="I240">
        <v>61070</v>
      </c>
      <c r="J240" s="20">
        <v>14142.25095</v>
      </c>
    </row>
    <row r="241" spans="1:10" x14ac:dyDescent="0.3">
      <c r="A241" t="b">
        <v>0</v>
      </c>
      <c r="B241" t="s">
        <v>163</v>
      </c>
      <c r="C241">
        <v>722176000</v>
      </c>
      <c r="D241">
        <v>1013987848.5000001</v>
      </c>
      <c r="E241">
        <v>4462259200</v>
      </c>
      <c r="F241">
        <v>10500901500</v>
      </c>
      <c r="G241">
        <v>16699324548.5</v>
      </c>
      <c r="H241">
        <v>201.5</v>
      </c>
      <c r="I241">
        <v>60170</v>
      </c>
      <c r="J241" s="20">
        <v>14160.94845</v>
      </c>
    </row>
    <row r="242" spans="1:10" x14ac:dyDescent="0.3">
      <c r="A242" t="b">
        <v>0</v>
      </c>
      <c r="B242" t="s">
        <v>414</v>
      </c>
      <c r="C242">
        <v>723609600</v>
      </c>
      <c r="D242">
        <v>1025784283.5000001</v>
      </c>
      <c r="E242">
        <v>4458777599.999999</v>
      </c>
      <c r="F242">
        <v>10492095000</v>
      </c>
      <c r="G242">
        <v>16700266483.5</v>
      </c>
      <c r="H242">
        <v>201.9</v>
      </c>
      <c r="I242">
        <v>60870</v>
      </c>
      <c r="J242" s="20">
        <v>14152.53795</v>
      </c>
    </row>
    <row r="243" spans="1:10" x14ac:dyDescent="0.3">
      <c r="A243" t="b">
        <v>0</v>
      </c>
      <c r="B243" t="s">
        <v>361</v>
      </c>
      <c r="C243">
        <v>722498559.99999988</v>
      </c>
      <c r="D243">
        <v>1021487010.7499999</v>
      </c>
      <c r="E243">
        <v>4486246400.000001</v>
      </c>
      <c r="F243">
        <v>10470619500</v>
      </c>
      <c r="G243">
        <v>16700851470.75</v>
      </c>
      <c r="H243">
        <v>201.58999999999997</v>
      </c>
      <c r="I243">
        <v>60615</v>
      </c>
      <c r="J243" s="20">
        <v>14151.876275000001</v>
      </c>
    </row>
    <row r="244" spans="1:10" x14ac:dyDescent="0.3">
      <c r="A244" t="b">
        <v>0</v>
      </c>
      <c r="B244" t="s">
        <v>448</v>
      </c>
      <c r="C244">
        <v>721423360.00000012</v>
      </c>
      <c r="D244">
        <v>1019211984</v>
      </c>
      <c r="E244">
        <v>4506470399.999999</v>
      </c>
      <c r="F244">
        <v>10454705999.999998</v>
      </c>
      <c r="G244">
        <v>16701811743.999996</v>
      </c>
      <c r="H244">
        <v>201.29000000000002</v>
      </c>
      <c r="I244">
        <v>60480</v>
      </c>
      <c r="J244" s="20">
        <v>14151.362799999997</v>
      </c>
    </row>
    <row r="245" spans="1:10" x14ac:dyDescent="0.3">
      <c r="A245" t="b">
        <v>0</v>
      </c>
      <c r="B245" t="s">
        <v>424</v>
      </c>
      <c r="C245">
        <v>723609600</v>
      </c>
      <c r="D245">
        <v>1023256476</v>
      </c>
      <c r="E245">
        <v>4450099200.000001</v>
      </c>
      <c r="F245">
        <v>10506000000</v>
      </c>
      <c r="G245">
        <v>16702965276</v>
      </c>
      <c r="H245">
        <v>201.9</v>
      </c>
      <c r="I245">
        <v>60720</v>
      </c>
      <c r="J245" s="20">
        <v>14158.7652</v>
      </c>
    </row>
    <row r="246" spans="1:10" x14ac:dyDescent="0.3">
      <c r="A246" t="b">
        <v>0</v>
      </c>
      <c r="B246" t="s">
        <v>61</v>
      </c>
      <c r="C246">
        <v>720204800</v>
      </c>
      <c r="D246">
        <v>1030839898.5000001</v>
      </c>
      <c r="E246">
        <v>4456473599.999999</v>
      </c>
      <c r="F246">
        <v>10502137499.999998</v>
      </c>
      <c r="G246">
        <v>16709655798.499996</v>
      </c>
      <c r="H246">
        <v>200.95</v>
      </c>
      <c r="I246">
        <v>61170</v>
      </c>
      <c r="J246" s="20">
        <v>14160.14345</v>
      </c>
    </row>
    <row r="247" spans="1:10" x14ac:dyDescent="0.3">
      <c r="A247" t="b">
        <v>0</v>
      </c>
      <c r="B247" t="s">
        <v>32</v>
      </c>
      <c r="C247">
        <v>725401599.99999988</v>
      </c>
      <c r="D247">
        <v>1027890789.7500001</v>
      </c>
      <c r="E247">
        <v>4456473599.999999</v>
      </c>
      <c r="F247">
        <v>10501519500</v>
      </c>
      <c r="G247">
        <v>16711285489.75</v>
      </c>
      <c r="H247">
        <v>202.39999999999998</v>
      </c>
      <c r="I247">
        <v>60995</v>
      </c>
      <c r="J247" s="20">
        <v>14160.998575</v>
      </c>
    </row>
    <row r="248" spans="1:10" x14ac:dyDescent="0.3">
      <c r="A248" t="b">
        <v>0</v>
      </c>
      <c r="B248" t="s">
        <v>66</v>
      </c>
      <c r="C248">
        <v>720204800</v>
      </c>
      <c r="D248">
        <v>1033367706</v>
      </c>
      <c r="E248">
        <v>4470937599.999999</v>
      </c>
      <c r="F248">
        <v>10488232500</v>
      </c>
      <c r="G248">
        <v>16712742606</v>
      </c>
      <c r="H248">
        <v>200.95</v>
      </c>
      <c r="I248">
        <v>61320</v>
      </c>
      <c r="J248" s="20">
        <v>14158.4362</v>
      </c>
    </row>
    <row r="249" spans="1:10" x14ac:dyDescent="0.3">
      <c r="A249" t="b">
        <v>0</v>
      </c>
      <c r="B249" t="s">
        <v>216</v>
      </c>
      <c r="C249">
        <v>742210560</v>
      </c>
      <c r="D249">
        <v>999158044.49999988</v>
      </c>
      <c r="E249">
        <v>4491878400.000001</v>
      </c>
      <c r="F249">
        <v>10480507500</v>
      </c>
      <c r="G249">
        <v>16713754504.5</v>
      </c>
      <c r="H249">
        <v>207.09</v>
      </c>
      <c r="I249">
        <v>59290</v>
      </c>
      <c r="J249" s="20">
        <v>14169.22365</v>
      </c>
    </row>
    <row r="250" spans="1:10" x14ac:dyDescent="0.3">
      <c r="A250" t="b">
        <v>0</v>
      </c>
      <c r="B250" t="s">
        <v>37</v>
      </c>
      <c r="C250">
        <v>725401599.99999988</v>
      </c>
      <c r="D250">
        <v>1030418597.25</v>
      </c>
      <c r="E250">
        <v>4470937599.999999</v>
      </c>
      <c r="F250">
        <v>10487614500</v>
      </c>
      <c r="G250">
        <v>16714372297.25</v>
      </c>
      <c r="H250">
        <v>202.39999999999998</v>
      </c>
      <c r="I250">
        <v>61145</v>
      </c>
      <c r="J250" s="20">
        <v>14159.291325</v>
      </c>
    </row>
    <row r="251" spans="1:10" x14ac:dyDescent="0.3">
      <c r="A251" t="b">
        <v>0</v>
      </c>
      <c r="B251" t="s">
        <v>76</v>
      </c>
      <c r="C251">
        <v>720204800</v>
      </c>
      <c r="D251">
        <v>1030839898.5000001</v>
      </c>
      <c r="E251">
        <v>4462259200</v>
      </c>
      <c r="F251">
        <v>10502137499.999998</v>
      </c>
      <c r="G251">
        <v>16715441398.499998</v>
      </c>
      <c r="H251">
        <v>200.95</v>
      </c>
      <c r="I251">
        <v>61170</v>
      </c>
      <c r="J251" s="20">
        <v>14164.66345</v>
      </c>
    </row>
    <row r="252" spans="1:10" x14ac:dyDescent="0.3">
      <c r="A252" t="b">
        <v>0</v>
      </c>
      <c r="B252" t="s">
        <v>477</v>
      </c>
      <c r="C252">
        <v>738268160</v>
      </c>
      <c r="D252">
        <v>1029154693.5</v>
      </c>
      <c r="E252">
        <v>4482278400</v>
      </c>
      <c r="F252">
        <v>10465830000</v>
      </c>
      <c r="G252">
        <v>16715531253.5</v>
      </c>
      <c r="H252">
        <v>205.99</v>
      </c>
      <c r="I252">
        <v>61070</v>
      </c>
      <c r="J252" s="20">
        <v>14151.78095</v>
      </c>
    </row>
    <row r="253" spans="1:10" x14ac:dyDescent="0.3">
      <c r="A253" t="b">
        <v>0</v>
      </c>
      <c r="B253" t="s">
        <v>47</v>
      </c>
      <c r="C253">
        <v>725401599.99999988</v>
      </c>
      <c r="D253">
        <v>1027890789.7500001</v>
      </c>
      <c r="E253">
        <v>4462259200</v>
      </c>
      <c r="F253">
        <v>10501519500</v>
      </c>
      <c r="G253">
        <v>16717071089.75</v>
      </c>
      <c r="H253">
        <v>202.39999999999998</v>
      </c>
      <c r="I253">
        <v>60995</v>
      </c>
      <c r="J253" s="20">
        <v>14165.518575</v>
      </c>
    </row>
    <row r="254" spans="1:10" x14ac:dyDescent="0.3">
      <c r="A254" t="b">
        <v>0</v>
      </c>
      <c r="B254" t="s">
        <v>264</v>
      </c>
      <c r="C254">
        <v>720025600</v>
      </c>
      <c r="D254">
        <v>1059488383.5000001</v>
      </c>
      <c r="E254">
        <v>4447129600</v>
      </c>
      <c r="F254">
        <v>10498275000</v>
      </c>
      <c r="G254">
        <v>16724918583.5</v>
      </c>
      <c r="H254">
        <v>200.9</v>
      </c>
      <c r="I254">
        <v>62870</v>
      </c>
      <c r="J254" s="20">
        <v>14154.60795</v>
      </c>
    </row>
    <row r="255" spans="1:10" x14ac:dyDescent="0.3">
      <c r="A255" t="b">
        <v>0</v>
      </c>
      <c r="B255" t="s">
        <v>293</v>
      </c>
      <c r="C255">
        <v>719667199.99999988</v>
      </c>
      <c r="D255">
        <v>1040529827.2500001</v>
      </c>
      <c r="E255">
        <v>4447961600</v>
      </c>
      <c r="F255">
        <v>10519287000</v>
      </c>
      <c r="G255">
        <v>16727445627.25</v>
      </c>
      <c r="H255">
        <v>200.79999999999998</v>
      </c>
      <c r="I255">
        <v>61745</v>
      </c>
      <c r="J255" s="20">
        <v>14171.822324999999</v>
      </c>
    </row>
    <row r="256" spans="1:10" x14ac:dyDescent="0.3">
      <c r="A256" t="b">
        <v>0</v>
      </c>
      <c r="B256" t="s">
        <v>269</v>
      </c>
      <c r="C256">
        <v>720025600</v>
      </c>
      <c r="D256">
        <v>1062016191</v>
      </c>
      <c r="E256">
        <v>4461593600</v>
      </c>
      <c r="F256">
        <v>10484369999.999998</v>
      </c>
      <c r="G256">
        <v>16728005390.999998</v>
      </c>
      <c r="H256">
        <v>200.9</v>
      </c>
      <c r="I256">
        <v>63020</v>
      </c>
      <c r="J256" s="20">
        <v>14152.9007</v>
      </c>
    </row>
    <row r="257" spans="1:10" x14ac:dyDescent="0.3">
      <c r="A257" t="b">
        <v>0</v>
      </c>
      <c r="B257" t="s">
        <v>100</v>
      </c>
      <c r="C257">
        <v>722319360</v>
      </c>
      <c r="D257">
        <v>1024099078.5</v>
      </c>
      <c r="E257">
        <v>4504678400.000001</v>
      </c>
      <c r="F257">
        <v>10477417500</v>
      </c>
      <c r="G257">
        <v>16728514338.5</v>
      </c>
      <c r="H257">
        <v>201.54</v>
      </c>
      <c r="I257">
        <v>60770</v>
      </c>
      <c r="J257" s="20">
        <v>14173.31545</v>
      </c>
    </row>
    <row r="258" spans="1:10" x14ac:dyDescent="0.3">
      <c r="A258" t="b">
        <v>0</v>
      </c>
      <c r="B258" t="s">
        <v>298</v>
      </c>
      <c r="C258">
        <v>719667199.99999988</v>
      </c>
      <c r="D258">
        <v>1043057634.75</v>
      </c>
      <c r="E258">
        <v>4462425600</v>
      </c>
      <c r="F258">
        <v>10505382000.000002</v>
      </c>
      <c r="G258">
        <v>16730532434.750002</v>
      </c>
      <c r="H258">
        <v>200.79999999999998</v>
      </c>
      <c r="I258">
        <v>61895</v>
      </c>
      <c r="J258" s="20">
        <v>14170.115075</v>
      </c>
    </row>
    <row r="259" spans="1:10" x14ac:dyDescent="0.3">
      <c r="A259" t="b">
        <v>0</v>
      </c>
      <c r="B259" t="s">
        <v>279</v>
      </c>
      <c r="C259">
        <v>720025600</v>
      </c>
      <c r="D259">
        <v>1059488383.5000001</v>
      </c>
      <c r="E259">
        <v>4452915200</v>
      </c>
      <c r="F259">
        <v>10498275000</v>
      </c>
      <c r="G259">
        <v>16730704183.5</v>
      </c>
      <c r="H259">
        <v>200.9</v>
      </c>
      <c r="I259">
        <v>62870</v>
      </c>
      <c r="J259" s="20">
        <v>14159.12795</v>
      </c>
    </row>
    <row r="260" spans="1:10" x14ac:dyDescent="0.3">
      <c r="A260" t="b">
        <v>0</v>
      </c>
      <c r="B260" t="s">
        <v>129</v>
      </c>
      <c r="C260">
        <v>722498559.99999988</v>
      </c>
      <c r="D260">
        <v>1027469488.5</v>
      </c>
      <c r="E260">
        <v>4500838400.000001</v>
      </c>
      <c r="F260">
        <v>10480507500</v>
      </c>
      <c r="G260">
        <v>16731313948.5</v>
      </c>
      <c r="H260">
        <v>201.58999999999997</v>
      </c>
      <c r="I260">
        <v>60970</v>
      </c>
      <c r="J260" s="20">
        <v>14174.042450000001</v>
      </c>
    </row>
    <row r="261" spans="1:10" x14ac:dyDescent="0.3">
      <c r="A261" t="b">
        <v>0</v>
      </c>
      <c r="B261" t="s">
        <v>158</v>
      </c>
      <c r="C261">
        <v>724290560</v>
      </c>
      <c r="D261">
        <v>1019043463.5</v>
      </c>
      <c r="E261">
        <v>4502758400.000001</v>
      </c>
      <c r="F261">
        <v>10486996500</v>
      </c>
      <c r="G261">
        <v>16733088923.5</v>
      </c>
      <c r="H261">
        <v>202.09</v>
      </c>
      <c r="I261">
        <v>60470</v>
      </c>
      <c r="J261" s="20">
        <v>14180.899950000001</v>
      </c>
    </row>
    <row r="262" spans="1:10" x14ac:dyDescent="0.3">
      <c r="A262" t="b">
        <v>0</v>
      </c>
      <c r="B262" t="s">
        <v>308</v>
      </c>
      <c r="C262">
        <v>719667199.99999988</v>
      </c>
      <c r="D262">
        <v>1040529827.2500001</v>
      </c>
      <c r="E262">
        <v>4453747200</v>
      </c>
      <c r="F262">
        <v>10519287000</v>
      </c>
      <c r="G262">
        <v>16733231227.25</v>
      </c>
      <c r="H262">
        <v>200.79999999999998</v>
      </c>
      <c r="I262">
        <v>61745</v>
      </c>
      <c r="J262" s="20">
        <v>14176.342325</v>
      </c>
    </row>
    <row r="263" spans="1:10" x14ac:dyDescent="0.3">
      <c r="A263" t="b">
        <v>0</v>
      </c>
      <c r="B263" t="s">
        <v>419</v>
      </c>
      <c r="C263">
        <v>725724159.99999988</v>
      </c>
      <c r="D263">
        <v>1028312091</v>
      </c>
      <c r="E263">
        <v>4490598400.000001</v>
      </c>
      <c r="F263">
        <v>10492095000</v>
      </c>
      <c r="G263">
        <v>16736729651</v>
      </c>
      <c r="H263">
        <v>202.48999999999998</v>
      </c>
      <c r="I263">
        <v>61020</v>
      </c>
      <c r="J263" s="20">
        <v>14178.716700000001</v>
      </c>
    </row>
    <row r="264" spans="1:10" x14ac:dyDescent="0.3">
      <c r="A264" t="b">
        <v>0</v>
      </c>
      <c r="B264" t="s">
        <v>177</v>
      </c>
      <c r="C264">
        <v>719846400.00000012</v>
      </c>
      <c r="D264">
        <v>1044321538.5</v>
      </c>
      <c r="E264">
        <v>4503193600</v>
      </c>
      <c r="F264">
        <v>10479734999.999998</v>
      </c>
      <c r="G264">
        <v>16747096538.499998</v>
      </c>
      <c r="H264">
        <v>200.85000000000002</v>
      </c>
      <c r="I264">
        <v>61970</v>
      </c>
      <c r="J264" s="20">
        <v>14177.381450000001</v>
      </c>
    </row>
    <row r="265" spans="1:10" x14ac:dyDescent="0.3">
      <c r="A265" t="b">
        <v>0</v>
      </c>
      <c r="B265" t="s">
        <v>71</v>
      </c>
      <c r="C265">
        <v>722319360</v>
      </c>
      <c r="D265">
        <v>1035895513.5</v>
      </c>
      <c r="E265">
        <v>4502758400.000001</v>
      </c>
      <c r="F265">
        <v>10488232500</v>
      </c>
      <c r="G265">
        <v>16749205773.5</v>
      </c>
      <c r="H265">
        <v>201.54</v>
      </c>
      <c r="I265">
        <v>61470</v>
      </c>
      <c r="J265" s="20">
        <v>14184.614949999999</v>
      </c>
    </row>
    <row r="266" spans="1:10" x14ac:dyDescent="0.3">
      <c r="A266" t="b">
        <v>0</v>
      </c>
      <c r="B266" t="s">
        <v>182</v>
      </c>
      <c r="C266">
        <v>719846400.00000012</v>
      </c>
      <c r="D266">
        <v>1046849346.0000001</v>
      </c>
      <c r="E266">
        <v>4517657600</v>
      </c>
      <c r="F266">
        <v>10465830000</v>
      </c>
      <c r="G266">
        <v>16750183346</v>
      </c>
      <c r="H266">
        <v>200.85000000000002</v>
      </c>
      <c r="I266">
        <v>62120</v>
      </c>
      <c r="J266" s="20">
        <v>14175.674199999999</v>
      </c>
    </row>
    <row r="267" spans="1:10" x14ac:dyDescent="0.3">
      <c r="A267" t="b">
        <v>0</v>
      </c>
      <c r="B267" t="s">
        <v>42</v>
      </c>
      <c r="C267">
        <v>727516160</v>
      </c>
      <c r="D267">
        <v>1032946404.7500001</v>
      </c>
      <c r="E267">
        <v>4502758400.000001</v>
      </c>
      <c r="F267">
        <v>10487614500</v>
      </c>
      <c r="G267">
        <v>16750835464.75</v>
      </c>
      <c r="H267">
        <v>202.99</v>
      </c>
      <c r="I267">
        <v>61295</v>
      </c>
      <c r="J267" s="20">
        <v>14185.470074999999</v>
      </c>
    </row>
    <row r="268" spans="1:10" x14ac:dyDescent="0.3">
      <c r="A268" t="b">
        <v>0</v>
      </c>
      <c r="B268" t="s">
        <v>192</v>
      </c>
      <c r="C268">
        <v>719846400.00000012</v>
      </c>
      <c r="D268">
        <v>1044321538.5</v>
      </c>
      <c r="E268">
        <v>4508979200.000001</v>
      </c>
      <c r="F268">
        <v>10479734999.999998</v>
      </c>
      <c r="G268">
        <v>16752882138.5</v>
      </c>
      <c r="H268">
        <v>200.85000000000002</v>
      </c>
      <c r="I268">
        <v>61970</v>
      </c>
      <c r="J268" s="20">
        <v>14181.901449999999</v>
      </c>
    </row>
    <row r="269" spans="1:10" x14ac:dyDescent="0.3">
      <c r="A269" t="b">
        <v>0</v>
      </c>
      <c r="B269" t="s">
        <v>235</v>
      </c>
      <c r="C269">
        <v>861593599.99999988</v>
      </c>
      <c r="D269">
        <v>994102429.49999988</v>
      </c>
      <c r="E269">
        <v>4437529600.000001</v>
      </c>
      <c r="F269">
        <v>10470310500</v>
      </c>
      <c r="G269">
        <v>16763536129.5</v>
      </c>
      <c r="H269">
        <v>240.39999999999998</v>
      </c>
      <c r="I269">
        <v>58990</v>
      </c>
      <c r="J269" s="20">
        <v>14162.512150000002</v>
      </c>
    </row>
    <row r="270" spans="1:10" x14ac:dyDescent="0.3">
      <c r="A270" t="b">
        <v>0</v>
      </c>
      <c r="B270" t="s">
        <v>274</v>
      </c>
      <c r="C270">
        <v>722140160</v>
      </c>
      <c r="D270">
        <v>1064543998.5000001</v>
      </c>
      <c r="E270">
        <v>4493414400.000001</v>
      </c>
      <c r="F270">
        <v>10484369999.999998</v>
      </c>
      <c r="G270">
        <v>16764468558.5</v>
      </c>
      <c r="H270">
        <v>201.49</v>
      </c>
      <c r="I270">
        <v>63170</v>
      </c>
      <c r="J270" s="20">
        <v>14179.079449999999</v>
      </c>
    </row>
    <row r="271" spans="1:10" x14ac:dyDescent="0.3">
      <c r="A271" t="b">
        <v>0</v>
      </c>
      <c r="B271" t="s">
        <v>240</v>
      </c>
      <c r="C271">
        <v>861593599.99999988</v>
      </c>
      <c r="D271">
        <v>996630237.00000012</v>
      </c>
      <c r="E271">
        <v>4451993600</v>
      </c>
      <c r="F271">
        <v>10456405499.999996</v>
      </c>
      <c r="G271">
        <v>16766622936.999996</v>
      </c>
      <c r="H271">
        <v>240.39999999999998</v>
      </c>
      <c r="I271">
        <v>59140</v>
      </c>
      <c r="J271" s="20">
        <v>14160.804899999999</v>
      </c>
    </row>
    <row r="272" spans="1:10" x14ac:dyDescent="0.3">
      <c r="A272" t="b">
        <v>0</v>
      </c>
      <c r="B272" t="s">
        <v>303</v>
      </c>
      <c r="C272">
        <v>721781760</v>
      </c>
      <c r="D272">
        <v>1045585442.2500001</v>
      </c>
      <c r="E272">
        <v>4494246400.000001</v>
      </c>
      <c r="F272">
        <v>10505382000.000002</v>
      </c>
      <c r="G272">
        <v>16766995602.250004</v>
      </c>
      <c r="H272">
        <v>201.39</v>
      </c>
      <c r="I272">
        <v>62045</v>
      </c>
      <c r="J272" s="20">
        <v>14196.293825000001</v>
      </c>
    </row>
    <row r="273" spans="1:10" x14ac:dyDescent="0.3">
      <c r="A273" t="b">
        <v>0</v>
      </c>
      <c r="B273" t="s">
        <v>187</v>
      </c>
      <c r="C273">
        <v>721960960</v>
      </c>
      <c r="D273">
        <v>1049377153.5</v>
      </c>
      <c r="E273">
        <v>4549478400.000001</v>
      </c>
      <c r="F273">
        <v>10465830000</v>
      </c>
      <c r="G273">
        <v>16786646513.5</v>
      </c>
      <c r="H273">
        <v>201.44</v>
      </c>
      <c r="I273">
        <v>62270</v>
      </c>
      <c r="J273" s="20">
        <v>14201.85295</v>
      </c>
    </row>
    <row r="274" spans="1:10" x14ac:dyDescent="0.3">
      <c r="A274" t="b">
        <v>0</v>
      </c>
      <c r="B274" t="s">
        <v>245</v>
      </c>
      <c r="C274">
        <v>863708160</v>
      </c>
      <c r="D274">
        <v>999158044.49999988</v>
      </c>
      <c r="E274">
        <v>4483814400</v>
      </c>
      <c r="F274">
        <v>10456405499.999996</v>
      </c>
      <c r="G274">
        <v>16803086104.499996</v>
      </c>
      <c r="H274">
        <v>240.99</v>
      </c>
      <c r="I274">
        <v>59290</v>
      </c>
      <c r="J274" s="20">
        <v>14186.98365</v>
      </c>
    </row>
    <row r="275" spans="1:10" x14ac:dyDescent="0.3">
      <c r="A275" t="b">
        <v>0</v>
      </c>
      <c r="B275" t="s">
        <v>250</v>
      </c>
      <c r="C275">
        <v>863708160</v>
      </c>
      <c r="D275">
        <v>999158044.49999988</v>
      </c>
      <c r="E275">
        <v>4483814400</v>
      </c>
      <c r="F275">
        <v>10456405499.999996</v>
      </c>
      <c r="G275">
        <v>16803086104.499996</v>
      </c>
      <c r="H275">
        <v>240.99</v>
      </c>
      <c r="I275">
        <v>59290</v>
      </c>
      <c r="J275" s="20">
        <v>14186.98365</v>
      </c>
    </row>
  </sheetData>
  <sortState xmlns:xlrd2="http://schemas.microsoft.com/office/spreadsheetml/2017/richdata2" ref="A1:J283">
    <sortCondition ref="G1:G283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372"/>
  <sheetViews>
    <sheetView workbookViewId="0">
      <selection activeCell="L13" sqref="L13"/>
    </sheetView>
  </sheetViews>
  <sheetFormatPr defaultRowHeight="14.4" x14ac:dyDescent="0.3"/>
  <cols>
    <col min="2" max="2" width="53.109375" customWidth="1"/>
    <col min="7" max="7" width="22.109375" customWidth="1"/>
  </cols>
  <sheetData>
    <row r="1" spans="1:12" x14ac:dyDescent="0.3">
      <c r="A1" t="s">
        <v>556</v>
      </c>
      <c r="B1" t="s">
        <v>341</v>
      </c>
      <c r="C1">
        <v>59220000</v>
      </c>
      <c r="D1">
        <v>30030.000000000004</v>
      </c>
      <c r="E1">
        <v>186532500</v>
      </c>
      <c r="F1">
        <v>183933750</v>
      </c>
      <c r="G1">
        <v>429716280</v>
      </c>
      <c r="H1">
        <v>6.58</v>
      </c>
      <c r="I1">
        <v>36400</v>
      </c>
      <c r="J1">
        <v>195.88184000000001</v>
      </c>
    </row>
    <row r="2" spans="1:12" x14ac:dyDescent="0.3">
      <c r="A2" t="s">
        <v>556</v>
      </c>
      <c r="B2" t="s">
        <v>340</v>
      </c>
      <c r="C2">
        <v>57959999.999999993</v>
      </c>
      <c r="D2">
        <v>36960</v>
      </c>
      <c r="E2">
        <v>251982500.00000003</v>
      </c>
      <c r="F2">
        <v>221471250.00000003</v>
      </c>
      <c r="G2">
        <v>531450710</v>
      </c>
      <c r="H2">
        <v>6.4399999999999995</v>
      </c>
      <c r="I2">
        <v>44800</v>
      </c>
      <c r="J2">
        <v>244.60687999999999</v>
      </c>
    </row>
    <row r="3" spans="1:12" x14ac:dyDescent="0.3">
      <c r="A3" t="s">
        <v>556</v>
      </c>
      <c r="B3" t="s">
        <v>338</v>
      </c>
      <c r="C3">
        <v>118440000</v>
      </c>
      <c r="D3">
        <v>26565.000000000004</v>
      </c>
      <c r="E3">
        <v>219257500.00000003</v>
      </c>
      <c r="F3">
        <v>202702500.00000003</v>
      </c>
      <c r="G3">
        <v>540426565</v>
      </c>
      <c r="H3">
        <v>13.16</v>
      </c>
      <c r="I3">
        <v>32200</v>
      </c>
      <c r="J3">
        <v>233.53932</v>
      </c>
    </row>
    <row r="4" spans="1:12" x14ac:dyDescent="0.3">
      <c r="A4" t="s">
        <v>556</v>
      </c>
      <c r="B4" t="s">
        <v>312</v>
      </c>
      <c r="C4">
        <v>34020000</v>
      </c>
      <c r="D4">
        <v>35660.625</v>
      </c>
      <c r="E4">
        <v>220893750</v>
      </c>
      <c r="F4">
        <v>311561250</v>
      </c>
      <c r="G4">
        <v>566510660.625</v>
      </c>
      <c r="H4">
        <v>3.78</v>
      </c>
      <c r="I4">
        <v>43225</v>
      </c>
      <c r="J4">
        <v>276.38593500000002</v>
      </c>
    </row>
    <row r="5" spans="1:12" x14ac:dyDescent="0.3">
      <c r="A5" t="s">
        <v>556</v>
      </c>
      <c r="B5" t="s">
        <v>339</v>
      </c>
      <c r="C5">
        <v>58590000</v>
      </c>
      <c r="D5">
        <v>42735</v>
      </c>
      <c r="E5">
        <v>268345000.00000003</v>
      </c>
      <c r="F5">
        <v>240239999.99999997</v>
      </c>
      <c r="G5">
        <v>567217735</v>
      </c>
      <c r="H5">
        <v>6.51</v>
      </c>
      <c r="I5">
        <v>51800</v>
      </c>
      <c r="J5">
        <v>262.25108</v>
      </c>
    </row>
    <row r="6" spans="1:12" x14ac:dyDescent="0.3">
      <c r="A6" t="s">
        <v>556</v>
      </c>
      <c r="B6" t="s">
        <v>109</v>
      </c>
      <c r="C6">
        <v>43470000</v>
      </c>
      <c r="D6">
        <v>28297.500000000004</v>
      </c>
      <c r="E6">
        <v>224166250.00000003</v>
      </c>
      <c r="F6">
        <v>319068750</v>
      </c>
      <c r="G6">
        <v>586733297.5</v>
      </c>
      <c r="H6">
        <v>4.83</v>
      </c>
      <c r="I6">
        <v>34300</v>
      </c>
      <c r="J6">
        <v>284.08058</v>
      </c>
    </row>
    <row r="7" spans="1:12" x14ac:dyDescent="0.3">
      <c r="A7" t="s">
        <v>556</v>
      </c>
      <c r="B7" t="s">
        <v>88</v>
      </c>
      <c r="C7">
        <v>37170000</v>
      </c>
      <c r="D7">
        <v>25987.500000000004</v>
      </c>
      <c r="E7">
        <v>237256250.00000003</v>
      </c>
      <c r="F7">
        <v>319068750</v>
      </c>
      <c r="G7">
        <v>593520987.5</v>
      </c>
      <c r="H7">
        <v>4.13</v>
      </c>
      <c r="I7">
        <v>31500</v>
      </c>
      <c r="J7">
        <v>288.27890000000002</v>
      </c>
    </row>
    <row r="8" spans="1:12" x14ac:dyDescent="0.3">
      <c r="A8" t="s">
        <v>556</v>
      </c>
      <c r="B8" t="s">
        <v>138</v>
      </c>
      <c r="C8">
        <v>46620000.000000007</v>
      </c>
      <c r="D8">
        <v>29452.500000000004</v>
      </c>
      <c r="E8">
        <v>232347500.00000003</v>
      </c>
      <c r="F8">
        <v>337837499.99999994</v>
      </c>
      <c r="G8">
        <v>616834452.5</v>
      </c>
      <c r="H8">
        <v>5.1800000000000006</v>
      </c>
      <c r="I8">
        <v>35700</v>
      </c>
      <c r="J8">
        <v>298.78142000000003</v>
      </c>
      <c r="L8">
        <f>18+25*18</f>
        <v>468</v>
      </c>
    </row>
    <row r="9" spans="1:12" x14ac:dyDescent="0.3">
      <c r="A9" t="s">
        <v>556</v>
      </c>
      <c r="B9" t="s">
        <v>98</v>
      </c>
      <c r="C9">
        <v>39060000</v>
      </c>
      <c r="D9">
        <v>34650</v>
      </c>
      <c r="E9">
        <v>247073750.00000003</v>
      </c>
      <c r="F9">
        <v>332206874.99999994</v>
      </c>
      <c r="G9">
        <v>618375275</v>
      </c>
      <c r="H9">
        <v>4.34</v>
      </c>
      <c r="I9">
        <v>42000</v>
      </c>
      <c r="J9">
        <v>300.2552</v>
      </c>
    </row>
    <row r="10" spans="1:12" x14ac:dyDescent="0.3">
      <c r="A10" t="s">
        <v>556</v>
      </c>
      <c r="B10" t="s">
        <v>283</v>
      </c>
      <c r="C10">
        <v>40320000.000000007</v>
      </c>
      <c r="D10">
        <v>42157.5</v>
      </c>
      <c r="E10">
        <v>215985000</v>
      </c>
      <c r="F10">
        <v>364113749.99999994</v>
      </c>
      <c r="G10">
        <v>620460907.5</v>
      </c>
      <c r="H10">
        <v>4.4800000000000004</v>
      </c>
      <c r="I10">
        <v>51100</v>
      </c>
      <c r="J10">
        <v>305.09066000000001</v>
      </c>
    </row>
    <row r="11" spans="1:12" x14ac:dyDescent="0.3">
      <c r="A11" t="b">
        <v>0</v>
      </c>
      <c r="B11" t="s">
        <v>498</v>
      </c>
      <c r="C11">
        <v>214200000</v>
      </c>
      <c r="D11">
        <v>24139.500000000004</v>
      </c>
      <c r="E11">
        <v>171806250</v>
      </c>
      <c r="F11">
        <v>234609375</v>
      </c>
      <c r="G11">
        <v>620639764.5</v>
      </c>
      <c r="H11">
        <v>23.8</v>
      </c>
      <c r="I11">
        <v>29260</v>
      </c>
      <c r="J11">
        <v>252.36755600000001</v>
      </c>
    </row>
    <row r="12" spans="1:12" x14ac:dyDescent="0.3">
      <c r="A12" t="b">
        <v>0</v>
      </c>
      <c r="B12" t="s">
        <v>509</v>
      </c>
      <c r="C12">
        <v>215460000</v>
      </c>
      <c r="D12">
        <v>27027.000000000004</v>
      </c>
      <c r="E12">
        <v>176715000</v>
      </c>
      <c r="F12">
        <v>228978750</v>
      </c>
      <c r="G12">
        <v>621180777</v>
      </c>
      <c r="H12">
        <v>23.94</v>
      </c>
      <c r="I12">
        <v>32760</v>
      </c>
      <c r="J12">
        <v>251.59965600000001</v>
      </c>
      <c r="L12">
        <f>18+29*18</f>
        <v>540</v>
      </c>
    </row>
    <row r="13" spans="1:12" x14ac:dyDescent="0.3">
      <c r="A13" t="b">
        <v>0</v>
      </c>
      <c r="B13" t="s">
        <v>460</v>
      </c>
      <c r="C13">
        <v>321300000</v>
      </c>
      <c r="D13">
        <v>20790</v>
      </c>
      <c r="E13">
        <v>132209000</v>
      </c>
      <c r="F13">
        <v>168918750</v>
      </c>
      <c r="G13">
        <v>622448540</v>
      </c>
      <c r="H13">
        <v>35.700000000000003</v>
      </c>
      <c r="I13">
        <v>25200</v>
      </c>
      <c r="J13">
        <v>222.47512</v>
      </c>
    </row>
    <row r="14" spans="1:12" x14ac:dyDescent="0.3">
      <c r="A14" t="b">
        <v>0</v>
      </c>
      <c r="B14" t="s">
        <v>515</v>
      </c>
      <c r="C14">
        <v>221130000.00000003</v>
      </c>
      <c r="D14">
        <v>21829.5</v>
      </c>
      <c r="E14">
        <v>148571500</v>
      </c>
      <c r="F14">
        <v>253378124.99999997</v>
      </c>
      <c r="G14">
        <v>623101454.5</v>
      </c>
      <c r="H14">
        <v>24.570000000000004</v>
      </c>
      <c r="I14">
        <v>26460</v>
      </c>
      <c r="J14">
        <v>254.46587600000001</v>
      </c>
    </row>
    <row r="15" spans="1:12" x14ac:dyDescent="0.3">
      <c r="A15" t="s">
        <v>556</v>
      </c>
      <c r="B15" t="s">
        <v>117</v>
      </c>
      <c r="C15">
        <v>40320000.000000007</v>
      </c>
      <c r="D15">
        <v>27142.500000000004</v>
      </c>
      <c r="E15">
        <v>245437500</v>
      </c>
      <c r="F15">
        <v>337837500</v>
      </c>
      <c r="G15">
        <v>623622142.5</v>
      </c>
      <c r="H15">
        <v>4.4800000000000004</v>
      </c>
      <c r="I15">
        <v>32900</v>
      </c>
      <c r="J15">
        <v>302.97973999999999</v>
      </c>
    </row>
    <row r="16" spans="1:12" x14ac:dyDescent="0.3">
      <c r="A16" t="s">
        <v>556</v>
      </c>
      <c r="B16" t="s">
        <v>93</v>
      </c>
      <c r="C16">
        <v>41580000</v>
      </c>
      <c r="D16">
        <v>32917.5</v>
      </c>
      <c r="E16">
        <v>255025925</v>
      </c>
      <c r="F16">
        <v>328453125</v>
      </c>
      <c r="G16">
        <v>625091967.5</v>
      </c>
      <c r="H16">
        <v>4.62</v>
      </c>
      <c r="I16">
        <v>39900</v>
      </c>
      <c r="J16">
        <v>302.11594000000002</v>
      </c>
    </row>
    <row r="17" spans="1:10" x14ac:dyDescent="0.3">
      <c r="A17" t="b">
        <v>0</v>
      </c>
      <c r="B17" t="s">
        <v>392</v>
      </c>
      <c r="C17">
        <v>103950000</v>
      </c>
      <c r="D17">
        <v>33610.5</v>
      </c>
      <c r="E17">
        <v>230384000</v>
      </c>
      <c r="F17">
        <v>290915625</v>
      </c>
      <c r="G17">
        <v>625283235.5</v>
      </c>
      <c r="H17">
        <v>11.55</v>
      </c>
      <c r="I17">
        <v>40740</v>
      </c>
      <c r="J17">
        <v>284.43444399999998</v>
      </c>
    </row>
    <row r="18" spans="1:10" x14ac:dyDescent="0.3">
      <c r="A18" t="b">
        <v>0</v>
      </c>
      <c r="B18" t="s">
        <v>502</v>
      </c>
      <c r="C18">
        <v>278460000.00000006</v>
      </c>
      <c r="D18">
        <v>14899.500000000002</v>
      </c>
      <c r="E18">
        <v>140488425</v>
      </c>
      <c r="F18">
        <v>206456249.99999994</v>
      </c>
      <c r="G18">
        <v>625419574.5</v>
      </c>
      <c r="H18">
        <v>30.940000000000005</v>
      </c>
      <c r="I18">
        <v>18060</v>
      </c>
      <c r="J18">
        <v>237.49283600000001</v>
      </c>
    </row>
    <row r="19" spans="1:10" x14ac:dyDescent="0.3">
      <c r="A19" t="b">
        <v>0</v>
      </c>
      <c r="B19" t="s">
        <v>262</v>
      </c>
      <c r="C19">
        <v>34020000</v>
      </c>
      <c r="D19">
        <v>39847.5</v>
      </c>
      <c r="E19">
        <v>229075000.00000003</v>
      </c>
      <c r="F19">
        <v>364113749.99999994</v>
      </c>
      <c r="G19">
        <v>627248597.5</v>
      </c>
      <c r="H19">
        <v>3.7800000000000002</v>
      </c>
      <c r="I19">
        <v>48300</v>
      </c>
      <c r="J19">
        <v>309.28897999999998</v>
      </c>
    </row>
    <row r="20" spans="1:10" x14ac:dyDescent="0.3">
      <c r="A20" t="b">
        <v>0</v>
      </c>
      <c r="B20" t="s">
        <v>96</v>
      </c>
      <c r="C20">
        <v>99540000</v>
      </c>
      <c r="D20">
        <v>24255.000000000004</v>
      </c>
      <c r="E20">
        <v>214348750.00000003</v>
      </c>
      <c r="F20">
        <v>313438124.99999994</v>
      </c>
      <c r="G20">
        <v>627351130</v>
      </c>
      <c r="H20">
        <v>11.06</v>
      </c>
      <c r="I20">
        <v>29400</v>
      </c>
      <c r="J20">
        <v>289.18763999999999</v>
      </c>
    </row>
    <row r="21" spans="1:10" x14ac:dyDescent="0.3">
      <c r="A21" t="b">
        <v>0</v>
      </c>
      <c r="B21" t="s">
        <v>368</v>
      </c>
      <c r="C21">
        <v>45990000</v>
      </c>
      <c r="D21">
        <v>40107.375</v>
      </c>
      <c r="E21">
        <v>248710000</v>
      </c>
      <c r="F21">
        <v>333145312.5</v>
      </c>
      <c r="G21">
        <v>627885419.875</v>
      </c>
      <c r="H21">
        <v>5.1100000000000003</v>
      </c>
      <c r="I21">
        <v>48615</v>
      </c>
      <c r="J21">
        <v>303.02416899999997</v>
      </c>
    </row>
    <row r="22" spans="1:10" x14ac:dyDescent="0.3">
      <c r="A22" t="s">
        <v>556</v>
      </c>
      <c r="B22" t="s">
        <v>87</v>
      </c>
      <c r="C22">
        <v>37800000</v>
      </c>
      <c r="D22">
        <v>31762.500000000004</v>
      </c>
      <c r="E22">
        <v>253618750</v>
      </c>
      <c r="F22">
        <v>337837500</v>
      </c>
      <c r="G22">
        <v>629288012.5</v>
      </c>
      <c r="H22">
        <v>4.2</v>
      </c>
      <c r="I22">
        <v>38500</v>
      </c>
      <c r="J22">
        <v>305.92309999999998</v>
      </c>
    </row>
    <row r="23" spans="1:10" x14ac:dyDescent="0.3">
      <c r="A23" t="b">
        <v>0</v>
      </c>
      <c r="B23" t="s">
        <v>507</v>
      </c>
      <c r="C23">
        <v>275940000.00000006</v>
      </c>
      <c r="D23">
        <v>16632</v>
      </c>
      <c r="E23">
        <v>143990000</v>
      </c>
      <c r="F23">
        <v>210209999.99999994</v>
      </c>
      <c r="G23">
        <v>630156632</v>
      </c>
      <c r="H23">
        <v>30.660000000000004</v>
      </c>
      <c r="I23">
        <v>20160</v>
      </c>
      <c r="J23">
        <v>240.532096</v>
      </c>
    </row>
    <row r="24" spans="1:10" x14ac:dyDescent="0.3">
      <c r="A24" t="b">
        <v>0</v>
      </c>
      <c r="B24" t="s">
        <v>104</v>
      </c>
      <c r="C24">
        <v>44730000.000000007</v>
      </c>
      <c r="D24">
        <v>29452.500000000004</v>
      </c>
      <c r="E24">
        <v>230384000</v>
      </c>
      <c r="F24">
        <v>356606250</v>
      </c>
      <c r="G24">
        <v>631749702.5</v>
      </c>
      <c r="H24">
        <v>4.9700000000000006</v>
      </c>
      <c r="I24">
        <v>35700</v>
      </c>
      <c r="J24">
        <v>308.02141999999998</v>
      </c>
    </row>
    <row r="25" spans="1:10" x14ac:dyDescent="0.3">
      <c r="A25" t="b">
        <v>0</v>
      </c>
      <c r="B25" t="s">
        <v>403</v>
      </c>
      <c r="C25">
        <v>99540000</v>
      </c>
      <c r="D25">
        <v>19346.25</v>
      </c>
      <c r="E25">
        <v>232347500.00000003</v>
      </c>
      <c r="F25">
        <v>300299999.99999994</v>
      </c>
      <c r="G25">
        <v>632206846.25</v>
      </c>
      <c r="H25">
        <v>11.06</v>
      </c>
      <c r="I25">
        <v>23450</v>
      </c>
      <c r="J25">
        <v>289.53406999999999</v>
      </c>
    </row>
    <row r="26" spans="1:10" x14ac:dyDescent="0.3">
      <c r="A26" t="b">
        <v>0</v>
      </c>
      <c r="B26" t="s">
        <v>115</v>
      </c>
      <c r="C26">
        <v>100800000.00000001</v>
      </c>
      <c r="D26">
        <v>16747.5</v>
      </c>
      <c r="E26">
        <v>212712500</v>
      </c>
      <c r="F26">
        <v>319068749.99999994</v>
      </c>
      <c r="G26">
        <v>632597997.5</v>
      </c>
      <c r="H26">
        <v>11.200000000000001</v>
      </c>
      <c r="I26">
        <v>20300</v>
      </c>
      <c r="J26">
        <v>291.91217999999998</v>
      </c>
    </row>
    <row r="27" spans="1:10" x14ac:dyDescent="0.3">
      <c r="A27" t="b">
        <v>0</v>
      </c>
      <c r="B27" t="s">
        <v>91</v>
      </c>
      <c r="C27">
        <v>102060000</v>
      </c>
      <c r="D27">
        <v>22522.5</v>
      </c>
      <c r="E27">
        <v>222300925</v>
      </c>
      <c r="F27">
        <v>309684375</v>
      </c>
      <c r="G27">
        <v>634067822.5</v>
      </c>
      <c r="H27">
        <v>11.34</v>
      </c>
      <c r="I27">
        <v>27300</v>
      </c>
      <c r="J27">
        <v>291.04838000000001</v>
      </c>
    </row>
    <row r="28" spans="1:10" x14ac:dyDescent="0.3">
      <c r="A28" t="b">
        <v>0</v>
      </c>
      <c r="B28" t="s">
        <v>549</v>
      </c>
      <c r="C28">
        <v>207270000</v>
      </c>
      <c r="D28">
        <v>19866</v>
      </c>
      <c r="E28">
        <v>183260000.00000003</v>
      </c>
      <c r="F28">
        <v>243993749.99999994</v>
      </c>
      <c r="G28">
        <v>634543616</v>
      </c>
      <c r="H28">
        <v>23.03</v>
      </c>
      <c r="I28">
        <v>24080</v>
      </c>
      <c r="J28">
        <v>260.974448</v>
      </c>
    </row>
    <row r="29" spans="1:10" x14ac:dyDescent="0.3">
      <c r="A29" t="b">
        <v>0</v>
      </c>
      <c r="B29" t="s">
        <v>260</v>
      </c>
      <c r="C29">
        <v>94500000.000000015</v>
      </c>
      <c r="D29">
        <v>29452.500000000004</v>
      </c>
      <c r="E29">
        <v>196350000.00000003</v>
      </c>
      <c r="F29">
        <v>345345000</v>
      </c>
      <c r="G29">
        <v>636224452.5</v>
      </c>
      <c r="H29">
        <v>10.500000000000002</v>
      </c>
      <c r="I29">
        <v>35700</v>
      </c>
      <c r="J29">
        <v>298.22142000000002</v>
      </c>
    </row>
    <row r="30" spans="1:10" x14ac:dyDescent="0.3">
      <c r="A30" t="b">
        <v>0</v>
      </c>
      <c r="B30" t="s">
        <v>364</v>
      </c>
      <c r="C30">
        <v>46620000</v>
      </c>
      <c r="D30">
        <v>35487.375</v>
      </c>
      <c r="E30">
        <v>238565250.00000003</v>
      </c>
      <c r="F30">
        <v>351914062.5</v>
      </c>
      <c r="G30">
        <v>637134799.875</v>
      </c>
      <c r="H30">
        <v>5.18</v>
      </c>
      <c r="I30">
        <v>43015</v>
      </c>
      <c r="J30">
        <v>309.32080900000005</v>
      </c>
    </row>
    <row r="31" spans="1:10" x14ac:dyDescent="0.3">
      <c r="A31" t="b">
        <v>0</v>
      </c>
      <c r="B31" t="s">
        <v>31</v>
      </c>
      <c r="C31">
        <v>129780000.00000003</v>
      </c>
      <c r="D31">
        <v>22089.375</v>
      </c>
      <c r="E31">
        <v>160352500.00000003</v>
      </c>
      <c r="F31">
        <v>347221875</v>
      </c>
      <c r="G31">
        <v>637376464.375</v>
      </c>
      <c r="H31">
        <v>14.420000000000002</v>
      </c>
      <c r="I31">
        <v>26775</v>
      </c>
      <c r="J31">
        <v>291.70606500000002</v>
      </c>
    </row>
    <row r="32" spans="1:10" x14ac:dyDescent="0.3">
      <c r="A32" t="b">
        <v>0</v>
      </c>
      <c r="B32" t="s">
        <v>295</v>
      </c>
      <c r="C32">
        <v>32760000</v>
      </c>
      <c r="D32">
        <v>46055.625000000007</v>
      </c>
      <c r="E32">
        <v>268115925</v>
      </c>
      <c r="F32">
        <v>339714375</v>
      </c>
      <c r="G32">
        <v>640636355.625</v>
      </c>
      <c r="H32">
        <v>3.6399999999999997</v>
      </c>
      <c r="I32">
        <v>55825</v>
      </c>
      <c r="J32">
        <v>312.065495</v>
      </c>
    </row>
    <row r="33" spans="1:10" x14ac:dyDescent="0.3">
      <c r="A33" t="b">
        <v>0</v>
      </c>
      <c r="B33" t="s">
        <v>197</v>
      </c>
      <c r="C33">
        <v>388710000</v>
      </c>
      <c r="D33">
        <v>7045.5000000000009</v>
      </c>
      <c r="E33">
        <v>55403425.000000007</v>
      </c>
      <c r="F33">
        <v>197071874.99999997</v>
      </c>
      <c r="G33">
        <v>641192345.5</v>
      </c>
      <c r="H33">
        <v>43.19</v>
      </c>
      <c r="I33">
        <v>8540</v>
      </c>
      <c r="J33">
        <v>220.33712399999999</v>
      </c>
    </row>
    <row r="34" spans="1:10" x14ac:dyDescent="0.3">
      <c r="A34" t="b">
        <v>0</v>
      </c>
      <c r="B34" t="s">
        <v>528</v>
      </c>
      <c r="C34">
        <v>200970000.00000003</v>
      </c>
      <c r="D34">
        <v>17556</v>
      </c>
      <c r="E34">
        <v>196350000.00000003</v>
      </c>
      <c r="F34">
        <v>243993749.99999997</v>
      </c>
      <c r="G34">
        <v>641331306</v>
      </c>
      <c r="H34">
        <v>22.330000000000002</v>
      </c>
      <c r="I34">
        <v>21280</v>
      </c>
      <c r="J34">
        <v>265.17276800000002</v>
      </c>
    </row>
    <row r="35" spans="1:10" x14ac:dyDescent="0.3">
      <c r="A35" t="b">
        <v>0</v>
      </c>
      <c r="B35" t="s">
        <v>457</v>
      </c>
      <c r="C35">
        <v>27719999.999999996</v>
      </c>
      <c r="D35">
        <v>26622.750000000004</v>
      </c>
      <c r="E35">
        <v>428697500.00000006</v>
      </c>
      <c r="F35">
        <v>187687500</v>
      </c>
      <c r="G35">
        <v>644131622.75</v>
      </c>
      <c r="H35">
        <v>3.0799999999999996</v>
      </c>
      <c r="I35">
        <v>32270</v>
      </c>
      <c r="J35">
        <v>294.579362</v>
      </c>
    </row>
    <row r="36" spans="1:10" x14ac:dyDescent="0.3">
      <c r="A36" t="b">
        <v>0</v>
      </c>
      <c r="B36" t="s">
        <v>80</v>
      </c>
      <c r="C36">
        <v>43470000</v>
      </c>
      <c r="D36">
        <v>32340.000000000004</v>
      </c>
      <c r="E36">
        <v>212712500</v>
      </c>
      <c r="F36">
        <v>388513125</v>
      </c>
      <c r="G36">
        <v>644727965</v>
      </c>
      <c r="H36">
        <v>4.83</v>
      </c>
      <c r="I36">
        <v>39200</v>
      </c>
      <c r="J36">
        <v>318.03351999999995</v>
      </c>
    </row>
    <row r="37" spans="1:10" x14ac:dyDescent="0.3">
      <c r="A37" t="b">
        <v>0</v>
      </c>
      <c r="B37" t="s">
        <v>300</v>
      </c>
      <c r="C37">
        <v>30240000</v>
      </c>
      <c r="D37">
        <v>47788.125000000007</v>
      </c>
      <c r="E37">
        <v>271617500</v>
      </c>
      <c r="F37">
        <v>343468125.00000006</v>
      </c>
      <c r="G37">
        <v>645373413.125</v>
      </c>
      <c r="H37">
        <v>3.36</v>
      </c>
      <c r="I37">
        <v>57925</v>
      </c>
      <c r="J37">
        <v>315.10475500000001</v>
      </c>
    </row>
    <row r="38" spans="1:10" x14ac:dyDescent="0.3">
      <c r="A38" t="b">
        <v>0</v>
      </c>
      <c r="B38" t="s">
        <v>198</v>
      </c>
      <c r="C38">
        <v>386189999.99999994</v>
      </c>
      <c r="D38">
        <v>8778</v>
      </c>
      <c r="E38">
        <v>58904999.999999993</v>
      </c>
      <c r="F38">
        <v>200825625</v>
      </c>
      <c r="G38">
        <v>645929403</v>
      </c>
      <c r="H38">
        <v>42.91</v>
      </c>
      <c r="I38">
        <v>10640</v>
      </c>
      <c r="J38">
        <v>223.376384</v>
      </c>
    </row>
    <row r="39" spans="1:10" x14ac:dyDescent="0.3">
      <c r="A39" t="b">
        <v>0</v>
      </c>
      <c r="B39" t="s">
        <v>362</v>
      </c>
      <c r="C39">
        <v>107099999.99999999</v>
      </c>
      <c r="D39">
        <v>25092.375000000004</v>
      </c>
      <c r="E39">
        <v>205840250.00000003</v>
      </c>
      <c r="F39">
        <v>333145312.50000006</v>
      </c>
      <c r="G39">
        <v>646110654.875</v>
      </c>
      <c r="H39">
        <v>11.899999999999999</v>
      </c>
      <c r="I39">
        <v>30415</v>
      </c>
      <c r="J39">
        <v>298.25324899999998</v>
      </c>
    </row>
    <row r="40" spans="1:10" x14ac:dyDescent="0.3">
      <c r="A40" t="b">
        <v>0</v>
      </c>
      <c r="B40" t="s">
        <v>466</v>
      </c>
      <c r="C40">
        <v>318780000</v>
      </c>
      <c r="D40">
        <v>20790</v>
      </c>
      <c r="E40">
        <v>122718750</v>
      </c>
      <c r="F40">
        <v>206456249.99999997</v>
      </c>
      <c r="G40">
        <v>647975790</v>
      </c>
      <c r="H40">
        <v>35.42</v>
      </c>
      <c r="I40">
        <v>25200</v>
      </c>
      <c r="J40">
        <v>238.85512</v>
      </c>
    </row>
    <row r="41" spans="1:10" x14ac:dyDescent="0.3">
      <c r="A41" t="b">
        <v>0</v>
      </c>
      <c r="B41" t="s">
        <v>526</v>
      </c>
      <c r="C41">
        <v>261450000.00000006</v>
      </c>
      <c r="D41">
        <v>7161.0000000000009</v>
      </c>
      <c r="E41">
        <v>163625000</v>
      </c>
      <c r="F41">
        <v>225225000</v>
      </c>
      <c r="G41">
        <v>650307161</v>
      </c>
      <c r="H41">
        <v>29.050000000000004</v>
      </c>
      <c r="I41">
        <v>8680</v>
      </c>
      <c r="J41">
        <v>254.105208</v>
      </c>
    </row>
    <row r="42" spans="1:10" x14ac:dyDescent="0.3">
      <c r="A42" t="b">
        <v>0</v>
      </c>
      <c r="B42" t="s">
        <v>436</v>
      </c>
      <c r="C42">
        <v>21420000.000000004</v>
      </c>
      <c r="D42">
        <v>24312.750000000004</v>
      </c>
      <c r="E42">
        <v>441787500</v>
      </c>
      <c r="F42">
        <v>187687500</v>
      </c>
      <c r="G42">
        <v>650919312.75</v>
      </c>
      <c r="H42">
        <v>2.3800000000000003</v>
      </c>
      <c r="I42">
        <v>29470</v>
      </c>
      <c r="J42">
        <v>298.77768200000003</v>
      </c>
    </row>
    <row r="43" spans="1:10" x14ac:dyDescent="0.3">
      <c r="A43" t="b">
        <v>0</v>
      </c>
      <c r="B43" t="s">
        <v>59</v>
      </c>
      <c r="C43">
        <v>37170000</v>
      </c>
      <c r="D43">
        <v>30030.000000000004</v>
      </c>
      <c r="E43">
        <v>225802500</v>
      </c>
      <c r="F43">
        <v>388513125.00000006</v>
      </c>
      <c r="G43">
        <v>651515655</v>
      </c>
      <c r="H43">
        <v>4.13</v>
      </c>
      <c r="I43">
        <v>36400</v>
      </c>
      <c r="J43">
        <v>322.23184000000003</v>
      </c>
    </row>
    <row r="44" spans="1:10" x14ac:dyDescent="0.3">
      <c r="A44" t="b">
        <v>0</v>
      </c>
      <c r="B44" t="s">
        <v>503</v>
      </c>
      <c r="C44">
        <v>218610000.00000003</v>
      </c>
      <c r="D44">
        <v>31069.500000000004</v>
      </c>
      <c r="E44">
        <v>189575925</v>
      </c>
      <c r="F44">
        <v>243993749.99999997</v>
      </c>
      <c r="G44">
        <v>652210744.5</v>
      </c>
      <c r="H44">
        <v>24.290000000000003</v>
      </c>
      <c r="I44">
        <v>37660</v>
      </c>
      <c r="J44">
        <v>266.20459599999998</v>
      </c>
    </row>
    <row r="45" spans="1:10" x14ac:dyDescent="0.3">
      <c r="A45" t="s">
        <v>556</v>
      </c>
      <c r="B45" t="s">
        <v>97</v>
      </c>
      <c r="C45">
        <v>39690000</v>
      </c>
      <c r="D45">
        <v>40425</v>
      </c>
      <c r="E45">
        <v>263436250.00000003</v>
      </c>
      <c r="F45">
        <v>350975625</v>
      </c>
      <c r="G45">
        <v>654142300</v>
      </c>
      <c r="H45">
        <v>4.41</v>
      </c>
      <c r="I45">
        <v>49000</v>
      </c>
      <c r="J45">
        <v>317.89940000000001</v>
      </c>
    </row>
    <row r="46" spans="1:10" x14ac:dyDescent="0.3">
      <c r="A46" t="s">
        <v>556</v>
      </c>
      <c r="B46" t="s">
        <v>122</v>
      </c>
      <c r="C46">
        <v>44730000.000000007</v>
      </c>
      <c r="D46">
        <v>34072.5</v>
      </c>
      <c r="E46">
        <v>263207175</v>
      </c>
      <c r="F46">
        <v>347221875</v>
      </c>
      <c r="G46">
        <v>655193122.5</v>
      </c>
      <c r="H46">
        <v>4.9700000000000006</v>
      </c>
      <c r="I46">
        <v>41300</v>
      </c>
      <c r="J46">
        <v>316.81677999999999</v>
      </c>
    </row>
    <row r="47" spans="1:10" x14ac:dyDescent="0.3">
      <c r="A47" t="b">
        <v>0</v>
      </c>
      <c r="B47" t="s">
        <v>508</v>
      </c>
      <c r="C47">
        <v>216090000.00000003</v>
      </c>
      <c r="D47">
        <v>32802</v>
      </c>
      <c r="E47">
        <v>193077500</v>
      </c>
      <c r="F47">
        <v>247747500</v>
      </c>
      <c r="G47">
        <v>656947802</v>
      </c>
      <c r="H47">
        <v>24.01</v>
      </c>
      <c r="I47">
        <v>39760</v>
      </c>
      <c r="J47">
        <v>269.24385599999999</v>
      </c>
    </row>
    <row r="48" spans="1:10" x14ac:dyDescent="0.3">
      <c r="A48" t="b">
        <v>0</v>
      </c>
      <c r="B48" t="s">
        <v>267</v>
      </c>
      <c r="C48">
        <v>38429999.999999993</v>
      </c>
      <c r="D48">
        <v>46777.500000000007</v>
      </c>
      <c r="E48">
        <v>246844675.00000003</v>
      </c>
      <c r="F48">
        <v>373498124.99999994</v>
      </c>
      <c r="G48">
        <v>658819577.5</v>
      </c>
      <c r="H48">
        <v>4.2699999999999996</v>
      </c>
      <c r="I48">
        <v>56700</v>
      </c>
      <c r="J48">
        <v>323.12601999999998</v>
      </c>
    </row>
    <row r="49" spans="1:10" x14ac:dyDescent="0.3">
      <c r="A49" t="b">
        <v>0</v>
      </c>
      <c r="B49" t="s">
        <v>170</v>
      </c>
      <c r="C49">
        <v>34650000</v>
      </c>
      <c r="D49">
        <v>27720.000000000004</v>
      </c>
      <c r="E49">
        <v>549452750</v>
      </c>
      <c r="F49">
        <v>75075000</v>
      </c>
      <c r="G49">
        <v>659205470</v>
      </c>
      <c r="H49">
        <v>3.85</v>
      </c>
      <c r="I49">
        <v>33600</v>
      </c>
      <c r="J49">
        <v>284.78016000000002</v>
      </c>
    </row>
    <row r="50" spans="1:10" x14ac:dyDescent="0.3">
      <c r="A50" t="s">
        <v>556</v>
      </c>
      <c r="B50" t="s">
        <v>116</v>
      </c>
      <c r="C50">
        <v>40950000</v>
      </c>
      <c r="D50">
        <v>32917.5</v>
      </c>
      <c r="E50">
        <v>261800000</v>
      </c>
      <c r="F50">
        <v>356606250</v>
      </c>
      <c r="G50">
        <v>659389167.5</v>
      </c>
      <c r="H50">
        <v>4.55</v>
      </c>
      <c r="I50">
        <v>39900</v>
      </c>
      <c r="J50">
        <v>320.62394</v>
      </c>
    </row>
    <row r="51" spans="1:10" x14ac:dyDescent="0.3">
      <c r="A51" t="b">
        <v>0</v>
      </c>
      <c r="B51" t="s">
        <v>434</v>
      </c>
      <c r="C51">
        <v>81900000</v>
      </c>
      <c r="D51">
        <v>13917.750000000002</v>
      </c>
      <c r="E51">
        <v>409062500</v>
      </c>
      <c r="F51">
        <v>168918749.99999997</v>
      </c>
      <c r="G51">
        <v>659895167.75</v>
      </c>
      <c r="H51">
        <v>9.1</v>
      </c>
      <c r="I51">
        <v>16870</v>
      </c>
      <c r="J51">
        <v>287.71012200000001</v>
      </c>
    </row>
    <row r="52" spans="1:10" x14ac:dyDescent="0.3">
      <c r="A52" t="s">
        <v>556</v>
      </c>
      <c r="B52" t="s">
        <v>127</v>
      </c>
      <c r="C52">
        <v>42210000.000000007</v>
      </c>
      <c r="D52">
        <v>35805</v>
      </c>
      <c r="E52">
        <v>266708750</v>
      </c>
      <c r="F52">
        <v>350975625</v>
      </c>
      <c r="G52">
        <v>659930180</v>
      </c>
      <c r="H52">
        <v>4.6900000000000004</v>
      </c>
      <c r="I52">
        <v>43400</v>
      </c>
      <c r="J52">
        <v>319.85604000000001</v>
      </c>
    </row>
    <row r="53" spans="1:10" x14ac:dyDescent="0.3">
      <c r="A53" t="b">
        <v>0</v>
      </c>
      <c r="B53" t="s">
        <v>57</v>
      </c>
      <c r="C53">
        <v>97650000</v>
      </c>
      <c r="D53">
        <v>19635</v>
      </c>
      <c r="E53">
        <v>193077500</v>
      </c>
      <c r="F53">
        <v>369744375</v>
      </c>
      <c r="G53">
        <v>660491510</v>
      </c>
      <c r="H53">
        <v>10.85</v>
      </c>
      <c r="I53">
        <v>23800</v>
      </c>
      <c r="J53">
        <v>311.16428000000002</v>
      </c>
    </row>
    <row r="54" spans="1:10" x14ac:dyDescent="0.3">
      <c r="A54" t="s">
        <v>556</v>
      </c>
      <c r="B54" t="s">
        <v>92</v>
      </c>
      <c r="C54">
        <v>42210000.000000007</v>
      </c>
      <c r="D54">
        <v>38692.5</v>
      </c>
      <c r="E54">
        <v>271388425</v>
      </c>
      <c r="F54">
        <v>347221875</v>
      </c>
      <c r="G54">
        <v>660858992.5</v>
      </c>
      <c r="H54">
        <v>4.6900000000000004</v>
      </c>
      <c r="I54">
        <v>46900</v>
      </c>
      <c r="J54">
        <v>319.76013999999998</v>
      </c>
    </row>
    <row r="55" spans="1:10" x14ac:dyDescent="0.3">
      <c r="A55" t="b">
        <v>0</v>
      </c>
      <c r="B55" t="s">
        <v>133</v>
      </c>
      <c r="C55">
        <v>47880000</v>
      </c>
      <c r="D55">
        <v>30607.500000000004</v>
      </c>
      <c r="E55">
        <v>238565250.00000003</v>
      </c>
      <c r="F55">
        <v>375375000</v>
      </c>
      <c r="G55">
        <v>661850857.5</v>
      </c>
      <c r="H55">
        <v>5.32</v>
      </c>
      <c r="I55">
        <v>37100</v>
      </c>
      <c r="J55">
        <v>322.72226000000001</v>
      </c>
    </row>
    <row r="56" spans="1:10" x14ac:dyDescent="0.3">
      <c r="A56" t="b">
        <v>0</v>
      </c>
      <c r="B56" t="s">
        <v>261</v>
      </c>
      <c r="C56">
        <v>34650000</v>
      </c>
      <c r="D56">
        <v>45622.500000000007</v>
      </c>
      <c r="E56">
        <v>245437500</v>
      </c>
      <c r="F56">
        <v>382882500</v>
      </c>
      <c r="G56">
        <v>663015622.5</v>
      </c>
      <c r="H56">
        <v>3.85</v>
      </c>
      <c r="I56">
        <v>55300</v>
      </c>
      <c r="J56">
        <v>326.93317999999999</v>
      </c>
    </row>
    <row r="57" spans="1:10" x14ac:dyDescent="0.3">
      <c r="A57" t="b">
        <v>0</v>
      </c>
      <c r="B57" t="s">
        <v>272</v>
      </c>
      <c r="C57">
        <v>35910000.000000007</v>
      </c>
      <c r="D57">
        <v>48510.000000000007</v>
      </c>
      <c r="E57">
        <v>250346250.00000003</v>
      </c>
      <c r="F57">
        <v>377251875</v>
      </c>
      <c r="G57">
        <v>663556635</v>
      </c>
      <c r="H57">
        <v>3.9900000000000007</v>
      </c>
      <c r="I57">
        <v>58800</v>
      </c>
      <c r="J57">
        <v>326.16528</v>
      </c>
    </row>
    <row r="58" spans="1:10" x14ac:dyDescent="0.3">
      <c r="A58" t="b">
        <v>0</v>
      </c>
      <c r="B58" t="s">
        <v>120</v>
      </c>
      <c r="C58">
        <v>105210000.00000001</v>
      </c>
      <c r="D58">
        <v>23677.500000000004</v>
      </c>
      <c r="E58">
        <v>230482175</v>
      </c>
      <c r="F58">
        <v>328453125</v>
      </c>
      <c r="G58">
        <v>664168977.5</v>
      </c>
      <c r="H58">
        <v>11.690000000000001</v>
      </c>
      <c r="I58">
        <v>28700</v>
      </c>
      <c r="J58">
        <v>305.74921999999998</v>
      </c>
    </row>
    <row r="59" spans="1:10" x14ac:dyDescent="0.3">
      <c r="A59" t="b">
        <v>0</v>
      </c>
      <c r="B59" t="s">
        <v>278</v>
      </c>
      <c r="C59">
        <v>41580000</v>
      </c>
      <c r="D59">
        <v>43312.5</v>
      </c>
      <c r="E59">
        <v>222202750</v>
      </c>
      <c r="F59">
        <v>401651250</v>
      </c>
      <c r="G59">
        <v>665477312.5</v>
      </c>
      <c r="H59">
        <v>4.62</v>
      </c>
      <c r="I59">
        <v>52500</v>
      </c>
      <c r="J59">
        <v>329.03149999999999</v>
      </c>
    </row>
    <row r="60" spans="1:10" x14ac:dyDescent="0.3">
      <c r="A60" t="b">
        <v>0</v>
      </c>
      <c r="B60" t="s">
        <v>265</v>
      </c>
      <c r="C60">
        <v>98910000</v>
      </c>
      <c r="D60">
        <v>36382.5</v>
      </c>
      <c r="E60">
        <v>214119675</v>
      </c>
      <c r="F60">
        <v>354729374.99999994</v>
      </c>
      <c r="G60">
        <v>667795432.5</v>
      </c>
      <c r="H60">
        <v>10.99</v>
      </c>
      <c r="I60">
        <v>44100</v>
      </c>
      <c r="J60">
        <v>312.05846000000003</v>
      </c>
    </row>
    <row r="61" spans="1:10" x14ac:dyDescent="0.3">
      <c r="A61" t="s">
        <v>556</v>
      </c>
      <c r="B61" t="s">
        <v>311</v>
      </c>
      <c r="C61">
        <v>32760000</v>
      </c>
      <c r="D61">
        <v>42590.625</v>
      </c>
      <c r="E61">
        <v>286343750</v>
      </c>
      <c r="F61">
        <v>349098750.00000006</v>
      </c>
      <c r="G61">
        <v>668245090.625</v>
      </c>
      <c r="H61">
        <v>3.64</v>
      </c>
      <c r="I61">
        <v>51625</v>
      </c>
      <c r="J61">
        <v>325.110975</v>
      </c>
    </row>
    <row r="62" spans="1:10" x14ac:dyDescent="0.3">
      <c r="A62" t="b">
        <v>0</v>
      </c>
      <c r="B62" t="s">
        <v>125</v>
      </c>
      <c r="C62">
        <v>102690000</v>
      </c>
      <c r="D62">
        <v>25410.000000000004</v>
      </c>
      <c r="E62">
        <v>233983750</v>
      </c>
      <c r="F62">
        <v>332206874.99999994</v>
      </c>
      <c r="G62">
        <v>668906035</v>
      </c>
      <c r="H62">
        <v>11.41</v>
      </c>
      <c r="I62">
        <v>30800</v>
      </c>
      <c r="J62">
        <v>308.78847999999999</v>
      </c>
    </row>
    <row r="63" spans="1:10" x14ac:dyDescent="0.3">
      <c r="A63" t="b">
        <v>0</v>
      </c>
      <c r="B63" t="s">
        <v>36</v>
      </c>
      <c r="C63">
        <v>134190000.00000003</v>
      </c>
      <c r="D63">
        <v>29019.375000000004</v>
      </c>
      <c r="E63">
        <v>178122175</v>
      </c>
      <c r="F63">
        <v>356606250</v>
      </c>
      <c r="G63">
        <v>668947444.375</v>
      </c>
      <c r="H63">
        <v>14.910000000000002</v>
      </c>
      <c r="I63">
        <v>35175</v>
      </c>
      <c r="J63">
        <v>305.54310500000003</v>
      </c>
    </row>
    <row r="64" spans="1:10" x14ac:dyDescent="0.3">
      <c r="A64" t="s">
        <v>556</v>
      </c>
      <c r="B64" t="s">
        <v>167</v>
      </c>
      <c r="C64">
        <v>78120000</v>
      </c>
      <c r="D64">
        <v>26565.000000000004</v>
      </c>
      <c r="E64">
        <v>212712500</v>
      </c>
      <c r="F64">
        <v>381005624.99999988</v>
      </c>
      <c r="G64">
        <v>671864689.99999988</v>
      </c>
      <c r="H64">
        <v>8.68</v>
      </c>
      <c r="I64">
        <v>32200</v>
      </c>
      <c r="J64">
        <v>321.52931999999998</v>
      </c>
    </row>
    <row r="65" spans="1:10" x14ac:dyDescent="0.3">
      <c r="A65" t="b">
        <v>0</v>
      </c>
      <c r="B65" t="s">
        <v>270</v>
      </c>
      <c r="C65">
        <v>96390000.000000015</v>
      </c>
      <c r="D65">
        <v>38115</v>
      </c>
      <c r="E65">
        <v>217621250</v>
      </c>
      <c r="F65">
        <v>358483125</v>
      </c>
      <c r="G65">
        <v>672532490</v>
      </c>
      <c r="H65">
        <v>10.71</v>
      </c>
      <c r="I65">
        <v>46200</v>
      </c>
      <c r="J65">
        <v>315.09771999999998</v>
      </c>
    </row>
    <row r="66" spans="1:10" x14ac:dyDescent="0.3">
      <c r="A66" t="b">
        <v>0</v>
      </c>
      <c r="B66" t="s">
        <v>363</v>
      </c>
      <c r="C66">
        <v>47250000</v>
      </c>
      <c r="D66">
        <v>41262.375</v>
      </c>
      <c r="E66">
        <v>254927750</v>
      </c>
      <c r="F66">
        <v>370682812.5</v>
      </c>
      <c r="G66">
        <v>672901824.875</v>
      </c>
      <c r="H66">
        <v>5.25</v>
      </c>
      <c r="I66">
        <v>50015</v>
      </c>
      <c r="J66">
        <v>326.96500900000001</v>
      </c>
    </row>
    <row r="67" spans="1:10" x14ac:dyDescent="0.3">
      <c r="A67" t="b">
        <v>0</v>
      </c>
      <c r="B67" t="s">
        <v>533</v>
      </c>
      <c r="C67">
        <v>205380000</v>
      </c>
      <c r="D67">
        <v>24486.000000000004</v>
      </c>
      <c r="E67">
        <v>214119675</v>
      </c>
      <c r="F67">
        <v>253378124.99999997</v>
      </c>
      <c r="G67">
        <v>672902286</v>
      </c>
      <c r="H67">
        <v>22.82</v>
      </c>
      <c r="I67">
        <v>29680</v>
      </c>
      <c r="J67">
        <v>279.00980800000002</v>
      </c>
    </row>
    <row r="68" spans="1:10" x14ac:dyDescent="0.3">
      <c r="A68" t="b">
        <v>0</v>
      </c>
      <c r="B68" t="s">
        <v>41</v>
      </c>
      <c r="C68">
        <v>131670000</v>
      </c>
      <c r="D68">
        <v>30751.875000000004</v>
      </c>
      <c r="E68">
        <v>181623750</v>
      </c>
      <c r="F68">
        <v>360359999.99999994</v>
      </c>
      <c r="G68">
        <v>673684501.875</v>
      </c>
      <c r="H68">
        <v>14.63</v>
      </c>
      <c r="I68">
        <v>37275</v>
      </c>
      <c r="J68">
        <v>308.58236499999998</v>
      </c>
    </row>
    <row r="69" spans="1:10" x14ac:dyDescent="0.3">
      <c r="A69" t="b">
        <v>0</v>
      </c>
      <c r="B69" t="s">
        <v>527</v>
      </c>
      <c r="C69">
        <v>201600000.00000003</v>
      </c>
      <c r="D69">
        <v>23331.000000000004</v>
      </c>
      <c r="E69">
        <v>212712500</v>
      </c>
      <c r="F69">
        <v>262762500</v>
      </c>
      <c r="G69">
        <v>677098331</v>
      </c>
      <c r="H69">
        <v>22.400000000000002</v>
      </c>
      <c r="I69">
        <v>28280</v>
      </c>
      <c r="J69">
        <v>282.81696799999997</v>
      </c>
    </row>
    <row r="70" spans="1:10" x14ac:dyDescent="0.3">
      <c r="A70" t="s">
        <v>556</v>
      </c>
      <c r="B70" t="s">
        <v>309</v>
      </c>
      <c r="C70">
        <v>93240000.000000015</v>
      </c>
      <c r="D70">
        <v>32195.625000000004</v>
      </c>
      <c r="E70">
        <v>253618750</v>
      </c>
      <c r="F70">
        <v>330330000</v>
      </c>
      <c r="G70">
        <v>677220945.625</v>
      </c>
      <c r="H70">
        <v>10.360000000000001</v>
      </c>
      <c r="I70">
        <v>39025</v>
      </c>
      <c r="J70">
        <v>314.04341499999998</v>
      </c>
    </row>
    <row r="71" spans="1:10" x14ac:dyDescent="0.3">
      <c r="A71" t="b">
        <v>0</v>
      </c>
      <c r="B71" t="s">
        <v>402</v>
      </c>
      <c r="C71">
        <v>100800000.00000001</v>
      </c>
      <c r="D71">
        <v>20501.25</v>
      </c>
      <c r="E71">
        <v>238565250.00000003</v>
      </c>
      <c r="F71">
        <v>337837499.99999994</v>
      </c>
      <c r="G71">
        <v>677223251.25</v>
      </c>
      <c r="H71">
        <v>11.200000000000001</v>
      </c>
      <c r="I71">
        <v>24850</v>
      </c>
      <c r="J71">
        <v>313.47491000000002</v>
      </c>
    </row>
    <row r="72" spans="1:10" x14ac:dyDescent="0.3">
      <c r="A72" t="b">
        <v>0</v>
      </c>
      <c r="B72" t="s">
        <v>538</v>
      </c>
      <c r="C72">
        <v>202860000</v>
      </c>
      <c r="D72">
        <v>26218.500000000004</v>
      </c>
      <c r="E72">
        <v>217621250</v>
      </c>
      <c r="F72">
        <v>257131874.99999997</v>
      </c>
      <c r="G72">
        <v>677639343.5</v>
      </c>
      <c r="H72">
        <v>22.54</v>
      </c>
      <c r="I72">
        <v>31780</v>
      </c>
      <c r="J72">
        <v>282.04906799999998</v>
      </c>
    </row>
    <row r="73" spans="1:10" x14ac:dyDescent="0.3">
      <c r="A73" t="b">
        <v>0</v>
      </c>
      <c r="B73" t="s">
        <v>146</v>
      </c>
      <c r="C73">
        <v>71820000</v>
      </c>
      <c r="D73">
        <v>24255.000000000004</v>
      </c>
      <c r="E73">
        <v>225802500</v>
      </c>
      <c r="F73">
        <v>381005625</v>
      </c>
      <c r="G73">
        <v>678652380</v>
      </c>
      <c r="H73">
        <v>7.98</v>
      </c>
      <c r="I73">
        <v>29400</v>
      </c>
      <c r="J73">
        <v>325.72764000000006</v>
      </c>
    </row>
    <row r="74" spans="1:10" x14ac:dyDescent="0.3">
      <c r="A74" t="b">
        <v>0</v>
      </c>
      <c r="B74" t="s">
        <v>471</v>
      </c>
      <c r="C74">
        <v>323190000.00000006</v>
      </c>
      <c r="D74">
        <v>27720.000000000004</v>
      </c>
      <c r="E74">
        <v>140488425</v>
      </c>
      <c r="F74">
        <v>215840625</v>
      </c>
      <c r="G74">
        <v>679546770</v>
      </c>
      <c r="H74">
        <v>35.910000000000004</v>
      </c>
      <c r="I74">
        <v>33600</v>
      </c>
      <c r="J74">
        <v>252.69216</v>
      </c>
    </row>
    <row r="75" spans="1:10" x14ac:dyDescent="0.3">
      <c r="A75" t="b">
        <v>0</v>
      </c>
      <c r="B75" t="s">
        <v>544</v>
      </c>
      <c r="C75">
        <v>208530000.00000003</v>
      </c>
      <c r="D75">
        <v>21021</v>
      </c>
      <c r="E75">
        <v>189477750</v>
      </c>
      <c r="F75">
        <v>281531250</v>
      </c>
      <c r="G75">
        <v>679560021</v>
      </c>
      <c r="H75">
        <v>23.17</v>
      </c>
      <c r="I75">
        <v>25480</v>
      </c>
      <c r="J75">
        <v>284.91528799999998</v>
      </c>
    </row>
    <row r="76" spans="1:10" x14ac:dyDescent="0.3">
      <c r="A76" t="b">
        <v>0</v>
      </c>
      <c r="B76" t="s">
        <v>519</v>
      </c>
      <c r="C76">
        <v>218610000.00000003</v>
      </c>
      <c r="D76">
        <v>27604.500000000004</v>
      </c>
      <c r="E76">
        <v>207803750</v>
      </c>
      <c r="F76">
        <v>253378124.99999997</v>
      </c>
      <c r="G76">
        <v>679819479.5</v>
      </c>
      <c r="H76">
        <v>24.290000000000003</v>
      </c>
      <c r="I76">
        <v>33460</v>
      </c>
      <c r="J76">
        <v>279.25007599999998</v>
      </c>
    </row>
    <row r="77" spans="1:10" x14ac:dyDescent="0.3">
      <c r="A77" t="b">
        <v>0</v>
      </c>
      <c r="B77" t="s">
        <v>531</v>
      </c>
      <c r="C77">
        <v>265860000</v>
      </c>
      <c r="D77">
        <v>14091.000000000002</v>
      </c>
      <c r="E77">
        <v>181394675</v>
      </c>
      <c r="F77">
        <v>234609375</v>
      </c>
      <c r="G77">
        <v>681878141</v>
      </c>
      <c r="H77">
        <v>29.540000000000003</v>
      </c>
      <c r="I77">
        <v>17080</v>
      </c>
      <c r="J77">
        <v>267.94224800000001</v>
      </c>
    </row>
    <row r="78" spans="1:10" x14ac:dyDescent="0.3">
      <c r="A78" t="b">
        <v>0</v>
      </c>
      <c r="B78" t="s">
        <v>441</v>
      </c>
      <c r="C78">
        <v>25829999.999999996</v>
      </c>
      <c r="D78">
        <v>31242.750000000004</v>
      </c>
      <c r="E78">
        <v>459557175</v>
      </c>
      <c r="F78">
        <v>197071874.99999997</v>
      </c>
      <c r="G78">
        <v>682490292.75</v>
      </c>
      <c r="H78">
        <v>2.8699999999999997</v>
      </c>
      <c r="I78">
        <v>37870</v>
      </c>
      <c r="J78">
        <v>312.61472199999997</v>
      </c>
    </row>
    <row r="79" spans="1:10" x14ac:dyDescent="0.3">
      <c r="A79" t="b">
        <v>0</v>
      </c>
      <c r="B79" t="s">
        <v>64</v>
      </c>
      <c r="C79">
        <v>41580000</v>
      </c>
      <c r="D79">
        <v>36960</v>
      </c>
      <c r="E79">
        <v>243572175.00000003</v>
      </c>
      <c r="F79">
        <v>397897500</v>
      </c>
      <c r="G79">
        <v>683086635</v>
      </c>
      <c r="H79">
        <v>4.62</v>
      </c>
      <c r="I79">
        <v>44800</v>
      </c>
      <c r="J79">
        <v>336.06887999999998</v>
      </c>
    </row>
    <row r="80" spans="1:10" x14ac:dyDescent="0.3">
      <c r="A80" t="b">
        <v>0</v>
      </c>
      <c r="B80" t="s">
        <v>476</v>
      </c>
      <c r="C80">
        <v>320670000</v>
      </c>
      <c r="D80">
        <v>29452.500000000004</v>
      </c>
      <c r="E80">
        <v>143990000</v>
      </c>
      <c r="F80">
        <v>219594374.99999997</v>
      </c>
      <c r="G80">
        <v>684283827.5</v>
      </c>
      <c r="H80">
        <v>35.630000000000003</v>
      </c>
      <c r="I80">
        <v>35700</v>
      </c>
      <c r="J80">
        <v>255.73142000000001</v>
      </c>
    </row>
    <row r="81" spans="1:10" x14ac:dyDescent="0.3">
      <c r="A81" t="b">
        <v>0</v>
      </c>
      <c r="B81" t="s">
        <v>176</v>
      </c>
      <c r="C81">
        <v>32130000</v>
      </c>
      <c r="D81">
        <v>27720.000000000004</v>
      </c>
      <c r="E81">
        <v>539962500</v>
      </c>
      <c r="F81">
        <v>112612500</v>
      </c>
      <c r="G81">
        <v>684732720</v>
      </c>
      <c r="H81">
        <v>3.57</v>
      </c>
      <c r="I81">
        <v>33600</v>
      </c>
      <c r="J81">
        <v>301.16016000000002</v>
      </c>
    </row>
    <row r="82" spans="1:10" x14ac:dyDescent="0.3">
      <c r="A82" t="b">
        <v>0</v>
      </c>
      <c r="B82" t="s">
        <v>536</v>
      </c>
      <c r="C82">
        <v>263340000</v>
      </c>
      <c r="D82">
        <v>15823.500000000002</v>
      </c>
      <c r="E82">
        <v>184896250</v>
      </c>
      <c r="F82">
        <v>238363125</v>
      </c>
      <c r="G82">
        <v>686615198.5</v>
      </c>
      <c r="H82">
        <v>29.26</v>
      </c>
      <c r="I82">
        <v>19180</v>
      </c>
      <c r="J82">
        <v>270.98150800000002</v>
      </c>
    </row>
    <row r="83" spans="1:10" x14ac:dyDescent="0.3">
      <c r="A83" t="b">
        <v>0</v>
      </c>
      <c r="B83" t="s">
        <v>435</v>
      </c>
      <c r="C83">
        <v>22049999.999999996</v>
      </c>
      <c r="D83">
        <v>30087.750000000004</v>
      </c>
      <c r="E83">
        <v>458150000.00000006</v>
      </c>
      <c r="F83">
        <v>206456249.99999997</v>
      </c>
      <c r="G83">
        <v>686686337.75</v>
      </c>
      <c r="H83">
        <v>2.4499999999999997</v>
      </c>
      <c r="I83">
        <v>36470</v>
      </c>
      <c r="J83">
        <v>316.42188199999998</v>
      </c>
    </row>
    <row r="84" spans="1:10" x14ac:dyDescent="0.3">
      <c r="A84" t="b">
        <v>0</v>
      </c>
      <c r="B84" t="s">
        <v>446</v>
      </c>
      <c r="C84">
        <v>23310000.000000004</v>
      </c>
      <c r="D84">
        <v>32975.25</v>
      </c>
      <c r="E84">
        <v>463058750.00000006</v>
      </c>
      <c r="F84">
        <v>200825625</v>
      </c>
      <c r="G84">
        <v>687227350.25</v>
      </c>
      <c r="H84">
        <v>2.5900000000000003</v>
      </c>
      <c r="I84">
        <v>39970</v>
      </c>
      <c r="J84">
        <v>315.65398199999998</v>
      </c>
    </row>
    <row r="85" spans="1:10" x14ac:dyDescent="0.3">
      <c r="A85" t="b">
        <v>0</v>
      </c>
      <c r="B85" t="s">
        <v>58</v>
      </c>
      <c r="C85">
        <v>37800000</v>
      </c>
      <c r="D85">
        <v>35805</v>
      </c>
      <c r="E85">
        <v>242165000.00000003</v>
      </c>
      <c r="F85">
        <v>407281874.99999994</v>
      </c>
      <c r="G85">
        <v>687282680</v>
      </c>
      <c r="H85">
        <v>4.2</v>
      </c>
      <c r="I85">
        <v>43400</v>
      </c>
      <c r="J85">
        <v>339.87603999999999</v>
      </c>
    </row>
    <row r="86" spans="1:10" x14ac:dyDescent="0.3">
      <c r="A86" t="b">
        <v>0</v>
      </c>
      <c r="B86" t="s">
        <v>144</v>
      </c>
      <c r="C86">
        <v>132300000</v>
      </c>
      <c r="D86">
        <v>13860.000000000002</v>
      </c>
      <c r="E86">
        <v>193077500</v>
      </c>
      <c r="F86">
        <v>362236875</v>
      </c>
      <c r="G86">
        <v>687628235</v>
      </c>
      <c r="H86">
        <v>14.700000000000001</v>
      </c>
      <c r="I86">
        <v>16800</v>
      </c>
      <c r="J86">
        <v>314.66007999999999</v>
      </c>
    </row>
    <row r="87" spans="1:10" x14ac:dyDescent="0.3">
      <c r="A87" t="b">
        <v>0</v>
      </c>
      <c r="B87" t="s">
        <v>69</v>
      </c>
      <c r="C87">
        <v>39060000</v>
      </c>
      <c r="D87">
        <v>38692.5</v>
      </c>
      <c r="E87">
        <v>247073750.00000003</v>
      </c>
      <c r="F87">
        <v>401651250</v>
      </c>
      <c r="G87">
        <v>687823692.5</v>
      </c>
      <c r="H87">
        <v>4.34</v>
      </c>
      <c r="I87">
        <v>46900</v>
      </c>
      <c r="J87">
        <v>339.10813999999999</v>
      </c>
    </row>
    <row r="88" spans="1:10" x14ac:dyDescent="0.3">
      <c r="A88" t="s">
        <v>556</v>
      </c>
      <c r="B88" t="s">
        <v>108</v>
      </c>
      <c r="C88">
        <v>42210000.000000007</v>
      </c>
      <c r="D88">
        <v>35227.5</v>
      </c>
      <c r="E88">
        <v>289616250.00000006</v>
      </c>
      <c r="F88">
        <v>356606250.00000006</v>
      </c>
      <c r="G88">
        <v>688467727.50000012</v>
      </c>
      <c r="H88">
        <v>4.6900000000000004</v>
      </c>
      <c r="I88">
        <v>42700</v>
      </c>
      <c r="J88">
        <v>332.80561999999998</v>
      </c>
    </row>
    <row r="89" spans="1:10" x14ac:dyDescent="0.3">
      <c r="A89" t="b">
        <v>0</v>
      </c>
      <c r="B89" t="s">
        <v>517</v>
      </c>
      <c r="C89">
        <v>279090000.00000006</v>
      </c>
      <c r="D89">
        <v>17209.5</v>
      </c>
      <c r="E89">
        <v>175078750</v>
      </c>
      <c r="F89">
        <v>234609375</v>
      </c>
      <c r="G89">
        <v>688795334.5</v>
      </c>
      <c r="H89">
        <v>31.010000000000005</v>
      </c>
      <c r="I89">
        <v>20860</v>
      </c>
      <c r="J89">
        <v>268.18251600000002</v>
      </c>
    </row>
    <row r="90" spans="1:10" x14ac:dyDescent="0.3">
      <c r="A90" t="b">
        <v>0</v>
      </c>
      <c r="B90" t="s">
        <v>452</v>
      </c>
      <c r="C90">
        <v>28979999.999999996</v>
      </c>
      <c r="D90">
        <v>27777.750000000004</v>
      </c>
      <c r="E90">
        <v>434915250</v>
      </c>
      <c r="F90">
        <v>225225000.00000003</v>
      </c>
      <c r="G90">
        <v>689148027.75</v>
      </c>
      <c r="H90">
        <v>3.2199999999999998</v>
      </c>
      <c r="I90">
        <v>33670</v>
      </c>
      <c r="J90">
        <v>318.52020199999998</v>
      </c>
    </row>
    <row r="91" spans="1:10" x14ac:dyDescent="0.3">
      <c r="A91" t="b">
        <v>0</v>
      </c>
      <c r="B91" t="s">
        <v>75</v>
      </c>
      <c r="C91">
        <v>44730000.000000007</v>
      </c>
      <c r="D91">
        <v>33495</v>
      </c>
      <c r="E91">
        <v>218930250</v>
      </c>
      <c r="F91">
        <v>426050624.99999994</v>
      </c>
      <c r="G91">
        <v>689744370</v>
      </c>
      <c r="H91">
        <v>4.9700000000000006</v>
      </c>
      <c r="I91">
        <v>40600</v>
      </c>
      <c r="J91">
        <v>341.97435999999999</v>
      </c>
    </row>
    <row r="92" spans="1:10" x14ac:dyDescent="0.3">
      <c r="A92" t="s">
        <v>556</v>
      </c>
      <c r="B92" t="s">
        <v>121</v>
      </c>
      <c r="C92">
        <v>45360000.000000007</v>
      </c>
      <c r="D92">
        <v>39847.5</v>
      </c>
      <c r="E92">
        <v>279569675</v>
      </c>
      <c r="F92">
        <v>365990625</v>
      </c>
      <c r="G92">
        <v>690960147.5</v>
      </c>
      <c r="H92">
        <v>5.0400000000000009</v>
      </c>
      <c r="I92">
        <v>48300</v>
      </c>
      <c r="J92">
        <v>334.46098000000001</v>
      </c>
    </row>
    <row r="93" spans="1:10" x14ac:dyDescent="0.3">
      <c r="A93" t="b">
        <v>0</v>
      </c>
      <c r="B93" t="s">
        <v>439</v>
      </c>
      <c r="C93">
        <v>86310000</v>
      </c>
      <c r="D93">
        <v>20847.75</v>
      </c>
      <c r="E93">
        <v>426832175</v>
      </c>
      <c r="F93">
        <v>178303125</v>
      </c>
      <c r="G93">
        <v>691466147.75</v>
      </c>
      <c r="H93">
        <v>9.59</v>
      </c>
      <c r="I93">
        <v>25270</v>
      </c>
      <c r="J93">
        <v>301.54716200000001</v>
      </c>
    </row>
    <row r="94" spans="1:10" x14ac:dyDescent="0.3">
      <c r="A94" t="b">
        <v>0</v>
      </c>
      <c r="B94" t="s">
        <v>62</v>
      </c>
      <c r="C94">
        <v>102060000</v>
      </c>
      <c r="D94">
        <v>26565.000000000004</v>
      </c>
      <c r="E94">
        <v>210847175.00000003</v>
      </c>
      <c r="F94">
        <v>379128749.99999994</v>
      </c>
      <c r="G94">
        <v>692062490</v>
      </c>
      <c r="H94">
        <v>11.34</v>
      </c>
      <c r="I94">
        <v>32200</v>
      </c>
      <c r="J94">
        <v>325.00132000000002</v>
      </c>
    </row>
    <row r="95" spans="1:10" x14ac:dyDescent="0.3">
      <c r="A95" t="b">
        <v>0</v>
      </c>
      <c r="B95" t="s">
        <v>266</v>
      </c>
      <c r="C95">
        <v>39060000</v>
      </c>
      <c r="D95">
        <v>52552.500000000007</v>
      </c>
      <c r="E95">
        <v>263207175</v>
      </c>
      <c r="F95">
        <v>392266875</v>
      </c>
      <c r="G95">
        <v>694586602.5</v>
      </c>
      <c r="H95">
        <v>4.34</v>
      </c>
      <c r="I95">
        <v>63700</v>
      </c>
      <c r="J95">
        <v>340.77021999999994</v>
      </c>
    </row>
    <row r="96" spans="1:10" x14ac:dyDescent="0.3">
      <c r="A96" t="s">
        <v>556</v>
      </c>
      <c r="B96" t="s">
        <v>126</v>
      </c>
      <c r="C96">
        <v>42840000.000000007</v>
      </c>
      <c r="D96">
        <v>41580</v>
      </c>
      <c r="E96">
        <v>283071250</v>
      </c>
      <c r="F96">
        <v>369744375.00000006</v>
      </c>
      <c r="G96">
        <v>695697205</v>
      </c>
      <c r="H96">
        <v>4.7600000000000007</v>
      </c>
      <c r="I96">
        <v>50400</v>
      </c>
      <c r="J96">
        <v>337.50024000000002</v>
      </c>
    </row>
    <row r="97" spans="1:10" x14ac:dyDescent="0.3">
      <c r="A97" t="b">
        <v>0</v>
      </c>
      <c r="B97" t="s">
        <v>444</v>
      </c>
      <c r="C97">
        <v>83790000</v>
      </c>
      <c r="D97">
        <v>22580.250000000004</v>
      </c>
      <c r="E97">
        <v>430333750</v>
      </c>
      <c r="F97">
        <v>182056874.99999997</v>
      </c>
      <c r="G97">
        <v>696203205.25</v>
      </c>
      <c r="H97">
        <v>9.31</v>
      </c>
      <c r="I97">
        <v>27370</v>
      </c>
      <c r="J97">
        <v>304.58642200000003</v>
      </c>
    </row>
    <row r="98" spans="1:10" x14ac:dyDescent="0.3">
      <c r="A98" t="b">
        <v>0</v>
      </c>
      <c r="B98" t="s">
        <v>67</v>
      </c>
      <c r="C98">
        <v>99540000</v>
      </c>
      <c r="D98">
        <v>28297.500000000004</v>
      </c>
      <c r="E98">
        <v>214348750.00000003</v>
      </c>
      <c r="F98">
        <v>382882500</v>
      </c>
      <c r="G98">
        <v>696799547.5</v>
      </c>
      <c r="H98">
        <v>11.06</v>
      </c>
      <c r="I98">
        <v>34300</v>
      </c>
      <c r="J98">
        <v>328.04057999999998</v>
      </c>
    </row>
    <row r="99" spans="1:10" x14ac:dyDescent="0.3">
      <c r="A99" t="s">
        <v>556</v>
      </c>
      <c r="B99" t="s">
        <v>106</v>
      </c>
      <c r="C99">
        <v>102690000</v>
      </c>
      <c r="D99">
        <v>24832.500000000004</v>
      </c>
      <c r="E99">
        <v>256891250</v>
      </c>
      <c r="F99">
        <v>337837500</v>
      </c>
      <c r="G99">
        <v>697443582.5</v>
      </c>
      <c r="H99">
        <v>11.41</v>
      </c>
      <c r="I99">
        <v>30100</v>
      </c>
      <c r="J99">
        <v>321.73806000000002</v>
      </c>
    </row>
    <row r="100" spans="1:10" x14ac:dyDescent="0.3">
      <c r="A100" t="b">
        <v>0</v>
      </c>
      <c r="B100" t="s">
        <v>271</v>
      </c>
      <c r="C100">
        <v>36540000.000000007</v>
      </c>
      <c r="D100">
        <v>54285.000000000007</v>
      </c>
      <c r="E100">
        <v>266708750</v>
      </c>
      <c r="F100">
        <v>396020625</v>
      </c>
      <c r="G100">
        <v>699323660</v>
      </c>
      <c r="H100">
        <v>4.0600000000000005</v>
      </c>
      <c r="I100">
        <v>65800</v>
      </c>
      <c r="J100">
        <v>343.80948000000001</v>
      </c>
    </row>
    <row r="101" spans="1:10" x14ac:dyDescent="0.3">
      <c r="A101" t="b">
        <v>0</v>
      </c>
      <c r="B101" t="s">
        <v>408</v>
      </c>
      <c r="C101">
        <v>98280000</v>
      </c>
      <c r="D101">
        <v>20501.25</v>
      </c>
      <c r="E101">
        <v>229075000.00000003</v>
      </c>
      <c r="F101">
        <v>375375000</v>
      </c>
      <c r="G101">
        <v>702750501.25</v>
      </c>
      <c r="H101">
        <v>10.92</v>
      </c>
      <c r="I101">
        <v>24850</v>
      </c>
      <c r="J101">
        <v>329.85491000000002</v>
      </c>
    </row>
    <row r="102" spans="1:10" x14ac:dyDescent="0.3">
      <c r="A102" t="s">
        <v>556</v>
      </c>
      <c r="B102" t="s">
        <v>310</v>
      </c>
      <c r="C102">
        <v>33390000</v>
      </c>
      <c r="D102">
        <v>48365.625000000007</v>
      </c>
      <c r="E102">
        <v>302706250</v>
      </c>
      <c r="F102">
        <v>367867500</v>
      </c>
      <c r="G102">
        <v>704012115.625</v>
      </c>
      <c r="H102">
        <v>3.71</v>
      </c>
      <c r="I102">
        <v>58625</v>
      </c>
      <c r="J102">
        <v>342.75517500000001</v>
      </c>
    </row>
    <row r="103" spans="1:10" x14ac:dyDescent="0.3">
      <c r="A103" t="b">
        <v>0</v>
      </c>
      <c r="B103" t="s">
        <v>200</v>
      </c>
      <c r="C103">
        <v>389340000</v>
      </c>
      <c r="D103">
        <v>9355.5</v>
      </c>
      <c r="E103">
        <v>89993750</v>
      </c>
      <c r="F103">
        <v>225225000</v>
      </c>
      <c r="G103">
        <v>704568105.5</v>
      </c>
      <c r="H103">
        <v>43.26</v>
      </c>
      <c r="I103">
        <v>11340</v>
      </c>
      <c r="J103">
        <v>251.026804</v>
      </c>
    </row>
    <row r="104" spans="1:10" x14ac:dyDescent="0.3">
      <c r="A104" t="b">
        <v>0</v>
      </c>
      <c r="B104" t="s">
        <v>532</v>
      </c>
      <c r="C104">
        <v>206010000</v>
      </c>
      <c r="D104">
        <v>30261.000000000004</v>
      </c>
      <c r="E104">
        <v>230482175</v>
      </c>
      <c r="F104">
        <v>272146875</v>
      </c>
      <c r="G104">
        <v>708669311</v>
      </c>
      <c r="H104">
        <v>22.89</v>
      </c>
      <c r="I104">
        <v>36680</v>
      </c>
      <c r="J104">
        <v>296.65400799999998</v>
      </c>
    </row>
    <row r="105" spans="1:10" x14ac:dyDescent="0.3">
      <c r="A105" t="b">
        <v>0</v>
      </c>
      <c r="B105" t="s">
        <v>151</v>
      </c>
      <c r="C105">
        <v>76230000</v>
      </c>
      <c r="D105">
        <v>31185.000000000004</v>
      </c>
      <c r="E105">
        <v>243572175.00000003</v>
      </c>
      <c r="F105">
        <v>390390000</v>
      </c>
      <c r="G105">
        <v>710223360</v>
      </c>
      <c r="H105">
        <v>8.4700000000000006</v>
      </c>
      <c r="I105">
        <v>37800</v>
      </c>
      <c r="J105">
        <v>339.56468000000001</v>
      </c>
    </row>
    <row r="106" spans="1:10" x14ac:dyDescent="0.3">
      <c r="A106" t="b">
        <v>0</v>
      </c>
      <c r="B106" t="s">
        <v>306</v>
      </c>
      <c r="C106">
        <v>34020000</v>
      </c>
      <c r="D106">
        <v>43745.625</v>
      </c>
      <c r="E106">
        <v>292561500</v>
      </c>
      <c r="F106">
        <v>386636249.99999994</v>
      </c>
      <c r="G106">
        <v>713261495.625</v>
      </c>
      <c r="H106">
        <v>3.7800000000000002</v>
      </c>
      <c r="I106">
        <v>53025</v>
      </c>
      <c r="J106">
        <v>349.05181500000003</v>
      </c>
    </row>
    <row r="107" spans="1:10" x14ac:dyDescent="0.3">
      <c r="A107" t="b">
        <v>0</v>
      </c>
      <c r="B107" t="s">
        <v>537</v>
      </c>
      <c r="C107">
        <v>203490000</v>
      </c>
      <c r="D107">
        <v>31993.500000000004</v>
      </c>
      <c r="E107">
        <v>233983750</v>
      </c>
      <c r="F107">
        <v>275900625.00000006</v>
      </c>
      <c r="G107">
        <v>713406368.5</v>
      </c>
      <c r="H107">
        <v>22.61</v>
      </c>
      <c r="I107">
        <v>38780</v>
      </c>
      <c r="J107">
        <v>299.69326799999999</v>
      </c>
    </row>
    <row r="108" spans="1:10" x14ac:dyDescent="0.3">
      <c r="A108" t="b">
        <v>0</v>
      </c>
      <c r="B108" t="s">
        <v>145</v>
      </c>
      <c r="C108">
        <v>72450000</v>
      </c>
      <c r="D108">
        <v>30030.000000000004</v>
      </c>
      <c r="E108">
        <v>242165000.00000003</v>
      </c>
      <c r="F108">
        <v>399774374.99999994</v>
      </c>
      <c r="G108">
        <v>714419405</v>
      </c>
      <c r="H108">
        <v>8.0500000000000007</v>
      </c>
      <c r="I108">
        <v>36400</v>
      </c>
      <c r="J108">
        <v>343.37184000000002</v>
      </c>
    </row>
    <row r="109" spans="1:10" x14ac:dyDescent="0.3">
      <c r="A109" t="b">
        <v>0</v>
      </c>
      <c r="B109" t="s">
        <v>156</v>
      </c>
      <c r="C109">
        <v>73710000.000000015</v>
      </c>
      <c r="D109">
        <v>32917.5</v>
      </c>
      <c r="E109">
        <v>247073750.00000003</v>
      </c>
      <c r="F109">
        <v>394143749.99999994</v>
      </c>
      <c r="G109">
        <v>714960417.5</v>
      </c>
      <c r="H109">
        <v>8.1900000000000013</v>
      </c>
      <c r="I109">
        <v>39900</v>
      </c>
      <c r="J109">
        <v>342.60394000000002</v>
      </c>
    </row>
    <row r="110" spans="1:10" x14ac:dyDescent="0.3">
      <c r="A110" t="b">
        <v>0</v>
      </c>
      <c r="B110" t="s">
        <v>518</v>
      </c>
      <c r="C110">
        <v>219240000.00000003</v>
      </c>
      <c r="D110">
        <v>33379.5</v>
      </c>
      <c r="E110">
        <v>224166250.00000003</v>
      </c>
      <c r="F110">
        <v>272146875</v>
      </c>
      <c r="G110">
        <v>715586504.5</v>
      </c>
      <c r="H110">
        <v>24.360000000000003</v>
      </c>
      <c r="I110">
        <v>40460</v>
      </c>
      <c r="J110">
        <v>296.89427599999999</v>
      </c>
    </row>
    <row r="111" spans="1:10" x14ac:dyDescent="0.3">
      <c r="A111" t="b">
        <v>0</v>
      </c>
      <c r="B111" t="s">
        <v>181</v>
      </c>
      <c r="C111">
        <v>36539999.999999993</v>
      </c>
      <c r="D111">
        <v>34650</v>
      </c>
      <c r="E111">
        <v>557732175</v>
      </c>
      <c r="F111">
        <v>121996874.99999999</v>
      </c>
      <c r="G111">
        <v>716303700</v>
      </c>
      <c r="H111">
        <v>4.0599999999999996</v>
      </c>
      <c r="I111">
        <v>42000</v>
      </c>
      <c r="J111">
        <v>314.99720000000002</v>
      </c>
    </row>
    <row r="112" spans="1:10" x14ac:dyDescent="0.3">
      <c r="A112" t="b">
        <v>0</v>
      </c>
      <c r="B112" t="s">
        <v>162</v>
      </c>
      <c r="C112">
        <v>79380000</v>
      </c>
      <c r="D112">
        <v>27720.000000000004</v>
      </c>
      <c r="E112">
        <v>218930250</v>
      </c>
      <c r="F112">
        <v>418543125</v>
      </c>
      <c r="G112">
        <v>716881095</v>
      </c>
      <c r="H112">
        <v>8.82</v>
      </c>
      <c r="I112">
        <v>33600</v>
      </c>
      <c r="J112">
        <v>345.47016000000002</v>
      </c>
    </row>
    <row r="113" spans="1:10" x14ac:dyDescent="0.3">
      <c r="A113" t="b">
        <v>0</v>
      </c>
      <c r="B113" t="s">
        <v>440</v>
      </c>
      <c r="C113">
        <v>26459999.999999996</v>
      </c>
      <c r="D113">
        <v>37017.75</v>
      </c>
      <c r="E113">
        <v>475919675.00000006</v>
      </c>
      <c r="F113">
        <v>215840625</v>
      </c>
      <c r="G113">
        <v>718257317.75</v>
      </c>
      <c r="H113">
        <v>2.9399999999999995</v>
      </c>
      <c r="I113">
        <v>44870</v>
      </c>
      <c r="J113">
        <v>330.25892199999998</v>
      </c>
    </row>
    <row r="114" spans="1:10" x14ac:dyDescent="0.3">
      <c r="A114" t="s">
        <v>556</v>
      </c>
      <c r="B114" t="s">
        <v>137</v>
      </c>
      <c r="C114">
        <v>45360000.000000007</v>
      </c>
      <c r="D114">
        <v>36382.5</v>
      </c>
      <c r="E114">
        <v>297797500</v>
      </c>
      <c r="F114">
        <v>375375000</v>
      </c>
      <c r="G114">
        <v>718568882.5</v>
      </c>
      <c r="H114">
        <v>5.0400000000000009</v>
      </c>
      <c r="I114">
        <v>44100</v>
      </c>
      <c r="J114">
        <v>347.50646</v>
      </c>
    </row>
    <row r="115" spans="1:10" x14ac:dyDescent="0.3">
      <c r="A115" t="b">
        <v>0</v>
      </c>
      <c r="B115" t="s">
        <v>63</v>
      </c>
      <c r="C115">
        <v>42210000.000000007</v>
      </c>
      <c r="D115">
        <v>42735</v>
      </c>
      <c r="E115">
        <v>259934675.00000003</v>
      </c>
      <c r="F115">
        <v>416666250.00000006</v>
      </c>
      <c r="G115">
        <v>718853660.00000012</v>
      </c>
      <c r="H115">
        <v>4.6900000000000004</v>
      </c>
      <c r="I115">
        <v>51800</v>
      </c>
      <c r="J115">
        <v>353.71307999999999</v>
      </c>
    </row>
    <row r="116" spans="1:10" x14ac:dyDescent="0.3">
      <c r="A116" t="b">
        <v>0</v>
      </c>
      <c r="B116" t="s">
        <v>149</v>
      </c>
      <c r="C116">
        <v>136710000</v>
      </c>
      <c r="D116">
        <v>20790</v>
      </c>
      <c r="E116">
        <v>210847175.00000003</v>
      </c>
      <c r="F116">
        <v>371621250</v>
      </c>
      <c r="G116">
        <v>719199215</v>
      </c>
      <c r="H116">
        <v>15.190000000000001</v>
      </c>
      <c r="I116">
        <v>25200</v>
      </c>
      <c r="J116">
        <v>328.49712</v>
      </c>
    </row>
    <row r="117" spans="1:10" x14ac:dyDescent="0.3">
      <c r="A117" t="b">
        <v>0</v>
      </c>
      <c r="B117" t="s">
        <v>186</v>
      </c>
      <c r="C117">
        <v>34020000</v>
      </c>
      <c r="D117">
        <v>36382.5</v>
      </c>
      <c r="E117">
        <v>561233750</v>
      </c>
      <c r="F117">
        <v>125750624.99999997</v>
      </c>
      <c r="G117">
        <v>721040757.5</v>
      </c>
      <c r="H117">
        <v>3.78</v>
      </c>
      <c r="I117">
        <v>44100</v>
      </c>
      <c r="J117">
        <v>318.03645999999998</v>
      </c>
    </row>
    <row r="118" spans="1:10" x14ac:dyDescent="0.3">
      <c r="A118" t="b">
        <v>0</v>
      </c>
      <c r="B118" t="s">
        <v>282</v>
      </c>
      <c r="C118">
        <v>39060000</v>
      </c>
      <c r="D118">
        <v>49087.500000000007</v>
      </c>
      <c r="E118">
        <v>281435000</v>
      </c>
      <c r="F118">
        <v>401651249.99999988</v>
      </c>
      <c r="G118">
        <v>722195337.49999988</v>
      </c>
      <c r="H118">
        <v>4.34</v>
      </c>
      <c r="I118">
        <v>59500</v>
      </c>
      <c r="J118">
        <v>353.81569999999994</v>
      </c>
    </row>
    <row r="119" spans="1:10" x14ac:dyDescent="0.3">
      <c r="A119" t="b">
        <v>0</v>
      </c>
      <c r="B119" t="s">
        <v>304</v>
      </c>
      <c r="C119">
        <v>94500000.000000015</v>
      </c>
      <c r="D119">
        <v>33350.625</v>
      </c>
      <c r="E119">
        <v>259836500</v>
      </c>
      <c r="F119">
        <v>367867500</v>
      </c>
      <c r="G119">
        <v>722237350.625</v>
      </c>
      <c r="H119">
        <v>10.500000000000002</v>
      </c>
      <c r="I119">
        <v>40425</v>
      </c>
      <c r="J119">
        <v>337.98425500000002</v>
      </c>
    </row>
    <row r="120" spans="1:10" x14ac:dyDescent="0.3">
      <c r="A120" t="b">
        <v>0</v>
      </c>
      <c r="B120" t="s">
        <v>445</v>
      </c>
      <c r="C120">
        <v>23940000</v>
      </c>
      <c r="D120">
        <v>38750.25</v>
      </c>
      <c r="E120">
        <v>479421250.00000006</v>
      </c>
      <c r="F120">
        <v>219594374.99999997</v>
      </c>
      <c r="G120">
        <v>722994375.25</v>
      </c>
      <c r="H120">
        <v>2.66</v>
      </c>
      <c r="I120">
        <v>46970</v>
      </c>
      <c r="J120">
        <v>333.298182</v>
      </c>
    </row>
    <row r="121" spans="1:10" x14ac:dyDescent="0.3">
      <c r="A121" t="b">
        <v>0</v>
      </c>
      <c r="B121" t="s">
        <v>68</v>
      </c>
      <c r="C121">
        <v>39690000</v>
      </c>
      <c r="D121">
        <v>44467.5</v>
      </c>
      <c r="E121">
        <v>263436250.00000003</v>
      </c>
      <c r="F121">
        <v>420419999.99999994</v>
      </c>
      <c r="G121">
        <v>723590717.5</v>
      </c>
      <c r="H121">
        <v>4.41</v>
      </c>
      <c r="I121">
        <v>53900</v>
      </c>
      <c r="J121">
        <v>356.75234</v>
      </c>
    </row>
    <row r="122" spans="1:10" x14ac:dyDescent="0.3">
      <c r="A122" t="b">
        <v>0</v>
      </c>
      <c r="B122" t="s">
        <v>154</v>
      </c>
      <c r="C122">
        <v>134190000.00000003</v>
      </c>
      <c r="D122">
        <v>22522.5</v>
      </c>
      <c r="E122">
        <v>214348750.00000003</v>
      </c>
      <c r="F122">
        <v>375375000</v>
      </c>
      <c r="G122">
        <v>723936272.5</v>
      </c>
      <c r="H122">
        <v>14.910000000000002</v>
      </c>
      <c r="I122">
        <v>27300</v>
      </c>
      <c r="J122">
        <v>331.53638000000001</v>
      </c>
    </row>
    <row r="123" spans="1:10" x14ac:dyDescent="0.3">
      <c r="A123" t="s">
        <v>556</v>
      </c>
      <c r="B123" t="s">
        <v>107</v>
      </c>
      <c r="C123">
        <v>42840000.000000007</v>
      </c>
      <c r="D123">
        <v>41002.5</v>
      </c>
      <c r="E123">
        <v>305978750</v>
      </c>
      <c r="F123">
        <v>375375000</v>
      </c>
      <c r="G123">
        <v>724234752.5</v>
      </c>
      <c r="H123">
        <v>4.7600000000000007</v>
      </c>
      <c r="I123">
        <v>49700</v>
      </c>
      <c r="J123">
        <v>350.44981999999999</v>
      </c>
    </row>
    <row r="124" spans="1:10" x14ac:dyDescent="0.3">
      <c r="A124" t="b">
        <v>0</v>
      </c>
      <c r="B124" t="s">
        <v>514</v>
      </c>
      <c r="C124">
        <v>219870000.00000003</v>
      </c>
      <c r="D124">
        <v>28759.500000000004</v>
      </c>
      <c r="E124">
        <v>214021500.00000003</v>
      </c>
      <c r="F124">
        <v>290915625</v>
      </c>
      <c r="G124">
        <v>724835884.5</v>
      </c>
      <c r="H124">
        <v>24.430000000000003</v>
      </c>
      <c r="I124">
        <v>34860</v>
      </c>
      <c r="J124">
        <v>303.19091600000002</v>
      </c>
    </row>
    <row r="125" spans="1:10" x14ac:dyDescent="0.3">
      <c r="A125" t="b">
        <v>0</v>
      </c>
      <c r="B125" t="s">
        <v>135</v>
      </c>
      <c r="C125">
        <v>105840000.00000001</v>
      </c>
      <c r="D125">
        <v>25987.500000000004</v>
      </c>
      <c r="E125">
        <v>265072500</v>
      </c>
      <c r="F125">
        <v>356606250</v>
      </c>
      <c r="G125">
        <v>727544737.5</v>
      </c>
      <c r="H125">
        <v>11.760000000000002</v>
      </c>
      <c r="I125">
        <v>31500</v>
      </c>
      <c r="J125">
        <v>336.43889999999999</v>
      </c>
    </row>
    <row r="126" spans="1:10" x14ac:dyDescent="0.3">
      <c r="A126" t="s">
        <v>556</v>
      </c>
      <c r="B126" t="s">
        <v>280</v>
      </c>
      <c r="C126">
        <v>99540000</v>
      </c>
      <c r="D126">
        <v>38692.5</v>
      </c>
      <c r="E126">
        <v>248710000</v>
      </c>
      <c r="F126">
        <v>382882500</v>
      </c>
      <c r="G126">
        <v>731171192.5</v>
      </c>
      <c r="H126">
        <v>11.06</v>
      </c>
      <c r="I126">
        <v>46900</v>
      </c>
      <c r="J126">
        <v>342.74813999999998</v>
      </c>
    </row>
    <row r="127" spans="1:10" x14ac:dyDescent="0.3">
      <c r="A127" t="b">
        <v>0</v>
      </c>
      <c r="B127" t="s">
        <v>51</v>
      </c>
      <c r="C127">
        <v>134820000.00000003</v>
      </c>
      <c r="D127">
        <v>31329.375000000004</v>
      </c>
      <c r="E127">
        <v>212712500</v>
      </c>
      <c r="F127">
        <v>384759374.99999994</v>
      </c>
      <c r="G127">
        <v>732323204.375</v>
      </c>
      <c r="H127">
        <v>14.980000000000002</v>
      </c>
      <c r="I127">
        <v>37975</v>
      </c>
      <c r="J127">
        <v>336.23278499999998</v>
      </c>
    </row>
    <row r="128" spans="1:10" x14ac:dyDescent="0.3">
      <c r="A128" t="s">
        <v>556</v>
      </c>
      <c r="B128" t="s">
        <v>103</v>
      </c>
      <c r="C128">
        <v>43470000</v>
      </c>
      <c r="D128">
        <v>36382.5</v>
      </c>
      <c r="E128">
        <v>295834000</v>
      </c>
      <c r="F128">
        <v>394143749.99999994</v>
      </c>
      <c r="G128">
        <v>733484132.5</v>
      </c>
      <c r="H128">
        <v>4.83</v>
      </c>
      <c r="I128">
        <v>44100</v>
      </c>
      <c r="J128">
        <v>356.74646000000001</v>
      </c>
    </row>
    <row r="129" spans="1:10" x14ac:dyDescent="0.3">
      <c r="A129" t="b">
        <v>0</v>
      </c>
      <c r="B129" t="s">
        <v>512</v>
      </c>
      <c r="C129">
        <v>280350000.00000006</v>
      </c>
      <c r="D129">
        <v>18364.5</v>
      </c>
      <c r="E129">
        <v>181296500</v>
      </c>
      <c r="F129">
        <v>272146874.99999994</v>
      </c>
      <c r="G129">
        <v>733811739.5</v>
      </c>
      <c r="H129">
        <v>31.150000000000006</v>
      </c>
      <c r="I129">
        <v>22260</v>
      </c>
      <c r="J129">
        <v>292.123356</v>
      </c>
    </row>
    <row r="130" spans="1:10" x14ac:dyDescent="0.3">
      <c r="A130" t="b">
        <v>0</v>
      </c>
      <c r="B130" t="s">
        <v>413</v>
      </c>
      <c r="C130">
        <v>102690000</v>
      </c>
      <c r="D130">
        <v>27431.250000000004</v>
      </c>
      <c r="E130">
        <v>246844675.00000003</v>
      </c>
      <c r="F130">
        <v>384759374.99999994</v>
      </c>
      <c r="G130">
        <v>734321481.25</v>
      </c>
      <c r="H130">
        <v>11.41</v>
      </c>
      <c r="I130">
        <v>33250</v>
      </c>
      <c r="J130">
        <v>343.69195000000002</v>
      </c>
    </row>
    <row r="131" spans="1:10" x14ac:dyDescent="0.3">
      <c r="A131" t="b">
        <v>0</v>
      </c>
      <c r="B131" t="s">
        <v>548</v>
      </c>
      <c r="C131">
        <v>206010000</v>
      </c>
      <c r="D131">
        <v>26796.000000000004</v>
      </c>
      <c r="E131">
        <v>248710000</v>
      </c>
      <c r="F131">
        <v>281531250</v>
      </c>
      <c r="G131">
        <v>736278046</v>
      </c>
      <c r="H131">
        <v>22.89</v>
      </c>
      <c r="I131">
        <v>32480</v>
      </c>
      <c r="J131">
        <v>309.69948799999997</v>
      </c>
    </row>
    <row r="132" spans="1:10" x14ac:dyDescent="0.3">
      <c r="A132" t="b">
        <v>0</v>
      </c>
      <c r="B132" t="s">
        <v>418</v>
      </c>
      <c r="C132">
        <v>100170000.00000001</v>
      </c>
      <c r="D132">
        <v>29163.750000000004</v>
      </c>
      <c r="E132">
        <v>250346250.00000003</v>
      </c>
      <c r="F132">
        <v>388513125</v>
      </c>
      <c r="G132">
        <v>739058538.75</v>
      </c>
      <c r="H132">
        <v>11.13</v>
      </c>
      <c r="I132">
        <v>35350</v>
      </c>
      <c r="J132">
        <v>346.73120999999998</v>
      </c>
    </row>
    <row r="133" spans="1:10" x14ac:dyDescent="0.3">
      <c r="A133" t="b">
        <v>0</v>
      </c>
      <c r="B133" t="s">
        <v>30</v>
      </c>
      <c r="C133">
        <v>128520000</v>
      </c>
      <c r="D133">
        <v>29019.375000000004</v>
      </c>
      <c r="E133">
        <v>225802500</v>
      </c>
      <c r="F133">
        <v>384759374.99999994</v>
      </c>
      <c r="G133">
        <v>739110894.375</v>
      </c>
      <c r="H133">
        <v>14.280000000000001</v>
      </c>
      <c r="I133">
        <v>35175</v>
      </c>
      <c r="J133">
        <v>340.431105</v>
      </c>
    </row>
    <row r="134" spans="1:10" x14ac:dyDescent="0.3">
      <c r="A134" t="b">
        <v>0</v>
      </c>
      <c r="B134" t="s">
        <v>101</v>
      </c>
      <c r="C134">
        <v>103950000</v>
      </c>
      <c r="D134">
        <v>25987.500000000004</v>
      </c>
      <c r="E134">
        <v>263108999.99999997</v>
      </c>
      <c r="F134">
        <v>375375000</v>
      </c>
      <c r="G134">
        <v>742459987.5</v>
      </c>
      <c r="H134">
        <v>11.55</v>
      </c>
      <c r="I134">
        <v>31500</v>
      </c>
      <c r="J134">
        <v>345.6789</v>
      </c>
    </row>
    <row r="135" spans="1:10" x14ac:dyDescent="0.3">
      <c r="A135" t="b">
        <v>0</v>
      </c>
      <c r="B135" t="s">
        <v>486</v>
      </c>
      <c r="C135">
        <v>323820000.00000006</v>
      </c>
      <c r="D135">
        <v>30030.000000000004</v>
      </c>
      <c r="E135">
        <v>175078750</v>
      </c>
      <c r="F135">
        <v>243993749.99999994</v>
      </c>
      <c r="G135">
        <v>742922530</v>
      </c>
      <c r="H135">
        <v>35.980000000000004</v>
      </c>
      <c r="I135">
        <v>36400</v>
      </c>
      <c r="J135">
        <v>283.38184000000001</v>
      </c>
    </row>
    <row r="136" spans="1:10" x14ac:dyDescent="0.3">
      <c r="A136" t="b">
        <v>0</v>
      </c>
      <c r="B136" t="s">
        <v>546</v>
      </c>
      <c r="C136">
        <v>266490000.00000006</v>
      </c>
      <c r="D136">
        <v>16401</v>
      </c>
      <c r="E136">
        <v>215985000</v>
      </c>
      <c r="F136">
        <v>262762500</v>
      </c>
      <c r="G136">
        <v>745253901</v>
      </c>
      <c r="H136">
        <v>29.610000000000003</v>
      </c>
      <c r="I136">
        <v>19880</v>
      </c>
      <c r="J136">
        <v>298.63192800000002</v>
      </c>
    </row>
    <row r="137" spans="1:10" x14ac:dyDescent="0.3">
      <c r="A137" t="b">
        <v>0</v>
      </c>
      <c r="B137" t="s">
        <v>456</v>
      </c>
      <c r="C137">
        <v>26459999.999999996</v>
      </c>
      <c r="D137">
        <v>33552.75</v>
      </c>
      <c r="E137">
        <v>494147500.00000006</v>
      </c>
      <c r="F137">
        <v>225225000.00000003</v>
      </c>
      <c r="G137">
        <v>745866052.75000012</v>
      </c>
      <c r="H137">
        <v>2.9399999999999995</v>
      </c>
      <c r="I137">
        <v>40670</v>
      </c>
      <c r="J137">
        <v>343.30440199999998</v>
      </c>
    </row>
    <row r="138" spans="1:10" x14ac:dyDescent="0.3">
      <c r="A138" t="b">
        <v>0</v>
      </c>
      <c r="B138" t="s">
        <v>150</v>
      </c>
      <c r="C138">
        <v>76860000.000000015</v>
      </c>
      <c r="D138">
        <v>36960</v>
      </c>
      <c r="E138">
        <v>259934675.00000003</v>
      </c>
      <c r="F138">
        <v>409158750</v>
      </c>
      <c r="G138">
        <v>745990385</v>
      </c>
      <c r="H138">
        <v>8.5400000000000009</v>
      </c>
      <c r="I138">
        <v>44800</v>
      </c>
      <c r="J138">
        <v>357.20888000000002</v>
      </c>
    </row>
    <row r="139" spans="1:10" x14ac:dyDescent="0.3">
      <c r="A139" t="b">
        <v>0</v>
      </c>
      <c r="B139" t="s">
        <v>79</v>
      </c>
      <c r="C139">
        <v>42210000.000000007</v>
      </c>
      <c r="D139">
        <v>39270</v>
      </c>
      <c r="E139">
        <v>278162500</v>
      </c>
      <c r="F139">
        <v>426050624.99999994</v>
      </c>
      <c r="G139">
        <v>746462395</v>
      </c>
      <c r="H139">
        <v>4.6900000000000004</v>
      </c>
      <c r="I139">
        <v>47600</v>
      </c>
      <c r="J139">
        <v>366.75855999999999</v>
      </c>
    </row>
    <row r="140" spans="1:10" x14ac:dyDescent="0.3">
      <c r="A140" t="b">
        <v>0</v>
      </c>
      <c r="B140" t="s">
        <v>28</v>
      </c>
      <c r="C140">
        <v>189000000.00000003</v>
      </c>
      <c r="D140">
        <v>18624.375</v>
      </c>
      <c r="E140">
        <v>193077500</v>
      </c>
      <c r="F140">
        <v>365990624.99999994</v>
      </c>
      <c r="G140">
        <v>748086749.375</v>
      </c>
      <c r="H140">
        <v>21.000000000000004</v>
      </c>
      <c r="I140">
        <v>22575</v>
      </c>
      <c r="J140">
        <v>329.36354499999999</v>
      </c>
    </row>
    <row r="141" spans="1:10" x14ac:dyDescent="0.3">
      <c r="A141" t="b">
        <v>0</v>
      </c>
      <c r="B141" t="s">
        <v>305</v>
      </c>
      <c r="C141">
        <v>34650000</v>
      </c>
      <c r="D141">
        <v>49520.625000000007</v>
      </c>
      <c r="E141">
        <v>308924000</v>
      </c>
      <c r="F141">
        <v>405405000.00000006</v>
      </c>
      <c r="G141">
        <v>749028520.625</v>
      </c>
      <c r="H141">
        <v>3.85</v>
      </c>
      <c r="I141">
        <v>60025</v>
      </c>
      <c r="J141">
        <v>366.69601500000005</v>
      </c>
    </row>
    <row r="142" spans="1:10" x14ac:dyDescent="0.3">
      <c r="A142" t="b">
        <v>0</v>
      </c>
      <c r="B142" t="s">
        <v>199</v>
      </c>
      <c r="C142">
        <v>390600000</v>
      </c>
      <c r="D142">
        <v>10510.5</v>
      </c>
      <c r="E142">
        <v>96211500</v>
      </c>
      <c r="F142">
        <v>262762500</v>
      </c>
      <c r="G142">
        <v>749584510.5</v>
      </c>
      <c r="H142">
        <v>43.4</v>
      </c>
      <c r="I142">
        <v>12740</v>
      </c>
      <c r="J142">
        <v>274.96764400000001</v>
      </c>
    </row>
    <row r="143" spans="1:10" x14ac:dyDescent="0.3">
      <c r="A143" t="b">
        <v>0</v>
      </c>
      <c r="B143" t="s">
        <v>465</v>
      </c>
      <c r="C143">
        <v>317520000</v>
      </c>
      <c r="D143">
        <v>27720.000000000004</v>
      </c>
      <c r="E143">
        <v>188168750.00000003</v>
      </c>
      <c r="F143">
        <v>243993749.99999997</v>
      </c>
      <c r="G143">
        <v>749710220</v>
      </c>
      <c r="H143">
        <v>35.28</v>
      </c>
      <c r="I143">
        <v>33600</v>
      </c>
      <c r="J143">
        <v>287.58015999999998</v>
      </c>
    </row>
    <row r="144" spans="1:10" x14ac:dyDescent="0.3">
      <c r="A144" t="b">
        <v>0</v>
      </c>
      <c r="B144" t="s">
        <v>155</v>
      </c>
      <c r="C144">
        <v>74340000</v>
      </c>
      <c r="D144">
        <v>38692.5</v>
      </c>
      <c r="E144">
        <v>263436250.00000003</v>
      </c>
      <c r="F144">
        <v>412912499.99999994</v>
      </c>
      <c r="G144">
        <v>750727442.5</v>
      </c>
      <c r="H144">
        <v>8.26</v>
      </c>
      <c r="I144">
        <v>46900</v>
      </c>
      <c r="J144">
        <v>360.24813999999998</v>
      </c>
    </row>
    <row r="145" spans="1:10" x14ac:dyDescent="0.3">
      <c r="A145" t="s">
        <v>556</v>
      </c>
      <c r="B145" t="s">
        <v>136</v>
      </c>
      <c r="C145">
        <v>45990000</v>
      </c>
      <c r="D145">
        <v>42157.5</v>
      </c>
      <c r="E145">
        <v>314160000</v>
      </c>
      <c r="F145">
        <v>394143749.99999994</v>
      </c>
      <c r="G145">
        <v>754335907.5</v>
      </c>
      <c r="H145">
        <v>5.1100000000000003</v>
      </c>
      <c r="I145">
        <v>51100</v>
      </c>
      <c r="J145">
        <v>365.15066000000002</v>
      </c>
    </row>
    <row r="146" spans="1:10" x14ac:dyDescent="0.3">
      <c r="A146" t="b">
        <v>0</v>
      </c>
      <c r="B146" t="s">
        <v>454</v>
      </c>
      <c r="C146">
        <v>86940000</v>
      </c>
      <c r="D146">
        <v>23157.750000000004</v>
      </c>
      <c r="E146">
        <v>461422500</v>
      </c>
      <c r="F146">
        <v>206456249.99999997</v>
      </c>
      <c r="G146">
        <v>754841907.75</v>
      </c>
      <c r="H146">
        <v>9.66</v>
      </c>
      <c r="I146">
        <v>28070</v>
      </c>
      <c r="J146">
        <v>332.23684200000002</v>
      </c>
    </row>
    <row r="147" spans="1:10" x14ac:dyDescent="0.3">
      <c r="A147" t="b">
        <v>0</v>
      </c>
      <c r="B147" t="s">
        <v>77</v>
      </c>
      <c r="C147">
        <v>102690000</v>
      </c>
      <c r="D147">
        <v>28875.000000000004</v>
      </c>
      <c r="E147">
        <v>245437500</v>
      </c>
      <c r="F147">
        <v>407281874.99999994</v>
      </c>
      <c r="G147">
        <v>755438250</v>
      </c>
      <c r="H147">
        <v>11.41</v>
      </c>
      <c r="I147">
        <v>35000</v>
      </c>
      <c r="J147">
        <v>355.69099999999997</v>
      </c>
    </row>
    <row r="148" spans="1:10" x14ac:dyDescent="0.3">
      <c r="A148" t="s">
        <v>556</v>
      </c>
      <c r="B148" t="s">
        <v>281</v>
      </c>
      <c r="C148">
        <v>39690000</v>
      </c>
      <c r="D148">
        <v>54862.500000000007</v>
      </c>
      <c r="E148">
        <v>297797500</v>
      </c>
      <c r="F148">
        <v>420419999.99999988</v>
      </c>
      <c r="G148">
        <v>757962362.49999988</v>
      </c>
      <c r="H148">
        <v>4.41</v>
      </c>
      <c r="I148">
        <v>66500</v>
      </c>
      <c r="J148">
        <v>371.45989999999995</v>
      </c>
    </row>
    <row r="149" spans="1:10" x14ac:dyDescent="0.3">
      <c r="A149" t="b">
        <v>0</v>
      </c>
      <c r="B149" t="s">
        <v>463</v>
      </c>
      <c r="C149">
        <v>378000000</v>
      </c>
      <c r="D149">
        <v>17325</v>
      </c>
      <c r="E149">
        <v>155443750.00000003</v>
      </c>
      <c r="F149">
        <v>225225000</v>
      </c>
      <c r="G149">
        <v>758686075</v>
      </c>
      <c r="H149">
        <v>42</v>
      </c>
      <c r="I149">
        <v>21000</v>
      </c>
      <c r="J149">
        <v>276.51260000000002</v>
      </c>
    </row>
    <row r="150" spans="1:10" x14ac:dyDescent="0.3">
      <c r="A150" t="b">
        <v>0</v>
      </c>
      <c r="B150" t="s">
        <v>513</v>
      </c>
      <c r="C150">
        <v>220500000.00000003</v>
      </c>
      <c r="D150">
        <v>34534.5</v>
      </c>
      <c r="E150">
        <v>230384000</v>
      </c>
      <c r="F150">
        <v>309684375</v>
      </c>
      <c r="G150">
        <v>760602909.5</v>
      </c>
      <c r="H150">
        <v>24.500000000000004</v>
      </c>
      <c r="I150">
        <v>41860</v>
      </c>
      <c r="J150">
        <v>320.83511600000003</v>
      </c>
    </row>
    <row r="151" spans="1:10" x14ac:dyDescent="0.3">
      <c r="A151" t="s">
        <v>556</v>
      </c>
      <c r="B151" t="s">
        <v>132</v>
      </c>
      <c r="C151">
        <v>46620000</v>
      </c>
      <c r="D151">
        <v>37537.5</v>
      </c>
      <c r="E151">
        <v>304015250</v>
      </c>
      <c r="F151">
        <v>412912499.99999994</v>
      </c>
      <c r="G151">
        <v>763585287.5</v>
      </c>
      <c r="H151">
        <v>5.18</v>
      </c>
      <c r="I151">
        <v>45500</v>
      </c>
      <c r="J151">
        <v>371.44729999999998</v>
      </c>
    </row>
    <row r="152" spans="1:10" x14ac:dyDescent="0.3">
      <c r="A152" t="b">
        <v>0</v>
      </c>
      <c r="B152" t="s">
        <v>277</v>
      </c>
      <c r="C152">
        <v>40320000.000000007</v>
      </c>
      <c r="D152">
        <v>50242.500000000007</v>
      </c>
      <c r="E152">
        <v>287652749.99999994</v>
      </c>
      <c r="F152">
        <v>439188749.99999994</v>
      </c>
      <c r="G152">
        <v>767211742.49999988</v>
      </c>
      <c r="H152">
        <v>4.4800000000000004</v>
      </c>
      <c r="I152">
        <v>60900</v>
      </c>
      <c r="J152">
        <v>377.75653999999997</v>
      </c>
    </row>
    <row r="153" spans="1:10" x14ac:dyDescent="0.3">
      <c r="A153" t="s">
        <v>556</v>
      </c>
      <c r="B153" t="s">
        <v>102</v>
      </c>
      <c r="C153">
        <v>44100000</v>
      </c>
      <c r="D153">
        <v>42157.5</v>
      </c>
      <c r="E153">
        <v>312196500</v>
      </c>
      <c r="F153">
        <v>412912499.99999994</v>
      </c>
      <c r="G153">
        <v>769251157.5</v>
      </c>
      <c r="H153">
        <v>4.9000000000000004</v>
      </c>
      <c r="I153">
        <v>51100</v>
      </c>
      <c r="J153">
        <v>374.39066000000003</v>
      </c>
    </row>
    <row r="154" spans="1:10" x14ac:dyDescent="0.3">
      <c r="A154" t="b">
        <v>0</v>
      </c>
      <c r="B154" t="s">
        <v>35</v>
      </c>
      <c r="C154">
        <v>132930000</v>
      </c>
      <c r="D154">
        <v>35949.375</v>
      </c>
      <c r="E154">
        <v>243572175.00000003</v>
      </c>
      <c r="F154">
        <v>394143749.99999994</v>
      </c>
      <c r="G154">
        <v>770681874.375</v>
      </c>
      <c r="H154">
        <v>14.770000000000001</v>
      </c>
      <c r="I154">
        <v>43575</v>
      </c>
      <c r="J154">
        <v>354.268145</v>
      </c>
    </row>
    <row r="155" spans="1:10" x14ac:dyDescent="0.3">
      <c r="A155" t="b">
        <v>0</v>
      </c>
      <c r="B155" t="s">
        <v>547</v>
      </c>
      <c r="C155">
        <v>206640000</v>
      </c>
      <c r="D155">
        <v>32571.000000000004</v>
      </c>
      <c r="E155">
        <v>265072500</v>
      </c>
      <c r="F155">
        <v>300300000</v>
      </c>
      <c r="G155">
        <v>772045071</v>
      </c>
      <c r="H155">
        <v>22.96</v>
      </c>
      <c r="I155">
        <v>39480</v>
      </c>
      <c r="J155">
        <v>327.34368799999999</v>
      </c>
    </row>
    <row r="156" spans="1:10" x14ac:dyDescent="0.3">
      <c r="A156" t="b">
        <v>0</v>
      </c>
      <c r="B156" t="s">
        <v>130</v>
      </c>
      <c r="C156">
        <v>107099999.99999999</v>
      </c>
      <c r="D156">
        <v>27142.500000000004</v>
      </c>
      <c r="E156">
        <v>271290250</v>
      </c>
      <c r="F156">
        <v>394143749.99999988</v>
      </c>
      <c r="G156">
        <v>772561142.49999988</v>
      </c>
      <c r="H156">
        <v>11.899999999999999</v>
      </c>
      <c r="I156">
        <v>32900</v>
      </c>
      <c r="J156">
        <v>360.37973999999997</v>
      </c>
    </row>
    <row r="157" spans="1:10" x14ac:dyDescent="0.3">
      <c r="A157" t="s">
        <v>556</v>
      </c>
      <c r="B157" t="s">
        <v>166</v>
      </c>
      <c r="C157">
        <v>76859999.999999985</v>
      </c>
      <c r="D157">
        <v>33495</v>
      </c>
      <c r="E157">
        <v>278162500</v>
      </c>
      <c r="F157">
        <v>418543125</v>
      </c>
      <c r="G157">
        <v>773599120</v>
      </c>
      <c r="H157">
        <v>8.5399999999999991</v>
      </c>
      <c r="I157">
        <v>40600</v>
      </c>
      <c r="J157">
        <v>370.25436000000002</v>
      </c>
    </row>
    <row r="158" spans="1:10" x14ac:dyDescent="0.3">
      <c r="A158" t="b">
        <v>0</v>
      </c>
      <c r="B158" t="s">
        <v>29</v>
      </c>
      <c r="C158">
        <v>129150000</v>
      </c>
      <c r="D158">
        <v>34794.375</v>
      </c>
      <c r="E158">
        <v>242165000.00000003</v>
      </c>
      <c r="F158">
        <v>403528125</v>
      </c>
      <c r="G158">
        <v>774877919.375</v>
      </c>
      <c r="H158">
        <v>14.350000000000001</v>
      </c>
      <c r="I158">
        <v>42175</v>
      </c>
      <c r="J158">
        <v>358.07530500000001</v>
      </c>
    </row>
    <row r="159" spans="1:10" x14ac:dyDescent="0.3">
      <c r="A159" t="b">
        <v>0</v>
      </c>
      <c r="B159" t="s">
        <v>205</v>
      </c>
      <c r="C159">
        <v>388080000</v>
      </c>
      <c r="D159">
        <v>10510.5</v>
      </c>
      <c r="E159">
        <v>86721250.000000015</v>
      </c>
      <c r="F159">
        <v>300300000</v>
      </c>
      <c r="G159">
        <v>775111760.5</v>
      </c>
      <c r="H159">
        <v>43.12</v>
      </c>
      <c r="I159">
        <v>12740</v>
      </c>
      <c r="J159">
        <v>291.347644</v>
      </c>
    </row>
    <row r="160" spans="1:10" x14ac:dyDescent="0.3">
      <c r="A160" t="b">
        <v>0</v>
      </c>
      <c r="B160" t="s">
        <v>40</v>
      </c>
      <c r="C160">
        <v>130410000.00000003</v>
      </c>
      <c r="D160">
        <v>37681.875</v>
      </c>
      <c r="E160">
        <v>247073750.00000003</v>
      </c>
      <c r="F160">
        <v>397897500</v>
      </c>
      <c r="G160">
        <v>775418931.875</v>
      </c>
      <c r="H160">
        <v>14.490000000000002</v>
      </c>
      <c r="I160">
        <v>45675</v>
      </c>
      <c r="J160">
        <v>357.30740500000002</v>
      </c>
    </row>
    <row r="161" spans="1:10" x14ac:dyDescent="0.3">
      <c r="A161" t="b">
        <v>0</v>
      </c>
      <c r="B161" t="s">
        <v>275</v>
      </c>
      <c r="C161">
        <v>100800000.00000001</v>
      </c>
      <c r="D161">
        <v>39847.5</v>
      </c>
      <c r="E161">
        <v>254927750</v>
      </c>
      <c r="F161">
        <v>420419999.99999994</v>
      </c>
      <c r="G161">
        <v>776187597.5</v>
      </c>
      <c r="H161">
        <v>11.200000000000001</v>
      </c>
      <c r="I161">
        <v>48300</v>
      </c>
      <c r="J161">
        <v>366.68898000000002</v>
      </c>
    </row>
    <row r="162" spans="1:10" x14ac:dyDescent="0.3">
      <c r="A162" t="b">
        <v>0</v>
      </c>
      <c r="B162" t="s">
        <v>46</v>
      </c>
      <c r="C162">
        <v>136080000</v>
      </c>
      <c r="D162">
        <v>32484.375000000004</v>
      </c>
      <c r="E162">
        <v>218930250</v>
      </c>
      <c r="F162">
        <v>422296875</v>
      </c>
      <c r="G162">
        <v>777339609.375</v>
      </c>
      <c r="H162">
        <v>15.120000000000001</v>
      </c>
      <c r="I162">
        <v>39375</v>
      </c>
      <c r="J162">
        <v>360.17362500000002</v>
      </c>
    </row>
    <row r="163" spans="1:10" x14ac:dyDescent="0.3">
      <c r="A163" t="b">
        <v>0</v>
      </c>
      <c r="B163" t="s">
        <v>33</v>
      </c>
      <c r="C163">
        <v>193410000.00000003</v>
      </c>
      <c r="D163">
        <v>25554.375000000004</v>
      </c>
      <c r="E163">
        <v>210847175.00000003</v>
      </c>
      <c r="F163">
        <v>375375000</v>
      </c>
      <c r="G163">
        <v>779657729.375</v>
      </c>
      <c r="H163">
        <v>21.490000000000002</v>
      </c>
      <c r="I163">
        <v>30975</v>
      </c>
      <c r="J163">
        <v>343.20058499999999</v>
      </c>
    </row>
    <row r="164" spans="1:10" x14ac:dyDescent="0.3">
      <c r="A164" t="s">
        <v>556</v>
      </c>
      <c r="B164" t="s">
        <v>196</v>
      </c>
      <c r="C164">
        <v>37170000</v>
      </c>
      <c r="D164">
        <v>36960</v>
      </c>
      <c r="E164">
        <v>592322500</v>
      </c>
      <c r="F164">
        <v>150150000</v>
      </c>
      <c r="G164">
        <v>779679460</v>
      </c>
      <c r="H164">
        <v>4.13</v>
      </c>
      <c r="I164">
        <v>44800</v>
      </c>
      <c r="J164">
        <v>345.68687999999997</v>
      </c>
    </row>
    <row r="165" spans="1:10" x14ac:dyDescent="0.3">
      <c r="A165" t="b">
        <v>0</v>
      </c>
      <c r="B165" t="s">
        <v>470</v>
      </c>
      <c r="C165">
        <v>321930000.00000006</v>
      </c>
      <c r="D165">
        <v>34650</v>
      </c>
      <c r="E165">
        <v>205938425</v>
      </c>
      <c r="F165">
        <v>253378124.99999997</v>
      </c>
      <c r="G165">
        <v>781281200</v>
      </c>
      <c r="H165">
        <v>35.770000000000003</v>
      </c>
      <c r="I165">
        <v>42000</v>
      </c>
      <c r="J165">
        <v>301.41719999999998</v>
      </c>
    </row>
    <row r="166" spans="1:10" x14ac:dyDescent="0.3">
      <c r="A166" t="b">
        <v>0</v>
      </c>
      <c r="B166" t="s">
        <v>543</v>
      </c>
      <c r="C166">
        <v>207270000</v>
      </c>
      <c r="D166">
        <v>27951.000000000004</v>
      </c>
      <c r="E166">
        <v>254927750</v>
      </c>
      <c r="F166">
        <v>319068750</v>
      </c>
      <c r="G166">
        <v>781294451</v>
      </c>
      <c r="H166">
        <v>23.03</v>
      </c>
      <c r="I166">
        <v>33880</v>
      </c>
      <c r="J166">
        <v>333.64032800000001</v>
      </c>
    </row>
    <row r="167" spans="1:10" x14ac:dyDescent="0.3">
      <c r="A167" t="s">
        <v>556</v>
      </c>
      <c r="B167" t="s">
        <v>455</v>
      </c>
      <c r="C167">
        <v>27089999.999999996</v>
      </c>
      <c r="D167">
        <v>39327.75</v>
      </c>
      <c r="E167">
        <v>510510000.00000006</v>
      </c>
      <c r="F167">
        <v>243993749.99999997</v>
      </c>
      <c r="G167">
        <v>781633077.75</v>
      </c>
      <c r="H167">
        <v>3.01</v>
      </c>
      <c r="I167">
        <v>47670</v>
      </c>
      <c r="J167">
        <v>360.94860199999999</v>
      </c>
    </row>
    <row r="168" spans="1:10" x14ac:dyDescent="0.3">
      <c r="A168" t="b">
        <v>0</v>
      </c>
      <c r="B168" t="s">
        <v>78</v>
      </c>
      <c r="C168">
        <v>42840000.000000007</v>
      </c>
      <c r="D168">
        <v>45045</v>
      </c>
      <c r="E168">
        <v>294525000.00000006</v>
      </c>
      <c r="F168">
        <v>444819375.00000006</v>
      </c>
      <c r="G168">
        <v>782229420.00000012</v>
      </c>
      <c r="H168">
        <v>4.7600000000000007</v>
      </c>
      <c r="I168">
        <v>54600</v>
      </c>
      <c r="J168">
        <v>384.40276</v>
      </c>
    </row>
    <row r="169" spans="1:10" x14ac:dyDescent="0.3">
      <c r="A169" t="b">
        <v>0</v>
      </c>
      <c r="B169" t="s">
        <v>164</v>
      </c>
      <c r="C169">
        <v>137340000</v>
      </c>
      <c r="D169">
        <v>23100.000000000004</v>
      </c>
      <c r="E169">
        <v>245437500</v>
      </c>
      <c r="F169">
        <v>399774374.99999994</v>
      </c>
      <c r="G169">
        <v>782574975</v>
      </c>
      <c r="H169">
        <v>15.26</v>
      </c>
      <c r="I169">
        <v>28000</v>
      </c>
      <c r="J169">
        <v>359.18680000000001</v>
      </c>
    </row>
    <row r="170" spans="1:10" x14ac:dyDescent="0.3">
      <c r="A170" t="b">
        <v>0</v>
      </c>
      <c r="B170" t="s">
        <v>38</v>
      </c>
      <c r="C170">
        <v>190890000.00000003</v>
      </c>
      <c r="D170">
        <v>27286.875000000004</v>
      </c>
      <c r="E170">
        <v>214348750.00000003</v>
      </c>
      <c r="F170">
        <v>379128749.99999994</v>
      </c>
      <c r="G170">
        <v>784394786.875</v>
      </c>
      <c r="H170">
        <v>21.210000000000004</v>
      </c>
      <c r="I170">
        <v>33075</v>
      </c>
      <c r="J170">
        <v>346.239845</v>
      </c>
    </row>
    <row r="171" spans="1:10" x14ac:dyDescent="0.3">
      <c r="A171" t="b">
        <v>0</v>
      </c>
      <c r="B171" t="s">
        <v>464</v>
      </c>
      <c r="C171">
        <v>318150000</v>
      </c>
      <c r="D171">
        <v>33495</v>
      </c>
      <c r="E171">
        <v>204531250</v>
      </c>
      <c r="F171">
        <v>262762500</v>
      </c>
      <c r="G171">
        <v>785477245</v>
      </c>
      <c r="H171">
        <v>35.35</v>
      </c>
      <c r="I171">
        <v>40600</v>
      </c>
      <c r="J171">
        <v>305.22435999999999</v>
      </c>
    </row>
    <row r="172" spans="1:10" x14ac:dyDescent="0.3">
      <c r="A172" t="b">
        <v>0</v>
      </c>
      <c r="B172" t="s">
        <v>475</v>
      </c>
      <c r="C172">
        <v>319410000</v>
      </c>
      <c r="D172">
        <v>36382.5</v>
      </c>
      <c r="E172">
        <v>209440000</v>
      </c>
      <c r="F172">
        <v>257131874.99999997</v>
      </c>
      <c r="G172">
        <v>786018257.5</v>
      </c>
      <c r="H172">
        <v>35.49</v>
      </c>
      <c r="I172">
        <v>44100</v>
      </c>
      <c r="J172">
        <v>304.45645999999999</v>
      </c>
    </row>
    <row r="173" spans="1:10" x14ac:dyDescent="0.3">
      <c r="A173" t="s">
        <v>556</v>
      </c>
      <c r="B173" t="s">
        <v>175</v>
      </c>
      <c r="C173">
        <v>30870000</v>
      </c>
      <c r="D173">
        <v>34650</v>
      </c>
      <c r="E173">
        <v>605412500</v>
      </c>
      <c r="F173">
        <v>150150000</v>
      </c>
      <c r="G173">
        <v>786467150</v>
      </c>
      <c r="H173">
        <v>3.43</v>
      </c>
      <c r="I173">
        <v>42000</v>
      </c>
      <c r="J173">
        <v>349.8852</v>
      </c>
    </row>
    <row r="174" spans="1:10" x14ac:dyDescent="0.3">
      <c r="A174" t="b">
        <v>0</v>
      </c>
      <c r="B174" t="s">
        <v>481</v>
      </c>
      <c r="C174">
        <v>325080000.00000006</v>
      </c>
      <c r="D174">
        <v>31185.000000000004</v>
      </c>
      <c r="E174">
        <v>181296500</v>
      </c>
      <c r="F174">
        <v>281531250</v>
      </c>
      <c r="G174">
        <v>787938935</v>
      </c>
      <c r="H174">
        <v>36.120000000000005</v>
      </c>
      <c r="I174">
        <v>37800</v>
      </c>
      <c r="J174">
        <v>307.32267999999999</v>
      </c>
    </row>
    <row r="175" spans="1:10" x14ac:dyDescent="0.3">
      <c r="A175" t="b">
        <v>0</v>
      </c>
      <c r="B175" t="s">
        <v>468</v>
      </c>
      <c r="C175">
        <v>382410000</v>
      </c>
      <c r="D175">
        <v>24255.000000000004</v>
      </c>
      <c r="E175">
        <v>173213425</v>
      </c>
      <c r="F175">
        <v>234609375</v>
      </c>
      <c r="G175">
        <v>790257055</v>
      </c>
      <c r="H175">
        <v>42.49</v>
      </c>
      <c r="I175">
        <v>29400</v>
      </c>
      <c r="J175">
        <v>290.34964000000002</v>
      </c>
    </row>
    <row r="176" spans="1:10" x14ac:dyDescent="0.3">
      <c r="A176" t="b">
        <v>0</v>
      </c>
      <c r="B176" t="s">
        <v>541</v>
      </c>
      <c r="C176">
        <v>267750000.00000006</v>
      </c>
      <c r="D176">
        <v>17556</v>
      </c>
      <c r="E176">
        <v>222202750</v>
      </c>
      <c r="F176">
        <v>300300000</v>
      </c>
      <c r="G176">
        <v>790270306</v>
      </c>
      <c r="H176">
        <v>29.750000000000004</v>
      </c>
      <c r="I176">
        <v>21280</v>
      </c>
      <c r="J176">
        <v>322.572768</v>
      </c>
    </row>
    <row r="177" spans="1:10" x14ac:dyDescent="0.3">
      <c r="A177" t="b">
        <v>0</v>
      </c>
      <c r="B177" t="s">
        <v>451</v>
      </c>
      <c r="C177">
        <v>27719999.999999996</v>
      </c>
      <c r="D177">
        <v>34707.75</v>
      </c>
      <c r="E177">
        <v>500365250</v>
      </c>
      <c r="F177">
        <v>262762500.00000006</v>
      </c>
      <c r="G177">
        <v>790882457.75</v>
      </c>
      <c r="H177">
        <v>3.0799999999999996</v>
      </c>
      <c r="I177">
        <v>42070</v>
      </c>
      <c r="J177">
        <v>367.24524200000002</v>
      </c>
    </row>
    <row r="178" spans="1:10" x14ac:dyDescent="0.3">
      <c r="A178" t="b">
        <v>0</v>
      </c>
      <c r="B178" t="s">
        <v>74</v>
      </c>
      <c r="C178">
        <v>43470000</v>
      </c>
      <c r="D178">
        <v>40425</v>
      </c>
      <c r="E178">
        <v>284380250</v>
      </c>
      <c r="F178">
        <v>463588125</v>
      </c>
      <c r="G178">
        <v>791478800</v>
      </c>
      <c r="H178">
        <v>4.83</v>
      </c>
      <c r="I178">
        <v>49000</v>
      </c>
      <c r="J178">
        <v>390.69939999999997</v>
      </c>
    </row>
    <row r="179" spans="1:10" x14ac:dyDescent="0.3">
      <c r="A179" t="b">
        <v>0</v>
      </c>
      <c r="B179" t="s">
        <v>473</v>
      </c>
      <c r="C179">
        <v>379890000</v>
      </c>
      <c r="D179">
        <v>25987.500000000004</v>
      </c>
      <c r="E179">
        <v>176715000</v>
      </c>
      <c r="F179">
        <v>238363125</v>
      </c>
      <c r="G179">
        <v>794994112.5</v>
      </c>
      <c r="H179">
        <v>42.21</v>
      </c>
      <c r="I179">
        <v>31500</v>
      </c>
      <c r="J179">
        <v>293.38889999999998</v>
      </c>
    </row>
    <row r="180" spans="1:10" x14ac:dyDescent="0.3">
      <c r="A180" t="b">
        <v>0</v>
      </c>
      <c r="B180" t="s">
        <v>173</v>
      </c>
      <c r="C180">
        <v>91350000.000000015</v>
      </c>
      <c r="D180">
        <v>24255.000000000004</v>
      </c>
      <c r="E180">
        <v>572687500</v>
      </c>
      <c r="F180">
        <v>131381250</v>
      </c>
      <c r="G180">
        <v>795443005</v>
      </c>
      <c r="H180">
        <v>10.150000000000002</v>
      </c>
      <c r="I180">
        <v>29400</v>
      </c>
      <c r="J180">
        <v>338.81763999999998</v>
      </c>
    </row>
    <row r="181" spans="1:10" x14ac:dyDescent="0.3">
      <c r="A181" t="s">
        <v>556</v>
      </c>
      <c r="B181" t="s">
        <v>428</v>
      </c>
      <c r="C181">
        <v>103320000</v>
      </c>
      <c r="D181">
        <v>29741.250000000004</v>
      </c>
      <c r="E181">
        <v>281435000</v>
      </c>
      <c r="F181">
        <v>412912499.99999988</v>
      </c>
      <c r="G181">
        <v>797697241.24999988</v>
      </c>
      <c r="H181">
        <v>11.48</v>
      </c>
      <c r="I181">
        <v>36050</v>
      </c>
      <c r="J181">
        <v>374.38162999999997</v>
      </c>
    </row>
    <row r="182" spans="1:10" x14ac:dyDescent="0.3">
      <c r="A182" t="s">
        <v>556</v>
      </c>
      <c r="B182" t="s">
        <v>131</v>
      </c>
      <c r="C182">
        <v>47250000</v>
      </c>
      <c r="D182">
        <v>43312.5</v>
      </c>
      <c r="E182">
        <v>320377750</v>
      </c>
      <c r="F182">
        <v>431681250</v>
      </c>
      <c r="G182">
        <v>799352312.5</v>
      </c>
      <c r="H182">
        <v>5.25</v>
      </c>
      <c r="I182">
        <v>52500</v>
      </c>
      <c r="J182">
        <v>389.0915</v>
      </c>
    </row>
    <row r="183" spans="1:10" x14ac:dyDescent="0.3">
      <c r="A183" t="b">
        <v>0</v>
      </c>
      <c r="B183" t="s">
        <v>449</v>
      </c>
      <c r="C183">
        <v>88200000</v>
      </c>
      <c r="D183">
        <v>24312.750000000004</v>
      </c>
      <c r="E183">
        <v>467640250</v>
      </c>
      <c r="F183">
        <v>243993749.99999997</v>
      </c>
      <c r="G183">
        <v>799858312.75</v>
      </c>
      <c r="H183">
        <v>9.8000000000000007</v>
      </c>
      <c r="I183">
        <v>29470</v>
      </c>
      <c r="J183">
        <v>356.177682</v>
      </c>
    </row>
    <row r="184" spans="1:10" x14ac:dyDescent="0.3">
      <c r="A184" t="b">
        <v>0</v>
      </c>
      <c r="B184" t="s">
        <v>72</v>
      </c>
      <c r="C184">
        <v>103950000</v>
      </c>
      <c r="D184">
        <v>30030.000000000004</v>
      </c>
      <c r="E184">
        <v>251655250</v>
      </c>
      <c r="F184">
        <v>444819375.00000006</v>
      </c>
      <c r="G184">
        <v>800454655</v>
      </c>
      <c r="H184">
        <v>11.55</v>
      </c>
      <c r="I184">
        <v>36400</v>
      </c>
      <c r="J184">
        <v>379.63184000000001</v>
      </c>
    </row>
    <row r="185" spans="1:10" x14ac:dyDescent="0.3">
      <c r="A185" t="b">
        <v>0</v>
      </c>
      <c r="B185" t="s">
        <v>276</v>
      </c>
      <c r="C185">
        <v>40950000</v>
      </c>
      <c r="D185">
        <v>56017.500000000007</v>
      </c>
      <c r="E185">
        <v>304015250</v>
      </c>
      <c r="F185">
        <v>457957500</v>
      </c>
      <c r="G185">
        <v>802978767.5</v>
      </c>
      <c r="H185">
        <v>4.55</v>
      </c>
      <c r="I185">
        <v>67900</v>
      </c>
      <c r="J185">
        <v>395.40073999999993</v>
      </c>
    </row>
    <row r="186" spans="1:10" x14ac:dyDescent="0.3">
      <c r="A186" t="b">
        <v>0</v>
      </c>
      <c r="B186" t="s">
        <v>407</v>
      </c>
      <c r="C186">
        <v>97020000</v>
      </c>
      <c r="D186">
        <v>27431.250000000004</v>
      </c>
      <c r="E186">
        <v>294525000.00000006</v>
      </c>
      <c r="F186">
        <v>412912499.99999994</v>
      </c>
      <c r="G186">
        <v>804484931.25</v>
      </c>
      <c r="H186">
        <v>10.78</v>
      </c>
      <c r="I186">
        <v>33250</v>
      </c>
      <c r="J186">
        <v>378.57995</v>
      </c>
    </row>
    <row r="187" spans="1:10" x14ac:dyDescent="0.3">
      <c r="A187" t="b">
        <v>0</v>
      </c>
      <c r="B187" t="s">
        <v>34</v>
      </c>
      <c r="C187">
        <v>133560000.00000003</v>
      </c>
      <c r="D187">
        <v>41724.375</v>
      </c>
      <c r="E187">
        <v>259934675.00000003</v>
      </c>
      <c r="F187">
        <v>412912499.99999994</v>
      </c>
      <c r="G187">
        <v>806448899.375</v>
      </c>
      <c r="H187">
        <v>14.840000000000002</v>
      </c>
      <c r="I187">
        <v>50575</v>
      </c>
      <c r="J187">
        <v>371.91234500000002</v>
      </c>
    </row>
    <row r="188" spans="1:10" x14ac:dyDescent="0.3">
      <c r="A188" t="b">
        <v>0</v>
      </c>
      <c r="B188" t="s">
        <v>210</v>
      </c>
      <c r="C188">
        <v>392490000</v>
      </c>
      <c r="D188">
        <v>17440.5</v>
      </c>
      <c r="E188">
        <v>104490925</v>
      </c>
      <c r="F188">
        <v>309684375</v>
      </c>
      <c r="G188">
        <v>806682740.5</v>
      </c>
      <c r="H188">
        <v>43.61</v>
      </c>
      <c r="I188">
        <v>21140</v>
      </c>
      <c r="J188">
        <v>305.184684</v>
      </c>
    </row>
    <row r="189" spans="1:10" x14ac:dyDescent="0.3">
      <c r="A189" t="s">
        <v>556</v>
      </c>
      <c r="B189" t="s">
        <v>165</v>
      </c>
      <c r="C189">
        <v>77490000</v>
      </c>
      <c r="D189">
        <v>39270</v>
      </c>
      <c r="E189">
        <v>294525000.00000006</v>
      </c>
      <c r="F189">
        <v>437311875</v>
      </c>
      <c r="G189">
        <v>809366145</v>
      </c>
      <c r="H189">
        <v>8.61</v>
      </c>
      <c r="I189">
        <v>47600</v>
      </c>
      <c r="J189">
        <v>387.89855999999997</v>
      </c>
    </row>
    <row r="190" spans="1:10" x14ac:dyDescent="0.3">
      <c r="A190" t="b">
        <v>0</v>
      </c>
      <c r="B190" t="s">
        <v>39</v>
      </c>
      <c r="C190">
        <v>131040000</v>
      </c>
      <c r="D190">
        <v>43456.875</v>
      </c>
      <c r="E190">
        <v>263436250.00000003</v>
      </c>
      <c r="F190">
        <v>416666250.00000006</v>
      </c>
      <c r="G190">
        <v>811185956.875</v>
      </c>
      <c r="H190">
        <v>14.56</v>
      </c>
      <c r="I190">
        <v>52675</v>
      </c>
      <c r="J190">
        <v>374.95160499999997</v>
      </c>
    </row>
    <row r="191" spans="1:10" x14ac:dyDescent="0.3">
      <c r="A191" t="b">
        <v>0</v>
      </c>
      <c r="B191" t="s">
        <v>215</v>
      </c>
      <c r="C191">
        <v>389970000</v>
      </c>
      <c r="D191">
        <v>19173</v>
      </c>
      <c r="E191">
        <v>107992500</v>
      </c>
      <c r="F191">
        <v>313438124.99999994</v>
      </c>
      <c r="G191">
        <v>811419798</v>
      </c>
      <c r="H191">
        <v>43.33</v>
      </c>
      <c r="I191">
        <v>23240</v>
      </c>
      <c r="J191">
        <v>308.22394400000002</v>
      </c>
    </row>
    <row r="192" spans="1:10" x14ac:dyDescent="0.3">
      <c r="A192" t="b">
        <v>0</v>
      </c>
      <c r="B192" t="s">
        <v>405</v>
      </c>
      <c r="C192">
        <v>157500000</v>
      </c>
      <c r="D192">
        <v>17036.25</v>
      </c>
      <c r="E192">
        <v>261800000</v>
      </c>
      <c r="F192">
        <v>394143749.99999988</v>
      </c>
      <c r="G192">
        <v>813460786.24999988</v>
      </c>
      <c r="H192">
        <v>17.5</v>
      </c>
      <c r="I192">
        <v>20650</v>
      </c>
      <c r="J192">
        <v>367.51238999999993</v>
      </c>
    </row>
    <row r="193" spans="1:10" x14ac:dyDescent="0.3">
      <c r="A193" t="b">
        <v>0</v>
      </c>
      <c r="B193" t="s">
        <v>469</v>
      </c>
      <c r="C193">
        <v>322560000.00000006</v>
      </c>
      <c r="D193">
        <v>40425</v>
      </c>
      <c r="E193">
        <v>222300925</v>
      </c>
      <c r="F193">
        <v>272146875</v>
      </c>
      <c r="G193">
        <v>817048225</v>
      </c>
      <c r="H193">
        <v>35.840000000000003</v>
      </c>
      <c r="I193">
        <v>49000</v>
      </c>
      <c r="J193">
        <v>319.06139999999999</v>
      </c>
    </row>
    <row r="194" spans="1:10" x14ac:dyDescent="0.3">
      <c r="A194" t="b">
        <v>0</v>
      </c>
      <c r="B194" t="s">
        <v>542</v>
      </c>
      <c r="C194">
        <v>207900000</v>
      </c>
      <c r="D194">
        <v>33726</v>
      </c>
      <c r="E194">
        <v>271290250</v>
      </c>
      <c r="F194">
        <v>337837500</v>
      </c>
      <c r="G194">
        <v>817061476</v>
      </c>
      <c r="H194">
        <v>23.1</v>
      </c>
      <c r="I194">
        <v>40880</v>
      </c>
      <c r="J194">
        <v>351.28452800000002</v>
      </c>
    </row>
    <row r="195" spans="1:10" x14ac:dyDescent="0.3">
      <c r="A195" t="s">
        <v>556</v>
      </c>
      <c r="B195" t="s">
        <v>180</v>
      </c>
      <c r="C195">
        <v>35279999.999999993</v>
      </c>
      <c r="D195">
        <v>41580</v>
      </c>
      <c r="E195">
        <v>623182175</v>
      </c>
      <c r="F195">
        <v>159534375</v>
      </c>
      <c r="G195">
        <v>818038130</v>
      </c>
      <c r="H195">
        <v>3.9199999999999995</v>
      </c>
      <c r="I195">
        <v>50400</v>
      </c>
      <c r="J195">
        <v>363.72224</v>
      </c>
    </row>
    <row r="196" spans="1:10" x14ac:dyDescent="0.3">
      <c r="A196" t="b">
        <v>0</v>
      </c>
      <c r="B196" t="s">
        <v>161</v>
      </c>
      <c r="C196">
        <v>78120000</v>
      </c>
      <c r="D196">
        <v>34650</v>
      </c>
      <c r="E196">
        <v>284380250</v>
      </c>
      <c r="F196">
        <v>456080624.99999988</v>
      </c>
      <c r="G196">
        <v>818615524.99999988</v>
      </c>
      <c r="H196">
        <v>8.68</v>
      </c>
      <c r="I196">
        <v>42000</v>
      </c>
      <c r="J196">
        <v>394.19519999999994</v>
      </c>
    </row>
    <row r="197" spans="1:10" x14ac:dyDescent="0.3">
      <c r="A197" t="b">
        <v>0</v>
      </c>
      <c r="B197" t="s">
        <v>474</v>
      </c>
      <c r="C197">
        <v>320040000</v>
      </c>
      <c r="D197">
        <v>42157.5</v>
      </c>
      <c r="E197">
        <v>225802500</v>
      </c>
      <c r="F197">
        <v>275900625.00000006</v>
      </c>
      <c r="G197">
        <v>821785282.5</v>
      </c>
      <c r="H197">
        <v>35.56</v>
      </c>
      <c r="I197">
        <v>51100</v>
      </c>
      <c r="J197">
        <v>322.10066</v>
      </c>
    </row>
    <row r="198" spans="1:10" x14ac:dyDescent="0.3">
      <c r="A198" t="s">
        <v>556</v>
      </c>
      <c r="B198" t="s">
        <v>174</v>
      </c>
      <c r="C198">
        <v>31499999.999999993</v>
      </c>
      <c r="D198">
        <v>40425</v>
      </c>
      <c r="E198">
        <v>621775000.00000012</v>
      </c>
      <c r="F198">
        <v>168918750</v>
      </c>
      <c r="G198">
        <v>822234175.00000012</v>
      </c>
      <c r="H198">
        <v>3.4999999999999996</v>
      </c>
      <c r="I198">
        <v>49000</v>
      </c>
      <c r="J198">
        <v>367.52940000000001</v>
      </c>
    </row>
    <row r="199" spans="1:10" x14ac:dyDescent="0.3">
      <c r="A199" t="s">
        <v>556</v>
      </c>
      <c r="B199" t="s">
        <v>185</v>
      </c>
      <c r="C199">
        <v>32760000</v>
      </c>
      <c r="D199">
        <v>43312.5</v>
      </c>
      <c r="E199">
        <v>626683750</v>
      </c>
      <c r="F199">
        <v>163288124.99999997</v>
      </c>
      <c r="G199">
        <v>822775187.5</v>
      </c>
      <c r="H199">
        <v>3.64</v>
      </c>
      <c r="I199">
        <v>52500</v>
      </c>
      <c r="J199">
        <v>366.76150000000001</v>
      </c>
    </row>
    <row r="200" spans="1:10" x14ac:dyDescent="0.3">
      <c r="A200" t="b">
        <v>0</v>
      </c>
      <c r="B200" t="s">
        <v>191</v>
      </c>
      <c r="C200">
        <v>38429999.999999993</v>
      </c>
      <c r="D200">
        <v>38115</v>
      </c>
      <c r="E200">
        <v>598540250</v>
      </c>
      <c r="F200">
        <v>187687500</v>
      </c>
      <c r="G200">
        <v>824695865</v>
      </c>
      <c r="H200">
        <v>4.2699999999999996</v>
      </c>
      <c r="I200">
        <v>46200</v>
      </c>
      <c r="J200">
        <v>369.62772000000001</v>
      </c>
    </row>
    <row r="201" spans="1:10" x14ac:dyDescent="0.3">
      <c r="A201" t="b">
        <v>0</v>
      </c>
      <c r="B201" t="s">
        <v>450</v>
      </c>
      <c r="C201">
        <v>28350000</v>
      </c>
      <c r="D201">
        <v>40482.75</v>
      </c>
      <c r="E201">
        <v>516727750</v>
      </c>
      <c r="F201">
        <v>281531250</v>
      </c>
      <c r="G201">
        <v>826649482.75</v>
      </c>
      <c r="H201">
        <v>3.15</v>
      </c>
      <c r="I201">
        <v>49070</v>
      </c>
      <c r="J201">
        <v>384.88944199999997</v>
      </c>
    </row>
    <row r="202" spans="1:10" x14ac:dyDescent="0.3">
      <c r="A202" t="b">
        <v>0</v>
      </c>
      <c r="B202" t="s">
        <v>178</v>
      </c>
      <c r="C202">
        <v>95760000</v>
      </c>
      <c r="D202">
        <v>31185.000000000004</v>
      </c>
      <c r="E202">
        <v>590457175</v>
      </c>
      <c r="F202">
        <v>140765625</v>
      </c>
      <c r="G202">
        <v>827013985</v>
      </c>
      <c r="H202">
        <v>10.64</v>
      </c>
      <c r="I202">
        <v>37800</v>
      </c>
      <c r="J202">
        <v>352.65467999999998</v>
      </c>
    </row>
    <row r="203" spans="1:10" x14ac:dyDescent="0.3">
      <c r="A203" t="b">
        <v>0</v>
      </c>
      <c r="B203" t="s">
        <v>73</v>
      </c>
      <c r="C203">
        <v>44100000</v>
      </c>
      <c r="D203">
        <v>46200.000000000007</v>
      </c>
      <c r="E203">
        <v>300742750</v>
      </c>
      <c r="F203">
        <v>482356875</v>
      </c>
      <c r="G203">
        <v>827245825</v>
      </c>
      <c r="H203">
        <v>4.9000000000000004</v>
      </c>
      <c r="I203">
        <v>56000</v>
      </c>
      <c r="J203">
        <v>408.34359999999992</v>
      </c>
    </row>
    <row r="204" spans="1:10" x14ac:dyDescent="0.3">
      <c r="A204" t="b">
        <v>0</v>
      </c>
      <c r="B204" t="s">
        <v>159</v>
      </c>
      <c r="C204">
        <v>138600000</v>
      </c>
      <c r="D204">
        <v>24255.000000000004</v>
      </c>
      <c r="E204">
        <v>251655250</v>
      </c>
      <c r="F204">
        <v>437311875</v>
      </c>
      <c r="G204">
        <v>827591380</v>
      </c>
      <c r="H204">
        <v>15.4</v>
      </c>
      <c r="I204">
        <v>29400</v>
      </c>
      <c r="J204">
        <v>383.12763999999999</v>
      </c>
    </row>
    <row r="205" spans="1:10" x14ac:dyDescent="0.3">
      <c r="A205" t="b">
        <v>0</v>
      </c>
      <c r="B205" t="s">
        <v>183</v>
      </c>
      <c r="C205">
        <v>93240000.000000015</v>
      </c>
      <c r="D205">
        <v>32917.5</v>
      </c>
      <c r="E205">
        <v>593958750</v>
      </c>
      <c r="F205">
        <v>144519375</v>
      </c>
      <c r="G205">
        <v>831751042.5</v>
      </c>
      <c r="H205">
        <v>10.360000000000001</v>
      </c>
      <c r="I205">
        <v>39900</v>
      </c>
      <c r="J205">
        <v>355.69394</v>
      </c>
    </row>
    <row r="206" spans="1:10" x14ac:dyDescent="0.3">
      <c r="A206" t="b">
        <v>0</v>
      </c>
      <c r="B206" t="s">
        <v>50</v>
      </c>
      <c r="C206">
        <v>133560000.00000003</v>
      </c>
      <c r="D206">
        <v>38259.375</v>
      </c>
      <c r="E206">
        <v>278162500</v>
      </c>
      <c r="F206">
        <v>422296875</v>
      </c>
      <c r="G206">
        <v>834057634.375</v>
      </c>
      <c r="H206">
        <v>14.840000000000002</v>
      </c>
      <c r="I206">
        <v>46375</v>
      </c>
      <c r="J206">
        <v>384.95782500000001</v>
      </c>
    </row>
    <row r="207" spans="1:10" x14ac:dyDescent="0.3">
      <c r="A207" t="b">
        <v>0</v>
      </c>
      <c r="B207" t="s">
        <v>412</v>
      </c>
      <c r="C207">
        <v>101430000</v>
      </c>
      <c r="D207">
        <v>34361.25</v>
      </c>
      <c r="E207">
        <v>312294675.00000006</v>
      </c>
      <c r="F207">
        <v>422296875</v>
      </c>
      <c r="G207">
        <v>836055911.25</v>
      </c>
      <c r="H207">
        <v>11.27</v>
      </c>
      <c r="I207">
        <v>41650</v>
      </c>
      <c r="J207">
        <v>392.41699</v>
      </c>
    </row>
    <row r="208" spans="1:10" x14ac:dyDescent="0.3">
      <c r="A208" t="b">
        <v>0</v>
      </c>
      <c r="B208" t="s">
        <v>406</v>
      </c>
      <c r="C208">
        <v>97650000</v>
      </c>
      <c r="D208">
        <v>33206.25</v>
      </c>
      <c r="E208">
        <v>310887500.00000006</v>
      </c>
      <c r="F208">
        <v>431681250</v>
      </c>
      <c r="G208">
        <v>840251956.25</v>
      </c>
      <c r="H208">
        <v>10.85</v>
      </c>
      <c r="I208">
        <v>40250</v>
      </c>
      <c r="J208">
        <v>396.22415000000001</v>
      </c>
    </row>
    <row r="209" spans="1:10" x14ac:dyDescent="0.3">
      <c r="A209" t="b">
        <v>0</v>
      </c>
      <c r="B209" t="s">
        <v>417</v>
      </c>
      <c r="C209">
        <v>98910000</v>
      </c>
      <c r="D209">
        <v>36093.75</v>
      </c>
      <c r="E209">
        <v>315796250.00000006</v>
      </c>
      <c r="F209">
        <v>426050624.99999994</v>
      </c>
      <c r="G209">
        <v>840792968.75</v>
      </c>
      <c r="H209">
        <v>10.99</v>
      </c>
      <c r="I209">
        <v>43750</v>
      </c>
      <c r="J209">
        <v>395.45625000000001</v>
      </c>
    </row>
    <row r="210" spans="1:10" x14ac:dyDescent="0.3">
      <c r="A210" t="b">
        <v>0</v>
      </c>
      <c r="B210" t="s">
        <v>423</v>
      </c>
      <c r="C210">
        <v>104580000.00000001</v>
      </c>
      <c r="D210">
        <v>30896.250000000004</v>
      </c>
      <c r="E210">
        <v>287652749.99999994</v>
      </c>
      <c r="F210">
        <v>450450000</v>
      </c>
      <c r="G210">
        <v>842713646.25</v>
      </c>
      <c r="H210">
        <v>11.620000000000001</v>
      </c>
      <c r="I210">
        <v>37450</v>
      </c>
      <c r="J210">
        <v>398.32247000000001</v>
      </c>
    </row>
    <row r="211" spans="1:10" x14ac:dyDescent="0.3">
      <c r="A211" t="b">
        <v>0</v>
      </c>
      <c r="B211" t="s">
        <v>48</v>
      </c>
      <c r="C211">
        <v>194040000.00000003</v>
      </c>
      <c r="D211">
        <v>27864.375000000004</v>
      </c>
      <c r="E211">
        <v>245437500</v>
      </c>
      <c r="F211">
        <v>403528125</v>
      </c>
      <c r="G211">
        <v>843033489.375</v>
      </c>
      <c r="H211">
        <v>21.560000000000002</v>
      </c>
      <c r="I211">
        <v>33775</v>
      </c>
      <c r="J211">
        <v>373.890265</v>
      </c>
    </row>
    <row r="212" spans="1:10" x14ac:dyDescent="0.3">
      <c r="A212" t="b">
        <v>0</v>
      </c>
      <c r="B212" t="s">
        <v>485</v>
      </c>
      <c r="C212">
        <v>322560000.00000006</v>
      </c>
      <c r="D212">
        <v>36960</v>
      </c>
      <c r="E212">
        <v>240528750</v>
      </c>
      <c r="F212">
        <v>281531250</v>
      </c>
      <c r="G212">
        <v>844656960</v>
      </c>
      <c r="H212">
        <v>35.840000000000003</v>
      </c>
      <c r="I212">
        <v>44800</v>
      </c>
      <c r="J212">
        <v>332.10687999999999</v>
      </c>
    </row>
    <row r="213" spans="1:10" x14ac:dyDescent="0.3">
      <c r="A213" t="b">
        <v>0</v>
      </c>
      <c r="B213" t="s">
        <v>410</v>
      </c>
      <c r="C213">
        <v>161910000.00000003</v>
      </c>
      <c r="D213">
        <v>23966.250000000004</v>
      </c>
      <c r="E213">
        <v>279569675</v>
      </c>
      <c r="F213">
        <v>403528125</v>
      </c>
      <c r="G213">
        <v>845031766.25</v>
      </c>
      <c r="H213">
        <v>17.990000000000002</v>
      </c>
      <c r="I213">
        <v>29050</v>
      </c>
      <c r="J213">
        <v>381.34942999999998</v>
      </c>
    </row>
    <row r="214" spans="1:10" x14ac:dyDescent="0.3">
      <c r="A214" t="b">
        <v>0</v>
      </c>
      <c r="B214" t="s">
        <v>415</v>
      </c>
      <c r="C214">
        <v>159390000</v>
      </c>
      <c r="D214">
        <v>25698.750000000004</v>
      </c>
      <c r="E214">
        <v>283071250</v>
      </c>
      <c r="F214">
        <v>407281874.99999994</v>
      </c>
      <c r="G214">
        <v>849768823.75</v>
      </c>
      <c r="H214">
        <v>17.71</v>
      </c>
      <c r="I214">
        <v>31150</v>
      </c>
      <c r="J214">
        <v>384.38869</v>
      </c>
    </row>
    <row r="215" spans="1:10" x14ac:dyDescent="0.3">
      <c r="A215" t="b">
        <v>0</v>
      </c>
      <c r="B215" t="s">
        <v>483</v>
      </c>
      <c r="C215">
        <v>383040000</v>
      </c>
      <c r="D215">
        <v>26565.000000000004</v>
      </c>
      <c r="E215">
        <v>207803750</v>
      </c>
      <c r="F215">
        <v>262762500</v>
      </c>
      <c r="G215">
        <v>853632815</v>
      </c>
      <c r="H215">
        <v>42.56</v>
      </c>
      <c r="I215">
        <v>32200</v>
      </c>
      <c r="J215">
        <v>321.03931999999998</v>
      </c>
    </row>
    <row r="216" spans="1:10" x14ac:dyDescent="0.3">
      <c r="A216" t="s">
        <v>556</v>
      </c>
      <c r="B216" t="s">
        <v>179</v>
      </c>
      <c r="C216">
        <v>35910000</v>
      </c>
      <c r="D216">
        <v>47355.000000000007</v>
      </c>
      <c r="E216">
        <v>639544675</v>
      </c>
      <c r="F216">
        <v>178303125.00000003</v>
      </c>
      <c r="G216">
        <v>853805155</v>
      </c>
      <c r="H216">
        <v>3.9899999999999998</v>
      </c>
      <c r="I216">
        <v>57400</v>
      </c>
      <c r="J216">
        <v>381.36644000000001</v>
      </c>
    </row>
    <row r="217" spans="1:10" x14ac:dyDescent="0.3">
      <c r="A217" t="b">
        <v>0</v>
      </c>
      <c r="B217" t="s">
        <v>160</v>
      </c>
      <c r="C217">
        <v>78750000</v>
      </c>
      <c r="D217">
        <v>40425</v>
      </c>
      <c r="E217">
        <v>300742750</v>
      </c>
      <c r="F217">
        <v>474849374.99999988</v>
      </c>
      <c r="G217">
        <v>854382549.99999988</v>
      </c>
      <c r="H217">
        <v>8.75</v>
      </c>
      <c r="I217">
        <v>49000</v>
      </c>
      <c r="J217">
        <v>411.83940000000001</v>
      </c>
    </row>
    <row r="218" spans="1:10" x14ac:dyDescent="0.3">
      <c r="A218" t="s">
        <v>556</v>
      </c>
      <c r="B218" t="s">
        <v>184</v>
      </c>
      <c r="C218">
        <v>33390000</v>
      </c>
      <c r="D218">
        <v>49087.500000000007</v>
      </c>
      <c r="E218">
        <v>643046250</v>
      </c>
      <c r="F218">
        <v>182056874.99999997</v>
      </c>
      <c r="G218">
        <v>858542212.5</v>
      </c>
      <c r="H218">
        <v>3.71</v>
      </c>
      <c r="I218">
        <v>59500</v>
      </c>
      <c r="J218">
        <v>384.40570000000002</v>
      </c>
    </row>
    <row r="219" spans="1:10" x14ac:dyDescent="0.3">
      <c r="A219" t="s">
        <v>556</v>
      </c>
      <c r="B219" t="s">
        <v>49</v>
      </c>
      <c r="C219">
        <v>134190000.00000003</v>
      </c>
      <c r="D219">
        <v>44034.375</v>
      </c>
      <c r="E219">
        <v>294525000.00000006</v>
      </c>
      <c r="F219">
        <v>441065624.99999994</v>
      </c>
      <c r="G219">
        <v>869824659.375</v>
      </c>
      <c r="H219">
        <v>14.910000000000002</v>
      </c>
      <c r="I219">
        <v>53375</v>
      </c>
      <c r="J219">
        <v>402.60202500000003</v>
      </c>
    </row>
    <row r="220" spans="1:10" x14ac:dyDescent="0.3">
      <c r="A220" t="b">
        <v>0</v>
      </c>
      <c r="B220" t="s">
        <v>225</v>
      </c>
      <c r="C220">
        <v>393120000</v>
      </c>
      <c r="D220">
        <v>19750.5</v>
      </c>
      <c r="E220">
        <v>139081250</v>
      </c>
      <c r="F220">
        <v>337837499.99999994</v>
      </c>
      <c r="G220">
        <v>870058500.5</v>
      </c>
      <c r="H220">
        <v>43.68</v>
      </c>
      <c r="I220">
        <v>23940</v>
      </c>
      <c r="J220">
        <v>335.87436400000001</v>
      </c>
    </row>
    <row r="221" spans="1:10" x14ac:dyDescent="0.3">
      <c r="A221" t="b">
        <v>0</v>
      </c>
      <c r="B221" t="s">
        <v>411</v>
      </c>
      <c r="C221">
        <v>102060000</v>
      </c>
      <c r="D221">
        <v>40136.25</v>
      </c>
      <c r="E221">
        <v>328657175</v>
      </c>
      <c r="F221">
        <v>441065624.99999994</v>
      </c>
      <c r="G221">
        <v>871822936.25</v>
      </c>
      <c r="H221">
        <v>11.34</v>
      </c>
      <c r="I221">
        <v>48650</v>
      </c>
      <c r="J221">
        <v>410.06119000000001</v>
      </c>
    </row>
    <row r="222" spans="1:10" x14ac:dyDescent="0.3">
      <c r="A222" t="b">
        <v>0</v>
      </c>
      <c r="B222" t="s">
        <v>416</v>
      </c>
      <c r="C222">
        <v>99540000</v>
      </c>
      <c r="D222">
        <v>41868.75</v>
      </c>
      <c r="E222">
        <v>332158750</v>
      </c>
      <c r="F222">
        <v>444819375.00000006</v>
      </c>
      <c r="G222">
        <v>876559993.75</v>
      </c>
      <c r="H222">
        <v>11.06</v>
      </c>
      <c r="I222">
        <v>50750</v>
      </c>
      <c r="J222">
        <v>413.10045000000002</v>
      </c>
    </row>
    <row r="223" spans="1:10" x14ac:dyDescent="0.3">
      <c r="A223" t="b">
        <v>0</v>
      </c>
      <c r="B223" t="s">
        <v>204</v>
      </c>
      <c r="C223">
        <v>386819999.99999994</v>
      </c>
      <c r="D223">
        <v>17440.5</v>
      </c>
      <c r="E223">
        <v>152171250</v>
      </c>
      <c r="F223">
        <v>337837500</v>
      </c>
      <c r="G223">
        <v>876846190.5</v>
      </c>
      <c r="H223">
        <v>42.98</v>
      </c>
      <c r="I223">
        <v>21140</v>
      </c>
      <c r="J223">
        <v>340.07268399999998</v>
      </c>
    </row>
    <row r="224" spans="1:10" x14ac:dyDescent="0.3">
      <c r="A224" t="b">
        <v>0</v>
      </c>
      <c r="B224" t="s">
        <v>45</v>
      </c>
      <c r="C224">
        <v>134820000.00000003</v>
      </c>
      <c r="D224">
        <v>39414.375</v>
      </c>
      <c r="E224">
        <v>284380250</v>
      </c>
      <c r="F224">
        <v>459834374.99999994</v>
      </c>
      <c r="G224">
        <v>879074039.375</v>
      </c>
      <c r="H224">
        <v>14.980000000000002</v>
      </c>
      <c r="I224">
        <v>47775</v>
      </c>
      <c r="J224">
        <v>408.89866499999999</v>
      </c>
    </row>
    <row r="225" spans="1:10" x14ac:dyDescent="0.3">
      <c r="A225" t="b">
        <v>0</v>
      </c>
      <c r="B225" t="s">
        <v>484</v>
      </c>
      <c r="C225">
        <v>323190000.00000006</v>
      </c>
      <c r="D225">
        <v>42735</v>
      </c>
      <c r="E225">
        <v>256891250</v>
      </c>
      <c r="F225">
        <v>300300000</v>
      </c>
      <c r="G225">
        <v>880423985</v>
      </c>
      <c r="H225">
        <v>35.910000000000004</v>
      </c>
      <c r="I225">
        <v>51800</v>
      </c>
      <c r="J225">
        <v>349.75108</v>
      </c>
    </row>
    <row r="226" spans="1:10" x14ac:dyDescent="0.3">
      <c r="A226" t="s">
        <v>556</v>
      </c>
      <c r="B226" t="s">
        <v>195</v>
      </c>
      <c r="C226">
        <v>35910000</v>
      </c>
      <c r="D226">
        <v>43890</v>
      </c>
      <c r="E226">
        <v>657772500</v>
      </c>
      <c r="F226">
        <v>187687500</v>
      </c>
      <c r="G226">
        <v>881413890</v>
      </c>
      <c r="H226">
        <v>3.9899999999999998</v>
      </c>
      <c r="I226">
        <v>53200</v>
      </c>
      <c r="J226">
        <v>394.41192000000001</v>
      </c>
    </row>
    <row r="227" spans="1:10" x14ac:dyDescent="0.3">
      <c r="A227" t="b">
        <v>0</v>
      </c>
      <c r="B227" t="s">
        <v>202</v>
      </c>
      <c r="C227">
        <v>447299999.99999994</v>
      </c>
      <c r="D227">
        <v>7045.5000000000009</v>
      </c>
      <c r="E227">
        <v>119446250</v>
      </c>
      <c r="F227">
        <v>319068749.99999994</v>
      </c>
      <c r="G227">
        <v>885822045.5</v>
      </c>
      <c r="H227">
        <v>49.699999999999996</v>
      </c>
      <c r="I227">
        <v>8540</v>
      </c>
      <c r="J227">
        <v>329.00512400000002</v>
      </c>
    </row>
    <row r="228" spans="1:10" x14ac:dyDescent="0.3">
      <c r="A228" t="b">
        <v>0</v>
      </c>
      <c r="B228" t="s">
        <v>43</v>
      </c>
      <c r="C228">
        <v>195300000.00000003</v>
      </c>
      <c r="D228">
        <v>29019.375000000004</v>
      </c>
      <c r="E228">
        <v>251655250</v>
      </c>
      <c r="F228">
        <v>441065624.99999988</v>
      </c>
      <c r="G228">
        <v>888049894.37499988</v>
      </c>
      <c r="H228">
        <v>21.700000000000003</v>
      </c>
      <c r="I228">
        <v>35175</v>
      </c>
      <c r="J228">
        <v>397.83110499999998</v>
      </c>
    </row>
    <row r="229" spans="1:10" x14ac:dyDescent="0.3">
      <c r="A229" t="b">
        <v>0</v>
      </c>
      <c r="B229" t="s">
        <v>480</v>
      </c>
      <c r="C229">
        <v>323820000.00000006</v>
      </c>
      <c r="D229">
        <v>38115</v>
      </c>
      <c r="E229">
        <v>246746500</v>
      </c>
      <c r="F229">
        <v>319068750</v>
      </c>
      <c r="G229">
        <v>889673365</v>
      </c>
      <c r="H229">
        <v>35.980000000000004</v>
      </c>
      <c r="I229">
        <v>46200</v>
      </c>
      <c r="J229">
        <v>356.04772000000003</v>
      </c>
    </row>
    <row r="230" spans="1:10" x14ac:dyDescent="0.3">
      <c r="A230" t="s">
        <v>556</v>
      </c>
      <c r="B230" t="s">
        <v>193</v>
      </c>
      <c r="C230">
        <v>96389999.999999985</v>
      </c>
      <c r="D230">
        <v>33495</v>
      </c>
      <c r="E230">
        <v>625047500</v>
      </c>
      <c r="F230">
        <v>168918749.99999997</v>
      </c>
      <c r="G230">
        <v>890389745</v>
      </c>
      <c r="H230">
        <v>10.709999999999999</v>
      </c>
      <c r="I230">
        <v>40600</v>
      </c>
      <c r="J230">
        <v>383.34435999999999</v>
      </c>
    </row>
    <row r="231" spans="1:10" x14ac:dyDescent="0.3">
      <c r="A231" t="b">
        <v>0</v>
      </c>
      <c r="B231" t="s">
        <v>478</v>
      </c>
      <c r="C231">
        <v>384299999.99999994</v>
      </c>
      <c r="D231">
        <v>27720.000000000004</v>
      </c>
      <c r="E231">
        <v>214021500.00000003</v>
      </c>
      <c r="F231">
        <v>300300000</v>
      </c>
      <c r="G231">
        <v>898649220</v>
      </c>
      <c r="H231">
        <v>42.699999999999996</v>
      </c>
      <c r="I231">
        <v>33600</v>
      </c>
      <c r="J231">
        <v>344.98016000000001</v>
      </c>
    </row>
    <row r="232" spans="1:10" x14ac:dyDescent="0.3">
      <c r="A232" t="s">
        <v>556</v>
      </c>
      <c r="B232" t="s">
        <v>427</v>
      </c>
      <c r="C232">
        <v>102060000</v>
      </c>
      <c r="D232">
        <v>36671.25</v>
      </c>
      <c r="E232">
        <v>346885000.00000006</v>
      </c>
      <c r="F232">
        <v>450450000</v>
      </c>
      <c r="G232">
        <v>899431671.25</v>
      </c>
      <c r="H232">
        <v>11.34</v>
      </c>
      <c r="I232">
        <v>44450</v>
      </c>
      <c r="J232">
        <v>423.10667000000001</v>
      </c>
    </row>
    <row r="233" spans="1:10" x14ac:dyDescent="0.3">
      <c r="A233" t="s">
        <v>556</v>
      </c>
      <c r="B233" t="s">
        <v>425</v>
      </c>
      <c r="C233">
        <v>162540000.00000003</v>
      </c>
      <c r="D233">
        <v>26276.250000000004</v>
      </c>
      <c r="E233">
        <v>314160000</v>
      </c>
      <c r="F233">
        <v>431681250</v>
      </c>
      <c r="G233">
        <v>908407526.25</v>
      </c>
      <c r="H233">
        <v>18.060000000000002</v>
      </c>
      <c r="I233">
        <v>31850</v>
      </c>
      <c r="J233">
        <v>412.03910999999999</v>
      </c>
    </row>
    <row r="234" spans="1:10" x14ac:dyDescent="0.3">
      <c r="A234" t="b">
        <v>0</v>
      </c>
      <c r="B234" t="s">
        <v>209</v>
      </c>
      <c r="C234">
        <v>391230000</v>
      </c>
      <c r="D234">
        <v>24370.500000000004</v>
      </c>
      <c r="E234">
        <v>169940925</v>
      </c>
      <c r="F234">
        <v>347221875</v>
      </c>
      <c r="G234">
        <v>908417170.5</v>
      </c>
      <c r="H234">
        <v>43.47</v>
      </c>
      <c r="I234">
        <v>29540</v>
      </c>
      <c r="J234">
        <v>353.90972399999998</v>
      </c>
    </row>
    <row r="235" spans="1:10" x14ac:dyDescent="0.3">
      <c r="A235" t="b">
        <v>0</v>
      </c>
      <c r="B235" t="s">
        <v>203</v>
      </c>
      <c r="C235">
        <v>387450000</v>
      </c>
      <c r="D235">
        <v>23215.500000000004</v>
      </c>
      <c r="E235">
        <v>168533750</v>
      </c>
      <c r="F235">
        <v>356606250</v>
      </c>
      <c r="G235">
        <v>912613215.5</v>
      </c>
      <c r="H235">
        <v>43.05</v>
      </c>
      <c r="I235">
        <v>28140</v>
      </c>
      <c r="J235">
        <v>357.71688399999999</v>
      </c>
    </row>
    <row r="236" spans="1:10" x14ac:dyDescent="0.3">
      <c r="A236" t="b">
        <v>0</v>
      </c>
      <c r="B236" t="s">
        <v>214</v>
      </c>
      <c r="C236">
        <v>388710000</v>
      </c>
      <c r="D236">
        <v>26103.000000000004</v>
      </c>
      <c r="E236">
        <v>173442500.00000003</v>
      </c>
      <c r="F236">
        <v>350975625</v>
      </c>
      <c r="G236">
        <v>913154228</v>
      </c>
      <c r="H236">
        <v>43.19</v>
      </c>
      <c r="I236">
        <v>31640</v>
      </c>
      <c r="J236">
        <v>356.948984</v>
      </c>
    </row>
    <row r="237" spans="1:10" x14ac:dyDescent="0.3">
      <c r="A237" t="b">
        <v>0</v>
      </c>
      <c r="B237" t="s">
        <v>44</v>
      </c>
      <c r="C237">
        <v>135450000.00000003</v>
      </c>
      <c r="D237">
        <v>45189.375000000007</v>
      </c>
      <c r="E237">
        <v>300742750</v>
      </c>
      <c r="F237">
        <v>478603125</v>
      </c>
      <c r="G237">
        <v>914841064.375</v>
      </c>
      <c r="H237">
        <v>15.050000000000002</v>
      </c>
      <c r="I237">
        <v>54775</v>
      </c>
      <c r="J237">
        <v>426.54286500000001</v>
      </c>
    </row>
    <row r="238" spans="1:10" x14ac:dyDescent="0.3">
      <c r="A238" t="b">
        <v>0</v>
      </c>
      <c r="B238" t="s">
        <v>220</v>
      </c>
      <c r="C238">
        <v>394380000</v>
      </c>
      <c r="D238">
        <v>20905.5</v>
      </c>
      <c r="E238">
        <v>145298999.99999997</v>
      </c>
      <c r="F238">
        <v>375375000</v>
      </c>
      <c r="G238">
        <v>915074905.5</v>
      </c>
      <c r="H238">
        <v>43.82</v>
      </c>
      <c r="I238">
        <v>25340</v>
      </c>
      <c r="J238">
        <v>359.81520399999999</v>
      </c>
    </row>
    <row r="239" spans="1:10" x14ac:dyDescent="0.3">
      <c r="A239" t="s">
        <v>556</v>
      </c>
      <c r="B239" t="s">
        <v>194</v>
      </c>
      <c r="C239">
        <v>36539999.999999993</v>
      </c>
      <c r="D239">
        <v>49665.000000000007</v>
      </c>
      <c r="E239">
        <v>674135000</v>
      </c>
      <c r="F239">
        <v>206456249.99999997</v>
      </c>
      <c r="G239">
        <v>917180915</v>
      </c>
      <c r="H239">
        <v>4.0599999999999996</v>
      </c>
      <c r="I239">
        <v>60200</v>
      </c>
      <c r="J239">
        <v>412.05612000000002</v>
      </c>
    </row>
    <row r="240" spans="1:10" x14ac:dyDescent="0.3">
      <c r="A240" t="b">
        <v>0</v>
      </c>
      <c r="B240" t="s">
        <v>207</v>
      </c>
      <c r="C240">
        <v>451710000</v>
      </c>
      <c r="D240">
        <v>13975.500000000002</v>
      </c>
      <c r="E240">
        <v>137215925</v>
      </c>
      <c r="F240">
        <v>328453125</v>
      </c>
      <c r="G240">
        <v>917393025.5</v>
      </c>
      <c r="H240">
        <v>50.19</v>
      </c>
      <c r="I240">
        <v>16940</v>
      </c>
      <c r="J240">
        <v>342.84216400000003</v>
      </c>
    </row>
    <row r="241" spans="1:10" x14ac:dyDescent="0.3">
      <c r="A241" t="b">
        <v>0</v>
      </c>
      <c r="B241" t="s">
        <v>212</v>
      </c>
      <c r="C241">
        <v>449189999.99999994</v>
      </c>
      <c r="D241">
        <v>15708.000000000002</v>
      </c>
      <c r="E241">
        <v>140717500</v>
      </c>
      <c r="F241">
        <v>332206874.99999994</v>
      </c>
      <c r="G241">
        <v>922130083</v>
      </c>
      <c r="H241">
        <v>49.91</v>
      </c>
      <c r="I241">
        <v>19040</v>
      </c>
      <c r="J241">
        <v>345.88142399999998</v>
      </c>
    </row>
    <row r="242" spans="1:10" x14ac:dyDescent="0.3">
      <c r="A242" t="b">
        <v>0</v>
      </c>
      <c r="B242" t="s">
        <v>479</v>
      </c>
      <c r="C242">
        <v>324450000.00000006</v>
      </c>
      <c r="D242">
        <v>43890</v>
      </c>
      <c r="E242">
        <v>263108999.99999997</v>
      </c>
      <c r="F242">
        <v>337837500</v>
      </c>
      <c r="G242">
        <v>925440390</v>
      </c>
      <c r="H242">
        <v>36.050000000000004</v>
      </c>
      <c r="I242">
        <v>53200</v>
      </c>
      <c r="J242">
        <v>373.69191999999998</v>
      </c>
    </row>
    <row r="243" spans="1:10" x14ac:dyDescent="0.3">
      <c r="A243" t="s">
        <v>556</v>
      </c>
      <c r="B243" t="s">
        <v>190</v>
      </c>
      <c r="C243">
        <v>37170000</v>
      </c>
      <c r="D243">
        <v>45045</v>
      </c>
      <c r="E243">
        <v>663990250.00000012</v>
      </c>
      <c r="F243">
        <v>225225000.00000003</v>
      </c>
      <c r="G243">
        <v>926430295.00000012</v>
      </c>
      <c r="H243">
        <v>4.13</v>
      </c>
      <c r="I243">
        <v>54600</v>
      </c>
      <c r="J243">
        <v>418.35275999999999</v>
      </c>
    </row>
    <row r="244" spans="1:10" x14ac:dyDescent="0.3">
      <c r="A244" t="s">
        <v>556</v>
      </c>
      <c r="B244" t="s">
        <v>426</v>
      </c>
      <c r="C244">
        <v>102690000</v>
      </c>
      <c r="D244">
        <v>42446.25</v>
      </c>
      <c r="E244">
        <v>363247500</v>
      </c>
      <c r="F244">
        <v>469218750</v>
      </c>
      <c r="G244">
        <v>935198696.25</v>
      </c>
      <c r="H244">
        <v>11.41</v>
      </c>
      <c r="I244">
        <v>51450</v>
      </c>
      <c r="J244">
        <v>440.75087000000002</v>
      </c>
    </row>
    <row r="245" spans="1:10" x14ac:dyDescent="0.3">
      <c r="A245" t="b">
        <v>0</v>
      </c>
      <c r="B245" t="s">
        <v>188</v>
      </c>
      <c r="C245">
        <v>97650000</v>
      </c>
      <c r="D245">
        <v>34650</v>
      </c>
      <c r="E245">
        <v>631265250</v>
      </c>
      <c r="F245">
        <v>206456249.99999997</v>
      </c>
      <c r="G245">
        <v>935406150</v>
      </c>
      <c r="H245">
        <v>10.85</v>
      </c>
      <c r="I245">
        <v>42000</v>
      </c>
      <c r="J245">
        <v>407.28519999999997</v>
      </c>
    </row>
    <row r="246" spans="1:10" x14ac:dyDescent="0.3">
      <c r="A246" t="b">
        <v>0</v>
      </c>
      <c r="B246" t="s">
        <v>208</v>
      </c>
      <c r="C246">
        <v>391860000</v>
      </c>
      <c r="D246">
        <v>30145.500000000004</v>
      </c>
      <c r="E246">
        <v>186303425</v>
      </c>
      <c r="F246">
        <v>365990625</v>
      </c>
      <c r="G246">
        <v>944184195.5</v>
      </c>
      <c r="H246">
        <v>43.54</v>
      </c>
      <c r="I246">
        <v>36540</v>
      </c>
      <c r="J246">
        <v>371.55392399999999</v>
      </c>
    </row>
    <row r="247" spans="1:10" x14ac:dyDescent="0.3">
      <c r="A247" t="b">
        <v>0</v>
      </c>
      <c r="B247" t="s">
        <v>422</v>
      </c>
      <c r="C247">
        <v>103320000</v>
      </c>
      <c r="D247">
        <v>37826.25</v>
      </c>
      <c r="E247">
        <v>353102750</v>
      </c>
      <c r="F247">
        <v>487987499.99999988</v>
      </c>
      <c r="G247">
        <v>944448076.24999988</v>
      </c>
      <c r="H247">
        <v>11.48</v>
      </c>
      <c r="I247">
        <v>45850</v>
      </c>
      <c r="J247">
        <v>447.04750999999999</v>
      </c>
    </row>
    <row r="248" spans="1:10" x14ac:dyDescent="0.3">
      <c r="A248" t="b">
        <v>0</v>
      </c>
      <c r="B248" t="s">
        <v>213</v>
      </c>
      <c r="C248">
        <v>389340000</v>
      </c>
      <c r="D248">
        <v>31878.000000000004</v>
      </c>
      <c r="E248">
        <v>189805000</v>
      </c>
      <c r="F248">
        <v>369744375.00000006</v>
      </c>
      <c r="G248">
        <v>948921253</v>
      </c>
      <c r="H248">
        <v>43.26</v>
      </c>
      <c r="I248">
        <v>38640</v>
      </c>
      <c r="J248">
        <v>374.59318400000001</v>
      </c>
    </row>
    <row r="249" spans="1:10" x14ac:dyDescent="0.3">
      <c r="A249" t="b">
        <v>0</v>
      </c>
      <c r="B249" t="s">
        <v>420</v>
      </c>
      <c r="C249">
        <v>163800000</v>
      </c>
      <c r="D249">
        <v>27431.250000000004</v>
      </c>
      <c r="E249">
        <v>320377750</v>
      </c>
      <c r="F249">
        <v>469218750</v>
      </c>
      <c r="G249">
        <v>953423931.25</v>
      </c>
      <c r="H249">
        <v>18.2</v>
      </c>
      <c r="I249">
        <v>33250</v>
      </c>
      <c r="J249">
        <v>435.97994999999997</v>
      </c>
    </row>
    <row r="250" spans="1:10" x14ac:dyDescent="0.3">
      <c r="A250" t="s">
        <v>556</v>
      </c>
      <c r="B250" t="s">
        <v>189</v>
      </c>
      <c r="C250">
        <v>37800000</v>
      </c>
      <c r="D250">
        <v>50820.000000000007</v>
      </c>
      <c r="E250">
        <v>680352750</v>
      </c>
      <c r="F250">
        <v>243993749.99999997</v>
      </c>
      <c r="G250">
        <v>962197320</v>
      </c>
      <c r="H250">
        <v>4.2</v>
      </c>
      <c r="I250">
        <v>61600</v>
      </c>
      <c r="J250">
        <v>435.99696</v>
      </c>
    </row>
    <row r="251" spans="1:10" x14ac:dyDescent="0.3">
      <c r="A251" t="b">
        <v>0</v>
      </c>
      <c r="B251" t="s">
        <v>224</v>
      </c>
      <c r="C251">
        <v>391860000</v>
      </c>
      <c r="D251">
        <v>26680.500000000004</v>
      </c>
      <c r="E251">
        <v>204531250</v>
      </c>
      <c r="F251">
        <v>375375000</v>
      </c>
      <c r="G251">
        <v>971792930.5</v>
      </c>
      <c r="H251">
        <v>43.54</v>
      </c>
      <c r="I251">
        <v>32340</v>
      </c>
      <c r="J251">
        <v>384.59940399999999</v>
      </c>
    </row>
    <row r="252" spans="1:10" x14ac:dyDescent="0.3">
      <c r="A252" t="b">
        <v>0</v>
      </c>
      <c r="B252" t="s">
        <v>421</v>
      </c>
      <c r="C252">
        <v>103950000</v>
      </c>
      <c r="D252">
        <v>43601.25</v>
      </c>
      <c r="E252">
        <v>369465250</v>
      </c>
      <c r="F252">
        <v>506756249.99999988</v>
      </c>
      <c r="G252">
        <v>980215101.24999988</v>
      </c>
      <c r="H252">
        <v>11.55</v>
      </c>
      <c r="I252">
        <v>52850</v>
      </c>
      <c r="J252">
        <v>464.69171</v>
      </c>
    </row>
    <row r="253" spans="1:10" x14ac:dyDescent="0.3">
      <c r="A253" t="b">
        <v>0</v>
      </c>
      <c r="B253" t="s">
        <v>222</v>
      </c>
      <c r="C253">
        <v>452340000</v>
      </c>
      <c r="D253">
        <v>16285.500000000002</v>
      </c>
      <c r="E253">
        <v>171806250</v>
      </c>
      <c r="F253">
        <v>356606250</v>
      </c>
      <c r="G253">
        <v>980768785.5</v>
      </c>
      <c r="H253">
        <v>50.26</v>
      </c>
      <c r="I253">
        <v>19740</v>
      </c>
      <c r="J253">
        <v>373.53184399999998</v>
      </c>
    </row>
    <row r="254" spans="1:10" x14ac:dyDescent="0.3">
      <c r="A254" t="b">
        <v>0</v>
      </c>
      <c r="B254" t="s">
        <v>223</v>
      </c>
      <c r="C254">
        <v>392490000</v>
      </c>
      <c r="D254">
        <v>32455.500000000004</v>
      </c>
      <c r="E254">
        <v>220893750</v>
      </c>
      <c r="F254">
        <v>394143749.99999994</v>
      </c>
      <c r="G254">
        <v>1007559955.5</v>
      </c>
      <c r="H254">
        <v>43.61</v>
      </c>
      <c r="I254">
        <v>39340</v>
      </c>
      <c r="J254">
        <v>402.243604</v>
      </c>
    </row>
    <row r="255" spans="1:10" x14ac:dyDescent="0.3">
      <c r="A255" t="b">
        <v>0</v>
      </c>
      <c r="B255" t="s">
        <v>219</v>
      </c>
      <c r="C255">
        <v>393120000</v>
      </c>
      <c r="D255">
        <v>27835.500000000004</v>
      </c>
      <c r="E255">
        <v>210749000</v>
      </c>
      <c r="F255">
        <v>412912499.99999994</v>
      </c>
      <c r="G255">
        <v>1016809335.5</v>
      </c>
      <c r="H255">
        <v>43.68</v>
      </c>
      <c r="I255">
        <v>33740</v>
      </c>
      <c r="J255">
        <v>408.54024399999997</v>
      </c>
    </row>
    <row r="256" spans="1:10" x14ac:dyDescent="0.3">
      <c r="A256" t="b">
        <v>0</v>
      </c>
      <c r="B256" t="s">
        <v>217</v>
      </c>
      <c r="C256">
        <v>453600000</v>
      </c>
      <c r="D256">
        <v>17440.5</v>
      </c>
      <c r="E256">
        <v>178024000</v>
      </c>
      <c r="F256">
        <v>394143749.99999988</v>
      </c>
      <c r="G256">
        <v>1025785190.4999999</v>
      </c>
      <c r="H256">
        <v>50.4</v>
      </c>
      <c r="I256">
        <v>21140</v>
      </c>
      <c r="J256">
        <v>397.47268399999996</v>
      </c>
    </row>
    <row r="257" spans="1:10" x14ac:dyDescent="0.3">
      <c r="A257" t="b">
        <v>0</v>
      </c>
      <c r="B257" t="s">
        <v>218</v>
      </c>
      <c r="C257">
        <v>393750000</v>
      </c>
      <c r="D257">
        <v>33610.5</v>
      </c>
      <c r="E257">
        <v>227111499.99999997</v>
      </c>
      <c r="F257">
        <v>431681250</v>
      </c>
      <c r="G257">
        <v>1052576360.5</v>
      </c>
      <c r="H257">
        <v>43.75</v>
      </c>
      <c r="I257">
        <v>40740</v>
      </c>
      <c r="J257">
        <v>426.18444399999998</v>
      </c>
    </row>
    <row r="258" spans="1:10" x14ac:dyDescent="0.3">
      <c r="A258" t="b">
        <v>0</v>
      </c>
      <c r="B258" t="s">
        <v>7</v>
      </c>
      <c r="C258">
        <v>2520000000</v>
      </c>
      <c r="D258">
        <v>115.50000000000001</v>
      </c>
      <c r="E258">
        <v>49087500.000000007</v>
      </c>
      <c r="F258">
        <v>33783749.999999993</v>
      </c>
      <c r="G258">
        <v>2602871365.5</v>
      </c>
      <c r="H258">
        <v>280</v>
      </c>
      <c r="I258">
        <v>140</v>
      </c>
      <c r="J258">
        <v>599.90008399999999</v>
      </c>
    </row>
    <row r="259" spans="1:10" x14ac:dyDescent="0.3">
      <c r="A259" t="b">
        <v>0</v>
      </c>
      <c r="B259" t="s">
        <v>226</v>
      </c>
      <c r="C259">
        <v>2524409999.9999995</v>
      </c>
      <c r="D259">
        <v>7045.5000000000009</v>
      </c>
      <c r="E259">
        <v>66857175.000000015</v>
      </c>
      <c r="F259">
        <v>43168125</v>
      </c>
      <c r="G259">
        <v>2634442345.4999995</v>
      </c>
      <c r="H259">
        <v>280.48999999999995</v>
      </c>
      <c r="I259">
        <v>8540</v>
      </c>
      <c r="J259">
        <v>613.73712399999988</v>
      </c>
    </row>
    <row r="260" spans="1:10" x14ac:dyDescent="0.3">
      <c r="A260" t="b">
        <v>0</v>
      </c>
      <c r="B260" t="s">
        <v>227</v>
      </c>
      <c r="C260">
        <v>2521890000.0000005</v>
      </c>
      <c r="D260">
        <v>8778</v>
      </c>
      <c r="E260">
        <v>70358750</v>
      </c>
      <c r="F260">
        <v>46921875</v>
      </c>
      <c r="G260">
        <v>2639179403.0000005</v>
      </c>
      <c r="H260">
        <v>280.21000000000004</v>
      </c>
      <c r="I260">
        <v>10640</v>
      </c>
      <c r="J260">
        <v>616.77638400000012</v>
      </c>
    </row>
    <row r="261" spans="1:10" x14ac:dyDescent="0.3">
      <c r="A261" t="b">
        <v>0</v>
      </c>
      <c r="B261" t="s">
        <v>229</v>
      </c>
      <c r="C261">
        <v>2525040000</v>
      </c>
      <c r="D261">
        <v>9355.5</v>
      </c>
      <c r="E261">
        <v>101447500</v>
      </c>
      <c r="F261">
        <v>71321249.999999985</v>
      </c>
      <c r="G261">
        <v>2697818105.5</v>
      </c>
      <c r="H261">
        <v>280.56</v>
      </c>
      <c r="I261">
        <v>11340</v>
      </c>
      <c r="J261">
        <v>644.42680399999995</v>
      </c>
    </row>
    <row r="262" spans="1:10" x14ac:dyDescent="0.3">
      <c r="A262" t="b">
        <v>0</v>
      </c>
      <c r="B262" t="s">
        <v>228</v>
      </c>
      <c r="C262">
        <v>2526300000</v>
      </c>
      <c r="D262">
        <v>10510.5</v>
      </c>
      <c r="E262">
        <v>107665250.00000001</v>
      </c>
      <c r="F262">
        <v>108858750.00000001</v>
      </c>
      <c r="G262">
        <v>2742834510.5</v>
      </c>
      <c r="H262">
        <v>280.7</v>
      </c>
      <c r="I262">
        <v>12740</v>
      </c>
      <c r="J262">
        <v>668.36764400000004</v>
      </c>
    </row>
    <row r="263" spans="1:10" x14ac:dyDescent="0.3">
      <c r="A263" t="b">
        <v>0</v>
      </c>
      <c r="B263" t="s">
        <v>234</v>
      </c>
      <c r="C263">
        <v>2523780000</v>
      </c>
      <c r="D263">
        <v>10510.5</v>
      </c>
      <c r="E263">
        <v>98175000.000000015</v>
      </c>
      <c r="F263">
        <v>146396250</v>
      </c>
      <c r="G263">
        <v>2768361760.5</v>
      </c>
      <c r="H263">
        <v>280.42</v>
      </c>
      <c r="I263">
        <v>12740</v>
      </c>
      <c r="J263">
        <v>684.74764400000004</v>
      </c>
    </row>
    <row r="264" spans="1:10" x14ac:dyDescent="0.3">
      <c r="A264" t="b">
        <v>0</v>
      </c>
      <c r="B264" t="s">
        <v>239</v>
      </c>
      <c r="C264">
        <v>2528189999.9999995</v>
      </c>
      <c r="D264">
        <v>17440.5</v>
      </c>
      <c r="E264">
        <v>115944675.00000001</v>
      </c>
      <c r="F264">
        <v>155780625</v>
      </c>
      <c r="G264">
        <v>2799932740.4999995</v>
      </c>
      <c r="H264">
        <v>280.90999999999997</v>
      </c>
      <c r="I264">
        <v>21140</v>
      </c>
      <c r="J264">
        <v>698.58468399999992</v>
      </c>
    </row>
    <row r="265" spans="1:10" x14ac:dyDescent="0.3">
      <c r="A265" t="b">
        <v>0</v>
      </c>
      <c r="B265" t="s">
        <v>244</v>
      </c>
      <c r="C265">
        <v>2525670000</v>
      </c>
      <c r="D265">
        <v>19173</v>
      </c>
      <c r="E265">
        <v>119446250</v>
      </c>
      <c r="F265">
        <v>159534374.99999997</v>
      </c>
      <c r="G265">
        <v>2804669798</v>
      </c>
      <c r="H265">
        <v>280.63</v>
      </c>
      <c r="I265">
        <v>23240</v>
      </c>
      <c r="J265">
        <v>701.62394400000005</v>
      </c>
    </row>
    <row r="266" spans="1:10" x14ac:dyDescent="0.3">
      <c r="A266" t="b">
        <v>0</v>
      </c>
      <c r="B266" t="s">
        <v>233</v>
      </c>
      <c r="C266">
        <v>2522519999.9999995</v>
      </c>
      <c r="D266">
        <v>17440.5</v>
      </c>
      <c r="E266">
        <v>163625000</v>
      </c>
      <c r="F266">
        <v>183933750</v>
      </c>
      <c r="G266">
        <v>2870096190.4999995</v>
      </c>
      <c r="H266">
        <v>280.27999999999997</v>
      </c>
      <c r="I266">
        <v>21140</v>
      </c>
      <c r="J266">
        <v>733.47268399999996</v>
      </c>
    </row>
    <row r="267" spans="1:10" x14ac:dyDescent="0.3">
      <c r="A267" t="b">
        <v>0</v>
      </c>
      <c r="B267" t="s">
        <v>231</v>
      </c>
      <c r="C267">
        <v>2583000000</v>
      </c>
      <c r="D267">
        <v>7045.5000000000009</v>
      </c>
      <c r="E267">
        <v>130900000</v>
      </c>
      <c r="F267">
        <v>165165000</v>
      </c>
      <c r="G267">
        <v>2879072045.5</v>
      </c>
      <c r="H267">
        <v>287</v>
      </c>
      <c r="I267">
        <v>8540</v>
      </c>
      <c r="J267">
        <v>722.405124</v>
      </c>
    </row>
    <row r="268" spans="1:10" x14ac:dyDescent="0.3">
      <c r="A268" t="b">
        <v>0</v>
      </c>
      <c r="B268" t="s">
        <v>238</v>
      </c>
      <c r="C268">
        <v>2526929999.999999</v>
      </c>
      <c r="D268">
        <v>24370.500000000004</v>
      </c>
      <c r="E268">
        <v>181394675</v>
      </c>
      <c r="F268">
        <v>193318124.99999997</v>
      </c>
      <c r="G268">
        <v>2901667170.499999</v>
      </c>
      <c r="H268">
        <v>280.76999999999992</v>
      </c>
      <c r="I268">
        <v>29540</v>
      </c>
      <c r="J268">
        <v>747.30972399999985</v>
      </c>
    </row>
    <row r="269" spans="1:10" x14ac:dyDescent="0.3">
      <c r="A269" t="b">
        <v>0</v>
      </c>
      <c r="B269" t="s">
        <v>232</v>
      </c>
      <c r="C269">
        <v>2523149999.9999995</v>
      </c>
      <c r="D269">
        <v>23215.500000000004</v>
      </c>
      <c r="E269">
        <v>179987500</v>
      </c>
      <c r="F269">
        <v>202702500.00000003</v>
      </c>
      <c r="G269">
        <v>2905863215.4999995</v>
      </c>
      <c r="H269">
        <v>280.34999999999997</v>
      </c>
      <c r="I269">
        <v>28140</v>
      </c>
      <c r="J269">
        <v>751.11688399999991</v>
      </c>
    </row>
    <row r="270" spans="1:10" x14ac:dyDescent="0.3">
      <c r="A270" t="b">
        <v>0</v>
      </c>
      <c r="B270" t="s">
        <v>243</v>
      </c>
      <c r="C270">
        <v>2524409999.9999995</v>
      </c>
      <c r="D270">
        <v>26103.000000000004</v>
      </c>
      <c r="E270">
        <v>184896250</v>
      </c>
      <c r="F270">
        <v>197071874.99999997</v>
      </c>
      <c r="G270">
        <v>2906404227.9999995</v>
      </c>
      <c r="H270">
        <v>280.48999999999995</v>
      </c>
      <c r="I270">
        <v>31640</v>
      </c>
      <c r="J270">
        <v>750.34898399999986</v>
      </c>
    </row>
    <row r="271" spans="1:10" x14ac:dyDescent="0.3">
      <c r="A271" t="b">
        <v>0</v>
      </c>
      <c r="B271" t="s">
        <v>249</v>
      </c>
      <c r="C271">
        <v>2530080000</v>
      </c>
      <c r="D271">
        <v>20905.5</v>
      </c>
      <c r="E271">
        <v>156752750.00000003</v>
      </c>
      <c r="F271">
        <v>221471250.00000003</v>
      </c>
      <c r="G271">
        <v>2908324905.5</v>
      </c>
      <c r="H271">
        <v>281.12</v>
      </c>
      <c r="I271">
        <v>25340</v>
      </c>
      <c r="J271">
        <v>753.21520399999997</v>
      </c>
    </row>
    <row r="272" spans="1:10" x14ac:dyDescent="0.3">
      <c r="A272" t="b">
        <v>0</v>
      </c>
      <c r="B272" t="s">
        <v>254</v>
      </c>
      <c r="C272">
        <v>2530080000</v>
      </c>
      <c r="D272">
        <v>20905.5</v>
      </c>
      <c r="E272">
        <v>156752750.00000003</v>
      </c>
      <c r="F272">
        <v>221471250.00000003</v>
      </c>
      <c r="G272">
        <v>2908324905.5</v>
      </c>
      <c r="H272">
        <v>281.12</v>
      </c>
      <c r="I272">
        <v>25340</v>
      </c>
      <c r="J272">
        <v>753.21520399999997</v>
      </c>
    </row>
    <row r="273" spans="1:10" x14ac:dyDescent="0.3">
      <c r="A273" t="b">
        <v>0</v>
      </c>
      <c r="B273" t="s">
        <v>236</v>
      </c>
      <c r="C273">
        <v>2587409999.9999995</v>
      </c>
      <c r="D273">
        <v>13975.500000000002</v>
      </c>
      <c r="E273">
        <v>148669675</v>
      </c>
      <c r="F273">
        <v>174549375</v>
      </c>
      <c r="G273">
        <v>2910643025.4999995</v>
      </c>
      <c r="H273">
        <v>287.48999999999995</v>
      </c>
      <c r="I273">
        <v>16940</v>
      </c>
      <c r="J273">
        <v>736.24216399999989</v>
      </c>
    </row>
    <row r="274" spans="1:10" x14ac:dyDescent="0.3">
      <c r="A274" t="b">
        <v>0</v>
      </c>
      <c r="B274" t="s">
        <v>241</v>
      </c>
      <c r="C274">
        <v>2584890000</v>
      </c>
      <c r="D274">
        <v>15708.000000000002</v>
      </c>
      <c r="E274">
        <v>152171250</v>
      </c>
      <c r="F274">
        <v>178303125</v>
      </c>
      <c r="G274">
        <v>2915380083</v>
      </c>
      <c r="H274">
        <v>287.20999999999998</v>
      </c>
      <c r="I274">
        <v>19040</v>
      </c>
      <c r="J274">
        <v>739.28142400000002</v>
      </c>
    </row>
    <row r="275" spans="1:10" x14ac:dyDescent="0.3">
      <c r="A275" t="b">
        <v>0</v>
      </c>
      <c r="B275" t="s">
        <v>237</v>
      </c>
      <c r="C275">
        <v>2527559999.9999995</v>
      </c>
      <c r="D275">
        <v>30145.500000000004</v>
      </c>
      <c r="E275">
        <v>197757175.00000003</v>
      </c>
      <c r="F275">
        <v>212086875</v>
      </c>
      <c r="G275">
        <v>2937434195.4999995</v>
      </c>
      <c r="H275">
        <v>280.83999999999997</v>
      </c>
      <c r="I275">
        <v>36540</v>
      </c>
      <c r="J275">
        <v>764.95392399999992</v>
      </c>
    </row>
    <row r="276" spans="1:10" x14ac:dyDescent="0.3">
      <c r="A276" t="b">
        <v>0</v>
      </c>
      <c r="B276" t="s">
        <v>242</v>
      </c>
      <c r="C276">
        <v>2525040000</v>
      </c>
      <c r="D276">
        <v>31878.000000000004</v>
      </c>
      <c r="E276">
        <v>201258750.00000003</v>
      </c>
      <c r="F276">
        <v>215840625</v>
      </c>
      <c r="G276">
        <v>2942171253</v>
      </c>
      <c r="H276">
        <v>280.56</v>
      </c>
      <c r="I276">
        <v>38640</v>
      </c>
      <c r="J276">
        <v>767.99318400000004</v>
      </c>
    </row>
    <row r="277" spans="1:10" x14ac:dyDescent="0.3">
      <c r="A277" t="b">
        <v>0</v>
      </c>
      <c r="B277" t="s">
        <v>248</v>
      </c>
      <c r="C277">
        <v>2528819999.9999995</v>
      </c>
      <c r="D277">
        <v>27835.500000000004</v>
      </c>
      <c r="E277">
        <v>222202750</v>
      </c>
      <c r="F277">
        <v>259008750.00000003</v>
      </c>
      <c r="G277">
        <v>3010059335.4999995</v>
      </c>
      <c r="H277">
        <v>280.97999999999996</v>
      </c>
      <c r="I277">
        <v>33740</v>
      </c>
      <c r="J277">
        <v>801.94024399999989</v>
      </c>
    </row>
    <row r="278" spans="1:10" x14ac:dyDescent="0.3">
      <c r="A278" t="b">
        <v>0</v>
      </c>
      <c r="B278" t="s">
        <v>253</v>
      </c>
      <c r="C278">
        <v>2528819999.9999995</v>
      </c>
      <c r="D278">
        <v>27835.500000000004</v>
      </c>
      <c r="E278">
        <v>222202750</v>
      </c>
      <c r="F278">
        <v>259008750.00000003</v>
      </c>
      <c r="G278">
        <v>3010059335.4999995</v>
      </c>
      <c r="H278">
        <v>280.97999999999996</v>
      </c>
      <c r="I278">
        <v>33740</v>
      </c>
      <c r="J278">
        <v>801.94024399999989</v>
      </c>
    </row>
    <row r="279" spans="1:10" x14ac:dyDescent="0.3">
      <c r="A279" t="b">
        <v>0</v>
      </c>
      <c r="B279" t="s">
        <v>246</v>
      </c>
      <c r="C279">
        <v>2589299999.9999995</v>
      </c>
      <c r="D279">
        <v>17440.5</v>
      </c>
      <c r="E279">
        <v>189477750</v>
      </c>
      <c r="F279">
        <v>240239999.99999997</v>
      </c>
      <c r="G279">
        <v>3019035190.4999995</v>
      </c>
      <c r="H279">
        <v>287.69999999999993</v>
      </c>
      <c r="I279">
        <v>21140</v>
      </c>
      <c r="J279">
        <v>790.87268399999994</v>
      </c>
    </row>
    <row r="280" spans="1:10" x14ac:dyDescent="0.3">
      <c r="A280" t="b">
        <v>0</v>
      </c>
      <c r="B280" t="s">
        <v>251</v>
      </c>
      <c r="C280">
        <v>2589299999.9999995</v>
      </c>
      <c r="D280">
        <v>17440.5</v>
      </c>
      <c r="E280">
        <v>189477750</v>
      </c>
      <c r="F280">
        <v>240239999.99999997</v>
      </c>
      <c r="G280">
        <v>3019035190.4999995</v>
      </c>
      <c r="H280">
        <v>287.69999999999993</v>
      </c>
      <c r="I280">
        <v>21140</v>
      </c>
      <c r="J280">
        <v>790.87268399999994</v>
      </c>
    </row>
    <row r="281" spans="1:10" x14ac:dyDescent="0.3">
      <c r="A281" t="b">
        <v>0</v>
      </c>
      <c r="B281" t="s">
        <v>247</v>
      </c>
      <c r="C281">
        <v>2529449999.9999995</v>
      </c>
      <c r="D281">
        <v>33610.5</v>
      </c>
      <c r="E281">
        <v>238565250.00000003</v>
      </c>
      <c r="F281">
        <v>277777500</v>
      </c>
      <c r="G281">
        <v>3045826360.4999995</v>
      </c>
      <c r="H281">
        <v>281.04999999999995</v>
      </c>
      <c r="I281">
        <v>40740</v>
      </c>
      <c r="J281">
        <v>819.58444399999985</v>
      </c>
    </row>
    <row r="282" spans="1:10" x14ac:dyDescent="0.3">
      <c r="A282" t="b">
        <v>0</v>
      </c>
      <c r="B282" t="s">
        <v>252</v>
      </c>
      <c r="C282">
        <v>2529449999.9999995</v>
      </c>
      <c r="D282">
        <v>33610.5</v>
      </c>
      <c r="E282">
        <v>238565250.00000003</v>
      </c>
      <c r="F282">
        <v>277777500</v>
      </c>
      <c r="G282">
        <v>3045826360.4999995</v>
      </c>
      <c r="H282">
        <v>281.04999999999995</v>
      </c>
      <c r="I282">
        <v>40740</v>
      </c>
      <c r="J282">
        <v>819.58444399999985</v>
      </c>
    </row>
    <row r="283" spans="1:10" x14ac:dyDescent="0.3">
      <c r="A283" t="b">
        <v>0</v>
      </c>
      <c r="B283" t="s">
        <v>317</v>
      </c>
      <c r="C283">
        <v>12650400000</v>
      </c>
      <c r="D283">
        <v>344016.75</v>
      </c>
      <c r="E283">
        <v>56273910000</v>
      </c>
      <c r="F283">
        <v>126910533749.99997</v>
      </c>
      <c r="G283">
        <v>195835187766.74997</v>
      </c>
      <c r="H283">
        <v>1405.6</v>
      </c>
      <c r="I283">
        <v>416990</v>
      </c>
      <c r="J283">
        <v>97884.750193999993</v>
      </c>
    </row>
    <row r="284" spans="1:10" x14ac:dyDescent="0.3">
      <c r="A284" t="b">
        <v>0</v>
      </c>
      <c r="B284" t="s">
        <v>375</v>
      </c>
      <c r="C284">
        <v>12694500000</v>
      </c>
      <c r="D284">
        <v>333737.25</v>
      </c>
      <c r="E284">
        <v>56229731250.000008</v>
      </c>
      <c r="F284">
        <v>126923671875</v>
      </c>
      <c r="G284">
        <v>195848236862.25</v>
      </c>
      <c r="H284">
        <v>1410.5</v>
      </c>
      <c r="I284">
        <v>404530</v>
      </c>
      <c r="J284">
        <v>97882.992717999994</v>
      </c>
    </row>
    <row r="285" spans="1:10" x14ac:dyDescent="0.3">
      <c r="A285" t="b">
        <v>0</v>
      </c>
      <c r="B285" t="s">
        <v>322</v>
      </c>
      <c r="C285">
        <v>12654810000</v>
      </c>
      <c r="D285">
        <v>350946.75</v>
      </c>
      <c r="E285">
        <v>56291679675.000008</v>
      </c>
      <c r="F285">
        <v>126919918125</v>
      </c>
      <c r="G285">
        <v>195866758746.75</v>
      </c>
      <c r="H285">
        <v>1406.09</v>
      </c>
      <c r="I285">
        <v>425390</v>
      </c>
      <c r="J285">
        <v>97898.587234000006</v>
      </c>
    </row>
    <row r="286" spans="1:10" x14ac:dyDescent="0.3">
      <c r="A286" t="b">
        <v>0</v>
      </c>
      <c r="B286" t="s">
        <v>327</v>
      </c>
      <c r="C286">
        <v>12652290000</v>
      </c>
      <c r="D286">
        <v>352679.25</v>
      </c>
      <c r="E286">
        <v>56295181250</v>
      </c>
      <c r="F286">
        <v>126923671875</v>
      </c>
      <c r="G286">
        <v>195871495804.25</v>
      </c>
      <c r="H286">
        <v>1405.81</v>
      </c>
      <c r="I286">
        <v>427490</v>
      </c>
      <c r="J286">
        <v>97901.626493999996</v>
      </c>
    </row>
    <row r="287" spans="1:10" x14ac:dyDescent="0.3">
      <c r="A287" t="b">
        <v>0</v>
      </c>
      <c r="B287" t="s">
        <v>380</v>
      </c>
      <c r="C287">
        <v>12698910000</v>
      </c>
      <c r="D287">
        <v>340667.25</v>
      </c>
      <c r="E287">
        <v>56247500925</v>
      </c>
      <c r="F287">
        <v>126933056250</v>
      </c>
      <c r="G287">
        <v>195879807842.25</v>
      </c>
      <c r="H287">
        <v>1410.99</v>
      </c>
      <c r="I287">
        <v>412930</v>
      </c>
      <c r="J287">
        <v>97896.829758000007</v>
      </c>
    </row>
    <row r="288" spans="1:10" x14ac:dyDescent="0.3">
      <c r="A288" t="b">
        <v>0</v>
      </c>
      <c r="B288" t="s">
        <v>385</v>
      </c>
      <c r="C288">
        <v>12696389999.999998</v>
      </c>
      <c r="D288">
        <v>342399.75</v>
      </c>
      <c r="E288">
        <v>56251002500</v>
      </c>
      <c r="F288">
        <v>126936810000.00002</v>
      </c>
      <c r="G288">
        <v>195884544899.75</v>
      </c>
      <c r="H288">
        <v>1410.7099999999998</v>
      </c>
      <c r="I288">
        <v>415030</v>
      </c>
      <c r="J288">
        <v>97899.869017999998</v>
      </c>
    </row>
    <row r="289" spans="1:10" x14ac:dyDescent="0.3">
      <c r="A289" t="b">
        <v>0</v>
      </c>
      <c r="B289" t="s">
        <v>346</v>
      </c>
      <c r="C289">
        <v>12637799999.999998</v>
      </c>
      <c r="D289">
        <v>341389.125</v>
      </c>
      <c r="E289">
        <v>56254275000</v>
      </c>
      <c r="F289">
        <v>127003439062.5</v>
      </c>
      <c r="G289">
        <v>195895855451.625</v>
      </c>
      <c r="H289">
        <v>1404.1999999999998</v>
      </c>
      <c r="I289">
        <v>413805</v>
      </c>
      <c r="J289">
        <v>97925.523283000002</v>
      </c>
    </row>
    <row r="290" spans="1:10" x14ac:dyDescent="0.3">
      <c r="A290" t="b">
        <v>0</v>
      </c>
      <c r="B290" t="s">
        <v>351</v>
      </c>
      <c r="C290">
        <v>12642210000</v>
      </c>
      <c r="D290">
        <v>348319.125</v>
      </c>
      <c r="E290">
        <v>56272044675</v>
      </c>
      <c r="F290">
        <v>127012823437.49998</v>
      </c>
      <c r="G290">
        <v>195927426431.625</v>
      </c>
      <c r="H290">
        <v>1404.69</v>
      </c>
      <c r="I290">
        <v>422205</v>
      </c>
      <c r="J290">
        <v>97939.360323000001</v>
      </c>
    </row>
    <row r="291" spans="1:10" x14ac:dyDescent="0.3">
      <c r="A291" t="b">
        <v>0</v>
      </c>
      <c r="B291" t="s">
        <v>337</v>
      </c>
      <c r="C291">
        <v>12655440000</v>
      </c>
      <c r="D291">
        <v>353256.75</v>
      </c>
      <c r="E291">
        <v>56326270000.000008</v>
      </c>
      <c r="F291">
        <v>126948071250</v>
      </c>
      <c r="G291">
        <v>195930134506.75</v>
      </c>
      <c r="H291">
        <v>1406.16</v>
      </c>
      <c r="I291">
        <v>428190</v>
      </c>
      <c r="J291">
        <v>97929.276914000002</v>
      </c>
    </row>
    <row r="292" spans="1:10" x14ac:dyDescent="0.3">
      <c r="A292" t="b">
        <v>0</v>
      </c>
      <c r="B292" t="s">
        <v>356</v>
      </c>
      <c r="C292">
        <v>12639689999.999998</v>
      </c>
      <c r="D292">
        <v>350051.625</v>
      </c>
      <c r="E292">
        <v>56275546250.000008</v>
      </c>
      <c r="F292">
        <v>127016577187.49998</v>
      </c>
      <c r="G292">
        <v>195932163489.125</v>
      </c>
      <c r="H292">
        <v>1404.4099999999999</v>
      </c>
      <c r="I292">
        <v>424305</v>
      </c>
      <c r="J292">
        <v>97942.399583000006</v>
      </c>
    </row>
    <row r="293" spans="1:10" x14ac:dyDescent="0.3">
      <c r="A293" t="b">
        <v>0</v>
      </c>
      <c r="B293" t="s">
        <v>395</v>
      </c>
      <c r="C293">
        <v>12699540000.000002</v>
      </c>
      <c r="D293">
        <v>342977.25</v>
      </c>
      <c r="E293">
        <v>56282091250.000008</v>
      </c>
      <c r="F293">
        <v>126961209374.99998</v>
      </c>
      <c r="G293">
        <v>195943183602.25</v>
      </c>
      <c r="H293">
        <v>1411.0600000000002</v>
      </c>
      <c r="I293">
        <v>415730</v>
      </c>
      <c r="J293">
        <v>97927.519438000003</v>
      </c>
    </row>
    <row r="294" spans="1:10" x14ac:dyDescent="0.3">
      <c r="A294" t="b">
        <v>0</v>
      </c>
      <c r="B294" t="s">
        <v>288</v>
      </c>
      <c r="C294">
        <v>12625200000</v>
      </c>
      <c r="D294">
        <v>349647.375</v>
      </c>
      <c r="E294">
        <v>56308271250.000008</v>
      </c>
      <c r="F294">
        <v>127038161249.99998</v>
      </c>
      <c r="G294">
        <v>195971982147.375</v>
      </c>
      <c r="H294">
        <v>1402.8</v>
      </c>
      <c r="I294">
        <v>423815</v>
      </c>
      <c r="J294">
        <v>97965.254289000019</v>
      </c>
    </row>
    <row r="295" spans="1:10" x14ac:dyDescent="0.3">
      <c r="A295" t="b">
        <v>0</v>
      </c>
      <c r="B295" t="s">
        <v>332</v>
      </c>
      <c r="C295">
        <v>12656700000</v>
      </c>
      <c r="D295">
        <v>354411.75</v>
      </c>
      <c r="E295">
        <v>56332487750.000008</v>
      </c>
      <c r="F295">
        <v>126985608750</v>
      </c>
      <c r="G295">
        <v>195975150911.75</v>
      </c>
      <c r="H295">
        <v>1406.3</v>
      </c>
      <c r="I295">
        <v>429590</v>
      </c>
      <c r="J295">
        <v>97953.217754000012</v>
      </c>
    </row>
    <row r="296" spans="1:10" x14ac:dyDescent="0.3">
      <c r="A296" t="b">
        <v>0</v>
      </c>
      <c r="B296" t="s">
        <v>496</v>
      </c>
      <c r="C296">
        <v>12811050000</v>
      </c>
      <c r="D296">
        <v>334661.25</v>
      </c>
      <c r="E296">
        <v>56229731250.000008</v>
      </c>
      <c r="F296">
        <v>126942440624.99998</v>
      </c>
      <c r="G296">
        <v>195983556536.25</v>
      </c>
      <c r="H296">
        <v>1423.45</v>
      </c>
      <c r="I296">
        <v>405650</v>
      </c>
      <c r="J296">
        <v>97919.393389999997</v>
      </c>
    </row>
    <row r="297" spans="1:10" x14ac:dyDescent="0.3">
      <c r="A297" t="b">
        <v>0</v>
      </c>
      <c r="B297" t="s">
        <v>390</v>
      </c>
      <c r="C297">
        <v>12700800000</v>
      </c>
      <c r="D297">
        <v>344132.25</v>
      </c>
      <c r="E297">
        <v>56288309000</v>
      </c>
      <c r="F297">
        <v>126998746875</v>
      </c>
      <c r="G297">
        <v>195988200007.25</v>
      </c>
      <c r="H297">
        <v>1411.2</v>
      </c>
      <c r="I297">
        <v>417130</v>
      </c>
      <c r="J297">
        <v>97951.460277999999</v>
      </c>
    </row>
    <row r="298" spans="1:10" x14ac:dyDescent="0.3">
      <c r="A298" t="b">
        <v>0</v>
      </c>
      <c r="B298" t="s">
        <v>366</v>
      </c>
      <c r="C298">
        <v>12642840000</v>
      </c>
      <c r="D298">
        <v>350629.125</v>
      </c>
      <c r="E298">
        <v>56306635000</v>
      </c>
      <c r="F298">
        <v>127040976562.5</v>
      </c>
      <c r="G298">
        <v>195990802191.625</v>
      </c>
      <c r="H298">
        <v>1404.76</v>
      </c>
      <c r="I298">
        <v>425005</v>
      </c>
      <c r="J298">
        <v>97970.050002999997</v>
      </c>
    </row>
    <row r="299" spans="1:10" x14ac:dyDescent="0.3">
      <c r="A299" t="b">
        <v>0</v>
      </c>
      <c r="B299" t="s">
        <v>85</v>
      </c>
      <c r="C299">
        <v>12634650000</v>
      </c>
      <c r="D299">
        <v>342284.25</v>
      </c>
      <c r="E299">
        <v>56311543750.000008</v>
      </c>
      <c r="F299">
        <v>127045668750</v>
      </c>
      <c r="G299">
        <v>195992204784.25</v>
      </c>
      <c r="H299">
        <v>1403.85</v>
      </c>
      <c r="I299">
        <v>414890</v>
      </c>
      <c r="J299">
        <v>97972.948934</v>
      </c>
    </row>
    <row r="300" spans="1:10" x14ac:dyDescent="0.3">
      <c r="A300" t="b">
        <v>0</v>
      </c>
      <c r="B300" t="s">
        <v>293</v>
      </c>
      <c r="C300">
        <v>12629610000</v>
      </c>
      <c r="D300">
        <v>356577.375</v>
      </c>
      <c r="E300">
        <v>56326040925</v>
      </c>
      <c r="F300">
        <v>127047545625</v>
      </c>
      <c r="G300">
        <v>196003553127.375</v>
      </c>
      <c r="H300">
        <v>1403.29</v>
      </c>
      <c r="I300">
        <v>432215</v>
      </c>
      <c r="J300">
        <v>97979.091329000003</v>
      </c>
    </row>
    <row r="301" spans="1:10" x14ac:dyDescent="0.3">
      <c r="A301" t="b">
        <v>0</v>
      </c>
      <c r="B301" t="s">
        <v>298</v>
      </c>
      <c r="C301">
        <v>12627090000</v>
      </c>
      <c r="D301">
        <v>358309.875</v>
      </c>
      <c r="E301">
        <v>56329542500</v>
      </c>
      <c r="F301">
        <v>127051299374.99997</v>
      </c>
      <c r="G301">
        <v>196008290184.87497</v>
      </c>
      <c r="H301">
        <v>1403.01</v>
      </c>
      <c r="I301">
        <v>434315</v>
      </c>
      <c r="J301">
        <v>97982.130588999993</v>
      </c>
    </row>
    <row r="302" spans="1:10" x14ac:dyDescent="0.3">
      <c r="A302" t="b">
        <v>0</v>
      </c>
      <c r="B302" t="s">
        <v>501</v>
      </c>
      <c r="C302">
        <v>12815459999.999998</v>
      </c>
      <c r="D302">
        <v>341591.25</v>
      </c>
      <c r="E302">
        <v>56247500925</v>
      </c>
      <c r="F302">
        <v>126951825000</v>
      </c>
      <c r="G302">
        <v>196015127516.25</v>
      </c>
      <c r="H302">
        <v>1423.9399999999998</v>
      </c>
      <c r="I302">
        <v>414050</v>
      </c>
      <c r="J302">
        <v>97933.230429999996</v>
      </c>
    </row>
    <row r="303" spans="1:10" x14ac:dyDescent="0.3">
      <c r="A303" t="b">
        <v>0</v>
      </c>
      <c r="B303" t="s">
        <v>95</v>
      </c>
      <c r="C303">
        <v>12636540000</v>
      </c>
      <c r="D303">
        <v>350946.75</v>
      </c>
      <c r="E303">
        <v>56321361250</v>
      </c>
      <c r="F303">
        <v>127058806875.00002</v>
      </c>
      <c r="G303">
        <v>196017059071.75</v>
      </c>
      <c r="H303">
        <v>1404.06</v>
      </c>
      <c r="I303">
        <v>425390</v>
      </c>
      <c r="J303">
        <v>97984.925233999995</v>
      </c>
    </row>
    <row r="304" spans="1:10" x14ac:dyDescent="0.3">
      <c r="A304" t="b">
        <v>0</v>
      </c>
      <c r="B304" t="s">
        <v>506</v>
      </c>
      <c r="C304">
        <v>12812940000</v>
      </c>
      <c r="D304">
        <v>343323.75</v>
      </c>
      <c r="E304">
        <v>56251002500</v>
      </c>
      <c r="F304">
        <v>126955578750</v>
      </c>
      <c r="G304">
        <v>196019864573.75</v>
      </c>
      <c r="H304">
        <v>1423.66</v>
      </c>
      <c r="I304">
        <v>416150</v>
      </c>
      <c r="J304">
        <v>97936.269689999986</v>
      </c>
    </row>
    <row r="305" spans="1:10" x14ac:dyDescent="0.3">
      <c r="A305" t="b">
        <v>0</v>
      </c>
      <c r="B305" t="s">
        <v>114</v>
      </c>
      <c r="C305">
        <v>12637799999.999998</v>
      </c>
      <c r="D305">
        <v>343439.25</v>
      </c>
      <c r="E305">
        <v>56319725000.000008</v>
      </c>
      <c r="F305">
        <v>127064437500</v>
      </c>
      <c r="G305">
        <v>196022305939.25</v>
      </c>
      <c r="H305">
        <v>1404.1999999999998</v>
      </c>
      <c r="I305">
        <v>416290</v>
      </c>
      <c r="J305">
        <v>97987.649774000005</v>
      </c>
    </row>
    <row r="306" spans="1:10" x14ac:dyDescent="0.3">
      <c r="A306" t="b">
        <v>0</v>
      </c>
      <c r="B306" t="s">
        <v>90</v>
      </c>
      <c r="C306">
        <v>12639060000.000002</v>
      </c>
      <c r="D306">
        <v>349214.25</v>
      </c>
      <c r="E306">
        <v>56329313425</v>
      </c>
      <c r="F306">
        <v>127055053124.99998</v>
      </c>
      <c r="G306">
        <v>196023775764.25</v>
      </c>
      <c r="H306">
        <v>1404.3400000000001</v>
      </c>
      <c r="I306">
        <v>423290</v>
      </c>
      <c r="J306">
        <v>97986.785973999999</v>
      </c>
    </row>
    <row r="307" spans="1:10" x14ac:dyDescent="0.3">
      <c r="A307" t="b">
        <v>0</v>
      </c>
      <c r="B307" t="s">
        <v>259</v>
      </c>
      <c r="C307">
        <v>12631500000</v>
      </c>
      <c r="D307">
        <v>356144.25</v>
      </c>
      <c r="E307">
        <v>56303362500</v>
      </c>
      <c r="F307">
        <v>127090713750</v>
      </c>
      <c r="G307">
        <v>196025932394.25</v>
      </c>
      <c r="H307">
        <v>1403.5</v>
      </c>
      <c r="I307">
        <v>431690</v>
      </c>
      <c r="J307">
        <v>97993.959013999993</v>
      </c>
    </row>
    <row r="308" spans="1:10" x14ac:dyDescent="0.3">
      <c r="A308" t="b">
        <v>0</v>
      </c>
      <c r="B308" t="s">
        <v>361</v>
      </c>
      <c r="C308">
        <v>12644100000</v>
      </c>
      <c r="D308">
        <v>351784.125</v>
      </c>
      <c r="E308">
        <v>56312852750.000008</v>
      </c>
      <c r="F308">
        <v>127078514062.49998</v>
      </c>
      <c r="G308">
        <v>196035818596.625</v>
      </c>
      <c r="H308">
        <v>1404.9</v>
      </c>
      <c r="I308">
        <v>426405</v>
      </c>
      <c r="J308">
        <v>97993.990843000007</v>
      </c>
    </row>
    <row r="309" spans="1:10" x14ac:dyDescent="0.3">
      <c r="A309" t="b">
        <v>0</v>
      </c>
      <c r="B309" t="s">
        <v>525</v>
      </c>
      <c r="C309">
        <v>12798450000.000002</v>
      </c>
      <c r="D309">
        <v>333852.75</v>
      </c>
      <c r="E309">
        <v>56270637500.000008</v>
      </c>
      <c r="F309">
        <v>126970593750</v>
      </c>
      <c r="G309">
        <v>196040015102.75</v>
      </c>
      <c r="H309">
        <v>1422.0500000000002</v>
      </c>
      <c r="I309">
        <v>404670</v>
      </c>
      <c r="J309">
        <v>97949.842801999999</v>
      </c>
    </row>
    <row r="310" spans="1:10" x14ac:dyDescent="0.3">
      <c r="A310" t="b">
        <v>0</v>
      </c>
      <c r="B310" t="s">
        <v>433</v>
      </c>
      <c r="C310">
        <v>12618900000.000002</v>
      </c>
      <c r="D310">
        <v>340609.5</v>
      </c>
      <c r="E310">
        <v>56516075000.000008</v>
      </c>
      <c r="F310">
        <v>126914287499.99998</v>
      </c>
      <c r="G310">
        <v>196049603109.5</v>
      </c>
      <c r="H310">
        <v>1402.1000000000001</v>
      </c>
      <c r="I310">
        <v>412860</v>
      </c>
      <c r="J310">
        <v>97983.447715999995</v>
      </c>
    </row>
    <row r="311" spans="1:10" x14ac:dyDescent="0.3">
      <c r="A311" t="b">
        <v>0</v>
      </c>
      <c r="B311" t="s">
        <v>56</v>
      </c>
      <c r="C311">
        <v>12634650000</v>
      </c>
      <c r="D311">
        <v>346326.75</v>
      </c>
      <c r="E311">
        <v>56300090000</v>
      </c>
      <c r="F311">
        <v>127115113124.99998</v>
      </c>
      <c r="G311">
        <v>196050199451.75</v>
      </c>
      <c r="H311">
        <v>1403.85</v>
      </c>
      <c r="I311">
        <v>419790</v>
      </c>
      <c r="J311">
        <v>98006.901874000003</v>
      </c>
    </row>
    <row r="312" spans="1:10" x14ac:dyDescent="0.3">
      <c r="A312" t="b">
        <v>0</v>
      </c>
      <c r="B312" t="s">
        <v>119</v>
      </c>
      <c r="C312">
        <v>12642210000</v>
      </c>
      <c r="D312">
        <v>350369.25</v>
      </c>
      <c r="E312">
        <v>56337494675</v>
      </c>
      <c r="F312">
        <v>127073821875</v>
      </c>
      <c r="G312">
        <v>196053876919.25</v>
      </c>
      <c r="H312">
        <v>1404.69</v>
      </c>
      <c r="I312">
        <v>424690</v>
      </c>
      <c r="J312">
        <v>98001.486814000004</v>
      </c>
    </row>
    <row r="313" spans="1:10" x14ac:dyDescent="0.3">
      <c r="A313" t="b">
        <v>0</v>
      </c>
      <c r="B313" t="s">
        <v>264</v>
      </c>
      <c r="C313">
        <v>12635910000</v>
      </c>
      <c r="D313">
        <v>363074.25000000006</v>
      </c>
      <c r="E313">
        <v>56321132175</v>
      </c>
      <c r="F313">
        <v>127100098124.99998</v>
      </c>
      <c r="G313">
        <v>196057503374.25</v>
      </c>
      <c r="H313">
        <v>1403.99</v>
      </c>
      <c r="I313">
        <v>440090</v>
      </c>
      <c r="J313">
        <v>98007.796054000006</v>
      </c>
    </row>
    <row r="314" spans="1:10" x14ac:dyDescent="0.3">
      <c r="A314" t="b">
        <v>0</v>
      </c>
      <c r="B314" t="s">
        <v>124</v>
      </c>
      <c r="C314">
        <v>12639689999.999998</v>
      </c>
      <c r="D314">
        <v>352101.75</v>
      </c>
      <c r="E314">
        <v>56340996250</v>
      </c>
      <c r="F314">
        <v>127077575625.00002</v>
      </c>
      <c r="G314">
        <v>196058613976.75</v>
      </c>
      <c r="H314">
        <v>1404.4099999999999</v>
      </c>
      <c r="I314">
        <v>426790</v>
      </c>
      <c r="J314">
        <v>98004.526073999994</v>
      </c>
    </row>
    <row r="315" spans="1:10" x14ac:dyDescent="0.3">
      <c r="A315" t="b">
        <v>0</v>
      </c>
      <c r="B315" t="s">
        <v>269</v>
      </c>
      <c r="C315">
        <v>12633390000</v>
      </c>
      <c r="D315">
        <v>364806.75000000006</v>
      </c>
      <c r="E315">
        <v>56324633750</v>
      </c>
      <c r="F315">
        <v>127103851875.00002</v>
      </c>
      <c r="G315">
        <v>196062240431.75</v>
      </c>
      <c r="H315">
        <v>1403.71</v>
      </c>
      <c r="I315">
        <v>442190</v>
      </c>
      <c r="J315">
        <v>98010.835314000011</v>
      </c>
    </row>
    <row r="316" spans="1:10" x14ac:dyDescent="0.3">
      <c r="A316" t="b">
        <v>0</v>
      </c>
      <c r="B316" t="s">
        <v>308</v>
      </c>
      <c r="C316">
        <v>12630239999.999998</v>
      </c>
      <c r="D316">
        <v>358887.375</v>
      </c>
      <c r="E316">
        <v>56360631250.000008</v>
      </c>
      <c r="F316">
        <v>127075698750</v>
      </c>
      <c r="G316">
        <v>196066928887.375</v>
      </c>
      <c r="H316">
        <v>1403.36</v>
      </c>
      <c r="I316">
        <v>435015</v>
      </c>
      <c r="J316">
        <v>98009.781008999998</v>
      </c>
    </row>
    <row r="317" spans="1:10" x14ac:dyDescent="0.3">
      <c r="A317" t="b">
        <v>0</v>
      </c>
      <c r="B317" t="s">
        <v>530</v>
      </c>
      <c r="C317">
        <v>12802860000</v>
      </c>
      <c r="D317">
        <v>340782.75</v>
      </c>
      <c r="E317">
        <v>56288407175</v>
      </c>
      <c r="F317">
        <v>126979978125</v>
      </c>
      <c r="G317">
        <v>196071586082.75</v>
      </c>
      <c r="H317">
        <v>1422.54</v>
      </c>
      <c r="I317">
        <v>413070</v>
      </c>
      <c r="J317">
        <v>97963.679841999998</v>
      </c>
    </row>
    <row r="318" spans="1:10" x14ac:dyDescent="0.3">
      <c r="A318" t="b">
        <v>0</v>
      </c>
      <c r="B318" t="s">
        <v>535</v>
      </c>
      <c r="C318">
        <v>12800340000</v>
      </c>
      <c r="D318">
        <v>342515.25</v>
      </c>
      <c r="E318">
        <v>56291908750</v>
      </c>
      <c r="F318">
        <v>126983731875.00002</v>
      </c>
      <c r="G318">
        <v>196076323140.25</v>
      </c>
      <c r="H318">
        <v>1422.26</v>
      </c>
      <c r="I318">
        <v>415170</v>
      </c>
      <c r="J318">
        <v>97966.719102000003</v>
      </c>
    </row>
    <row r="319" spans="1:10" x14ac:dyDescent="0.3">
      <c r="A319" t="b">
        <v>0</v>
      </c>
      <c r="B319" t="s">
        <v>143</v>
      </c>
      <c r="C319">
        <v>12669300000</v>
      </c>
      <c r="D319">
        <v>340551.75</v>
      </c>
      <c r="E319">
        <v>56300090000</v>
      </c>
      <c r="F319">
        <v>127107605625</v>
      </c>
      <c r="G319">
        <v>196077336176.75</v>
      </c>
      <c r="H319">
        <v>1407.7</v>
      </c>
      <c r="I319">
        <v>412790</v>
      </c>
      <c r="J319">
        <v>98010.397674000007</v>
      </c>
    </row>
    <row r="320" spans="1:10" x14ac:dyDescent="0.3">
      <c r="A320" t="b">
        <v>0</v>
      </c>
      <c r="B320" t="s">
        <v>516</v>
      </c>
      <c r="C320">
        <v>12816090000</v>
      </c>
      <c r="D320">
        <v>343901.25</v>
      </c>
      <c r="E320">
        <v>56282091250.000008</v>
      </c>
      <c r="F320">
        <v>126979978125</v>
      </c>
      <c r="G320">
        <v>196078503276.25</v>
      </c>
      <c r="H320">
        <v>1424.01</v>
      </c>
      <c r="I320">
        <v>416850</v>
      </c>
      <c r="J320">
        <v>97963.920110000006</v>
      </c>
    </row>
    <row r="321" spans="1:10" x14ac:dyDescent="0.3">
      <c r="A321" t="b">
        <v>0</v>
      </c>
      <c r="B321" t="s">
        <v>438</v>
      </c>
      <c r="C321">
        <v>12623310000</v>
      </c>
      <c r="D321">
        <v>347539.5</v>
      </c>
      <c r="E321">
        <v>56533844675</v>
      </c>
      <c r="F321">
        <v>126923671875</v>
      </c>
      <c r="G321">
        <v>196081174089.5</v>
      </c>
      <c r="H321">
        <v>1402.59</v>
      </c>
      <c r="I321">
        <v>421260</v>
      </c>
      <c r="J321">
        <v>97997.284755999994</v>
      </c>
    </row>
    <row r="322" spans="1:10" x14ac:dyDescent="0.3">
      <c r="A322" t="b">
        <v>0</v>
      </c>
      <c r="B322" t="s">
        <v>61</v>
      </c>
      <c r="C322">
        <v>12639060000.000002</v>
      </c>
      <c r="D322">
        <v>353256.75</v>
      </c>
      <c r="E322">
        <v>56317859675</v>
      </c>
      <c r="F322">
        <v>127124497500.00002</v>
      </c>
      <c r="G322">
        <v>196081770431.75</v>
      </c>
      <c r="H322">
        <v>1404.3400000000001</v>
      </c>
      <c r="I322">
        <v>428190</v>
      </c>
      <c r="J322">
        <v>98020.738914000001</v>
      </c>
    </row>
    <row r="323" spans="1:10" x14ac:dyDescent="0.3">
      <c r="A323" t="b">
        <v>0</v>
      </c>
      <c r="B323" t="s">
        <v>443</v>
      </c>
      <c r="C323">
        <v>12620790000.000002</v>
      </c>
      <c r="D323">
        <v>349272</v>
      </c>
      <c r="E323">
        <v>56537346250</v>
      </c>
      <c r="F323">
        <v>126927425624.99998</v>
      </c>
      <c r="G323">
        <v>196085911147</v>
      </c>
      <c r="H323">
        <v>1402.3100000000002</v>
      </c>
      <c r="I323">
        <v>423360</v>
      </c>
      <c r="J323">
        <v>98000.324015999999</v>
      </c>
    </row>
    <row r="324" spans="1:10" x14ac:dyDescent="0.3">
      <c r="A324" t="b">
        <v>0</v>
      </c>
      <c r="B324" t="s">
        <v>66</v>
      </c>
      <c r="C324">
        <v>12636540000</v>
      </c>
      <c r="D324">
        <v>354989.25</v>
      </c>
      <c r="E324">
        <v>56321361250</v>
      </c>
      <c r="F324">
        <v>127128251250</v>
      </c>
      <c r="G324">
        <v>196086507489.25</v>
      </c>
      <c r="H324">
        <v>1404.06</v>
      </c>
      <c r="I324">
        <v>430290</v>
      </c>
      <c r="J324">
        <v>98023.778174000006</v>
      </c>
    </row>
    <row r="325" spans="1:10" x14ac:dyDescent="0.3">
      <c r="A325" t="b">
        <v>0</v>
      </c>
      <c r="B325" t="s">
        <v>105</v>
      </c>
      <c r="C325">
        <v>12639689999.999998</v>
      </c>
      <c r="D325">
        <v>351524.25</v>
      </c>
      <c r="E325">
        <v>56363903750.000008</v>
      </c>
      <c r="F325">
        <v>127083206249.99998</v>
      </c>
      <c r="G325">
        <v>196087151524.25</v>
      </c>
      <c r="H325">
        <v>1404.4099999999999</v>
      </c>
      <c r="I325">
        <v>426090</v>
      </c>
      <c r="J325">
        <v>98017.475653999994</v>
      </c>
    </row>
    <row r="326" spans="1:10" x14ac:dyDescent="0.3">
      <c r="A326" t="b">
        <v>0</v>
      </c>
      <c r="B326" t="s">
        <v>148</v>
      </c>
      <c r="C326">
        <v>12673710000</v>
      </c>
      <c r="D326">
        <v>347481.75</v>
      </c>
      <c r="E326">
        <v>56317859675</v>
      </c>
      <c r="F326">
        <v>127116989999.99997</v>
      </c>
      <c r="G326">
        <v>196108907156.74997</v>
      </c>
      <c r="H326">
        <v>1408.19</v>
      </c>
      <c r="I326">
        <v>421190</v>
      </c>
      <c r="J326">
        <v>98024.234714000006</v>
      </c>
    </row>
    <row r="327" spans="1:10" x14ac:dyDescent="0.3">
      <c r="A327" t="b">
        <v>0</v>
      </c>
      <c r="B327" t="s">
        <v>303</v>
      </c>
      <c r="C327">
        <v>12631500000</v>
      </c>
      <c r="D327">
        <v>360042.375</v>
      </c>
      <c r="E327">
        <v>56366849000</v>
      </c>
      <c r="F327">
        <v>127113236249.99998</v>
      </c>
      <c r="G327">
        <v>196111945292.375</v>
      </c>
      <c r="H327">
        <v>1403.5</v>
      </c>
      <c r="I327">
        <v>436415</v>
      </c>
      <c r="J327">
        <v>98033.721848999994</v>
      </c>
    </row>
    <row r="328" spans="1:10" x14ac:dyDescent="0.3">
      <c r="A328" t="b">
        <v>0</v>
      </c>
      <c r="B328" t="s">
        <v>153</v>
      </c>
      <c r="C328">
        <v>12671189999.999998</v>
      </c>
      <c r="D328">
        <v>349214.25</v>
      </c>
      <c r="E328">
        <v>56321361250</v>
      </c>
      <c r="F328">
        <v>127120743750</v>
      </c>
      <c r="G328">
        <v>196113644214.25</v>
      </c>
      <c r="H328">
        <v>1407.9099999999999</v>
      </c>
      <c r="I328">
        <v>423290</v>
      </c>
      <c r="J328">
        <v>98027.273973999996</v>
      </c>
    </row>
    <row r="329" spans="1:10" x14ac:dyDescent="0.3">
      <c r="A329" t="b">
        <v>0</v>
      </c>
      <c r="B329" t="s">
        <v>134</v>
      </c>
      <c r="C329">
        <v>12642840000</v>
      </c>
      <c r="D329">
        <v>352679.25</v>
      </c>
      <c r="E329">
        <v>56372085000.000008</v>
      </c>
      <c r="F329">
        <v>127101974999.99998</v>
      </c>
      <c r="G329">
        <v>196117252679.25</v>
      </c>
      <c r="H329">
        <v>1404.76</v>
      </c>
      <c r="I329">
        <v>427490</v>
      </c>
      <c r="J329">
        <v>98032.176493999999</v>
      </c>
    </row>
    <row r="330" spans="1:10" x14ac:dyDescent="0.3">
      <c r="A330" t="b">
        <v>0</v>
      </c>
      <c r="B330" t="s">
        <v>279</v>
      </c>
      <c r="C330">
        <v>12636540000</v>
      </c>
      <c r="D330">
        <v>365384.25000000006</v>
      </c>
      <c r="E330">
        <v>56355722500</v>
      </c>
      <c r="F330">
        <v>127128251250</v>
      </c>
      <c r="G330">
        <v>196120879134.25</v>
      </c>
      <c r="H330">
        <v>1404.06</v>
      </c>
      <c r="I330">
        <v>442890</v>
      </c>
      <c r="J330">
        <v>98038.485734000002</v>
      </c>
    </row>
    <row r="331" spans="1:10" x14ac:dyDescent="0.3">
      <c r="A331" t="b">
        <v>0</v>
      </c>
      <c r="B331" t="s">
        <v>511</v>
      </c>
      <c r="C331">
        <v>12817349999.999998</v>
      </c>
      <c r="D331">
        <v>345056.25</v>
      </c>
      <c r="E331">
        <v>56288309000</v>
      </c>
      <c r="F331">
        <v>127017515625</v>
      </c>
      <c r="G331">
        <v>196123519681.25</v>
      </c>
      <c r="H331">
        <v>1424.1499999999999</v>
      </c>
      <c r="I331">
        <v>418250</v>
      </c>
      <c r="J331">
        <v>97987.860950000002</v>
      </c>
    </row>
    <row r="332" spans="1:10" x14ac:dyDescent="0.3">
      <c r="A332" t="b">
        <v>0</v>
      </c>
      <c r="B332" t="s">
        <v>100</v>
      </c>
      <c r="C332">
        <v>12640950000.000002</v>
      </c>
      <c r="D332">
        <v>352679.25</v>
      </c>
      <c r="E332">
        <v>56370121500</v>
      </c>
      <c r="F332">
        <v>127120743750</v>
      </c>
      <c r="G332">
        <v>196132167929.25</v>
      </c>
      <c r="H332">
        <v>1404.5500000000002</v>
      </c>
      <c r="I332">
        <v>427490</v>
      </c>
      <c r="J332">
        <v>98041.416494000005</v>
      </c>
    </row>
    <row r="333" spans="1:10" x14ac:dyDescent="0.3">
      <c r="A333" t="b">
        <v>0</v>
      </c>
      <c r="B333" t="s">
        <v>545</v>
      </c>
      <c r="C333">
        <v>12803490000.000002</v>
      </c>
      <c r="D333">
        <v>343092.75</v>
      </c>
      <c r="E333">
        <v>56322997500.000008</v>
      </c>
      <c r="F333">
        <v>127008131249.99998</v>
      </c>
      <c r="G333">
        <v>196134961842.75</v>
      </c>
      <c r="H333">
        <v>1422.6100000000001</v>
      </c>
      <c r="I333">
        <v>415870</v>
      </c>
      <c r="J333">
        <v>97994.369521999994</v>
      </c>
    </row>
    <row r="334" spans="1:10" x14ac:dyDescent="0.3">
      <c r="A334" t="b">
        <v>0</v>
      </c>
      <c r="B334" t="s">
        <v>27</v>
      </c>
      <c r="C334">
        <v>12726000000</v>
      </c>
      <c r="D334">
        <v>345316.125</v>
      </c>
      <c r="E334">
        <v>56300090000</v>
      </c>
      <c r="F334">
        <v>127111359375</v>
      </c>
      <c r="G334">
        <v>196137794691.125</v>
      </c>
      <c r="H334">
        <v>1414</v>
      </c>
      <c r="I334">
        <v>418565</v>
      </c>
      <c r="J334">
        <v>98025.101139000006</v>
      </c>
    </row>
    <row r="335" spans="1:10" x14ac:dyDescent="0.3">
      <c r="A335" t="b">
        <v>0</v>
      </c>
      <c r="B335" t="s">
        <v>453</v>
      </c>
      <c r="C335">
        <v>12623940000</v>
      </c>
      <c r="D335">
        <v>349849.5</v>
      </c>
      <c r="E335">
        <v>56568435000.000008</v>
      </c>
      <c r="F335">
        <v>126951825000</v>
      </c>
      <c r="G335">
        <v>196144549849.5</v>
      </c>
      <c r="H335">
        <v>1402.66</v>
      </c>
      <c r="I335">
        <v>424060</v>
      </c>
      <c r="J335">
        <v>98027.974436000004</v>
      </c>
    </row>
    <row r="336" spans="1:10" x14ac:dyDescent="0.3">
      <c r="A336" t="b">
        <v>0</v>
      </c>
      <c r="B336" t="s">
        <v>76</v>
      </c>
      <c r="C336">
        <v>12639689999.999998</v>
      </c>
      <c r="D336">
        <v>355566.75</v>
      </c>
      <c r="E336">
        <v>56352450000.000008</v>
      </c>
      <c r="F336">
        <v>127152650625.00002</v>
      </c>
      <c r="G336">
        <v>196145146191.75</v>
      </c>
      <c r="H336">
        <v>1404.4099999999999</v>
      </c>
      <c r="I336">
        <v>430990</v>
      </c>
      <c r="J336">
        <v>98051.428593999997</v>
      </c>
    </row>
    <row r="337" spans="1:10" x14ac:dyDescent="0.3">
      <c r="A337" t="b">
        <v>0</v>
      </c>
      <c r="B337" t="s">
        <v>462</v>
      </c>
      <c r="C337">
        <v>12915000000</v>
      </c>
      <c r="D337">
        <v>344016.75</v>
      </c>
      <c r="E337">
        <v>56262456250</v>
      </c>
      <c r="F337">
        <v>126970593750</v>
      </c>
      <c r="G337">
        <v>196148394016.75</v>
      </c>
      <c r="H337">
        <v>1435</v>
      </c>
      <c r="I337">
        <v>416990</v>
      </c>
      <c r="J337">
        <v>97972.250193999993</v>
      </c>
    </row>
    <row r="338" spans="1:10" x14ac:dyDescent="0.3">
      <c r="A338" t="b">
        <v>0</v>
      </c>
      <c r="B338" t="s">
        <v>129</v>
      </c>
      <c r="C338">
        <v>12644100000</v>
      </c>
      <c r="D338">
        <v>353834.25</v>
      </c>
      <c r="E338">
        <v>56378302750</v>
      </c>
      <c r="F338">
        <v>127139512500</v>
      </c>
      <c r="G338">
        <v>196162269084.25</v>
      </c>
      <c r="H338">
        <v>1404.9</v>
      </c>
      <c r="I338">
        <v>428890</v>
      </c>
      <c r="J338">
        <v>98056.117333999995</v>
      </c>
    </row>
    <row r="339" spans="1:10" x14ac:dyDescent="0.3">
      <c r="A339" t="b">
        <v>0</v>
      </c>
      <c r="B339" t="s">
        <v>274</v>
      </c>
      <c r="C339">
        <v>12637799999.999998</v>
      </c>
      <c r="D339">
        <v>366539.25000000006</v>
      </c>
      <c r="E339">
        <v>56361940250.000008</v>
      </c>
      <c r="F339">
        <v>127165788749.99998</v>
      </c>
      <c r="G339">
        <v>196165895539.25</v>
      </c>
      <c r="H339">
        <v>1404.1999999999998</v>
      </c>
      <c r="I339">
        <v>444290</v>
      </c>
      <c r="J339">
        <v>98062.426573999983</v>
      </c>
    </row>
    <row r="340" spans="1:10" x14ac:dyDescent="0.3">
      <c r="A340" t="b">
        <v>0</v>
      </c>
      <c r="B340" t="s">
        <v>32</v>
      </c>
      <c r="C340">
        <v>12730410000</v>
      </c>
      <c r="D340">
        <v>352246.125</v>
      </c>
      <c r="E340">
        <v>56317859675</v>
      </c>
      <c r="F340">
        <v>127120743750</v>
      </c>
      <c r="G340">
        <v>196169365671.125</v>
      </c>
      <c r="H340">
        <v>1414.49</v>
      </c>
      <c r="I340">
        <v>426965</v>
      </c>
      <c r="J340">
        <v>98038.938179000004</v>
      </c>
    </row>
    <row r="341" spans="1:10" x14ac:dyDescent="0.3">
      <c r="A341" t="b">
        <v>0</v>
      </c>
      <c r="B341" t="s">
        <v>163</v>
      </c>
      <c r="C341">
        <v>12674340000</v>
      </c>
      <c r="D341">
        <v>349791.75</v>
      </c>
      <c r="E341">
        <v>56352450000.000008</v>
      </c>
      <c r="F341">
        <v>127145143124.99997</v>
      </c>
      <c r="G341">
        <v>196172282916.74997</v>
      </c>
      <c r="H341">
        <v>1408.26</v>
      </c>
      <c r="I341">
        <v>423990</v>
      </c>
      <c r="J341">
        <v>98054.924394000001</v>
      </c>
    </row>
    <row r="342" spans="1:10" x14ac:dyDescent="0.3">
      <c r="A342" t="b">
        <v>0</v>
      </c>
      <c r="B342" t="s">
        <v>37</v>
      </c>
      <c r="C342">
        <v>12727890000</v>
      </c>
      <c r="D342">
        <v>353978.625</v>
      </c>
      <c r="E342">
        <v>56321361250</v>
      </c>
      <c r="F342">
        <v>127124497500.00002</v>
      </c>
      <c r="G342">
        <v>196174102728.625</v>
      </c>
      <c r="H342">
        <v>1414.21</v>
      </c>
      <c r="I342">
        <v>429065</v>
      </c>
      <c r="J342">
        <v>98041.977438999995</v>
      </c>
    </row>
    <row r="343" spans="1:10" x14ac:dyDescent="0.3">
      <c r="A343" t="b">
        <v>0</v>
      </c>
      <c r="B343" t="s">
        <v>467</v>
      </c>
      <c r="C343">
        <v>12919410000</v>
      </c>
      <c r="D343">
        <v>350946.75</v>
      </c>
      <c r="E343">
        <v>56280225925</v>
      </c>
      <c r="F343">
        <v>126979978125</v>
      </c>
      <c r="G343">
        <v>196179964996.75</v>
      </c>
      <c r="H343">
        <v>1435.49</v>
      </c>
      <c r="I343">
        <v>425390</v>
      </c>
      <c r="J343">
        <v>97986.087234000006</v>
      </c>
    </row>
    <row r="344" spans="1:10" x14ac:dyDescent="0.3">
      <c r="A344" t="b">
        <v>0</v>
      </c>
      <c r="B344" t="s">
        <v>540</v>
      </c>
      <c r="C344">
        <v>12804750000</v>
      </c>
      <c r="D344">
        <v>344247.75</v>
      </c>
      <c r="E344">
        <v>56329215250</v>
      </c>
      <c r="F344">
        <v>127045668750</v>
      </c>
      <c r="G344">
        <v>196179978247.75</v>
      </c>
      <c r="H344">
        <v>1422.75</v>
      </c>
      <c r="I344">
        <v>417270</v>
      </c>
      <c r="J344">
        <v>98018.310362000004</v>
      </c>
    </row>
    <row r="345" spans="1:10" x14ac:dyDescent="0.3">
      <c r="A345" t="b">
        <v>0</v>
      </c>
      <c r="B345" t="s">
        <v>472</v>
      </c>
      <c r="C345">
        <v>12916890000</v>
      </c>
      <c r="D345">
        <v>352679.25</v>
      </c>
      <c r="E345">
        <v>56283727500</v>
      </c>
      <c r="F345">
        <v>126983731875.00002</v>
      </c>
      <c r="G345">
        <v>196184702054.25</v>
      </c>
      <c r="H345">
        <v>1435.21</v>
      </c>
      <c r="I345">
        <v>427490</v>
      </c>
      <c r="J345">
        <v>97989.126493999996</v>
      </c>
    </row>
    <row r="346" spans="1:10" x14ac:dyDescent="0.3">
      <c r="A346" t="b">
        <v>0</v>
      </c>
      <c r="B346" t="s">
        <v>172</v>
      </c>
      <c r="C346">
        <v>12628350000</v>
      </c>
      <c r="D346">
        <v>350946.75</v>
      </c>
      <c r="E346">
        <v>56679700000.000008</v>
      </c>
      <c r="F346">
        <v>126876750000</v>
      </c>
      <c r="G346">
        <v>196185150946.75</v>
      </c>
      <c r="H346">
        <v>1403.15</v>
      </c>
      <c r="I346">
        <v>425390</v>
      </c>
      <c r="J346">
        <v>98034.555233999999</v>
      </c>
    </row>
    <row r="347" spans="1:10" x14ac:dyDescent="0.3">
      <c r="A347" t="b">
        <v>0</v>
      </c>
      <c r="B347" t="s">
        <v>448</v>
      </c>
      <c r="C347">
        <v>12625200000</v>
      </c>
      <c r="D347">
        <v>351004.5</v>
      </c>
      <c r="E347">
        <v>56574652750</v>
      </c>
      <c r="F347">
        <v>126989362499.99998</v>
      </c>
      <c r="G347">
        <v>196189566254.5</v>
      </c>
      <c r="H347">
        <v>1402.8</v>
      </c>
      <c r="I347">
        <v>425460</v>
      </c>
      <c r="J347">
        <v>98051.915276</v>
      </c>
    </row>
    <row r="348" spans="1:10" x14ac:dyDescent="0.3">
      <c r="A348" t="b">
        <v>0</v>
      </c>
      <c r="B348" t="s">
        <v>71</v>
      </c>
      <c r="C348">
        <v>12640950000.000002</v>
      </c>
      <c r="D348">
        <v>356721.75</v>
      </c>
      <c r="E348">
        <v>56358667750.000008</v>
      </c>
      <c r="F348">
        <v>127190188125</v>
      </c>
      <c r="G348">
        <v>196190162596.75</v>
      </c>
      <c r="H348">
        <v>1404.5500000000002</v>
      </c>
      <c r="I348">
        <v>432390</v>
      </c>
      <c r="J348">
        <v>98075.369433999993</v>
      </c>
    </row>
    <row r="349" spans="1:10" x14ac:dyDescent="0.3">
      <c r="A349" t="b">
        <v>0</v>
      </c>
      <c r="B349" t="s">
        <v>404</v>
      </c>
      <c r="C349">
        <v>12694500000</v>
      </c>
      <c r="D349">
        <v>343728</v>
      </c>
      <c r="E349">
        <v>56368812500</v>
      </c>
      <c r="F349">
        <v>127139512500</v>
      </c>
      <c r="G349">
        <v>196203168728</v>
      </c>
      <c r="H349">
        <v>1410.5</v>
      </c>
      <c r="I349">
        <v>416640</v>
      </c>
      <c r="J349">
        <v>98063.249983999995</v>
      </c>
    </row>
    <row r="350" spans="1:10" x14ac:dyDescent="0.3">
      <c r="A350" t="b">
        <v>0</v>
      </c>
      <c r="B350" t="s">
        <v>177</v>
      </c>
      <c r="C350">
        <v>12632759999.999998</v>
      </c>
      <c r="D350">
        <v>357876.75</v>
      </c>
      <c r="E350">
        <v>56697469675</v>
      </c>
      <c r="F350">
        <v>126886134375</v>
      </c>
      <c r="G350">
        <v>196216721926.75</v>
      </c>
      <c r="H350">
        <v>1403.6399999999999</v>
      </c>
      <c r="I350">
        <v>433790</v>
      </c>
      <c r="J350">
        <v>98048.392273999998</v>
      </c>
    </row>
    <row r="351" spans="1:10" x14ac:dyDescent="0.3">
      <c r="A351" t="b">
        <v>0</v>
      </c>
      <c r="B351" t="s">
        <v>158</v>
      </c>
      <c r="C351">
        <v>12675600000</v>
      </c>
      <c r="D351">
        <v>350946.75</v>
      </c>
      <c r="E351">
        <v>56358667750.000008</v>
      </c>
      <c r="F351">
        <v>127182680625</v>
      </c>
      <c r="G351">
        <v>196217299321.75</v>
      </c>
      <c r="H351">
        <v>1408.4</v>
      </c>
      <c r="I351">
        <v>425390</v>
      </c>
      <c r="J351">
        <v>98078.865233999997</v>
      </c>
    </row>
    <row r="352" spans="1:10" x14ac:dyDescent="0.3">
      <c r="A352" t="b">
        <v>0</v>
      </c>
      <c r="B352" t="s">
        <v>182</v>
      </c>
      <c r="C352">
        <v>12630239999.999998</v>
      </c>
      <c r="D352">
        <v>359609.25</v>
      </c>
      <c r="E352">
        <v>56700971250</v>
      </c>
      <c r="F352">
        <v>126889888125.00002</v>
      </c>
      <c r="G352">
        <v>196221458984.25</v>
      </c>
      <c r="H352">
        <v>1403.36</v>
      </c>
      <c r="I352">
        <v>435890</v>
      </c>
      <c r="J352">
        <v>98051.431534000003</v>
      </c>
    </row>
    <row r="353" spans="1:10" x14ac:dyDescent="0.3">
      <c r="A353" t="b">
        <v>0</v>
      </c>
      <c r="B353" t="s">
        <v>47</v>
      </c>
      <c r="C353">
        <v>12731040000</v>
      </c>
      <c r="D353">
        <v>354556.125</v>
      </c>
      <c r="E353">
        <v>56352450000.000008</v>
      </c>
      <c r="F353">
        <v>127148896874.99998</v>
      </c>
      <c r="G353">
        <v>196232741431.125</v>
      </c>
      <c r="H353">
        <v>1414.56</v>
      </c>
      <c r="I353">
        <v>429765</v>
      </c>
      <c r="J353">
        <v>98069.627859</v>
      </c>
    </row>
    <row r="354" spans="1:10" x14ac:dyDescent="0.3">
      <c r="A354" t="b">
        <v>0</v>
      </c>
      <c r="B354" t="s">
        <v>409</v>
      </c>
      <c r="C354">
        <v>12698910000</v>
      </c>
      <c r="D354">
        <v>350658</v>
      </c>
      <c r="E354">
        <v>56386582175</v>
      </c>
      <c r="F354">
        <v>127148896874.99998</v>
      </c>
      <c r="G354">
        <v>196234739708</v>
      </c>
      <c r="H354">
        <v>1410.99</v>
      </c>
      <c r="I354">
        <v>425040</v>
      </c>
      <c r="J354">
        <v>98077.087023999993</v>
      </c>
    </row>
    <row r="355" spans="1:10" x14ac:dyDescent="0.3">
      <c r="A355" t="b">
        <v>0</v>
      </c>
      <c r="B355" t="s">
        <v>414</v>
      </c>
      <c r="C355">
        <v>12696389999.999998</v>
      </c>
      <c r="D355">
        <v>352390.5</v>
      </c>
      <c r="E355">
        <v>56390083750.000008</v>
      </c>
      <c r="F355">
        <v>127152650625.00002</v>
      </c>
      <c r="G355">
        <v>196239476765.5</v>
      </c>
      <c r="H355">
        <v>1410.7099999999998</v>
      </c>
      <c r="I355">
        <v>427140</v>
      </c>
      <c r="J355">
        <v>98080.126283999998</v>
      </c>
    </row>
    <row r="356" spans="1:10" x14ac:dyDescent="0.3">
      <c r="A356" t="b">
        <v>0</v>
      </c>
      <c r="B356" t="s">
        <v>482</v>
      </c>
      <c r="C356">
        <v>12920040000</v>
      </c>
      <c r="D356">
        <v>353256.75</v>
      </c>
      <c r="E356">
        <v>56314816250</v>
      </c>
      <c r="F356">
        <v>127008131249.99998</v>
      </c>
      <c r="G356">
        <v>196243340756.75</v>
      </c>
      <c r="H356">
        <v>1435.56</v>
      </c>
      <c r="I356">
        <v>428190</v>
      </c>
      <c r="J356">
        <v>98016.776914000002</v>
      </c>
    </row>
    <row r="357" spans="1:10" x14ac:dyDescent="0.3">
      <c r="A357" t="b">
        <v>0</v>
      </c>
      <c r="B357" t="s">
        <v>201</v>
      </c>
      <c r="C357">
        <v>12984300000</v>
      </c>
      <c r="D357">
        <v>333737.25</v>
      </c>
      <c r="E357">
        <v>56226458750.000008</v>
      </c>
      <c r="F357">
        <v>127064437500</v>
      </c>
      <c r="G357">
        <v>196275529987.25</v>
      </c>
      <c r="H357">
        <v>1442.7</v>
      </c>
      <c r="I357">
        <v>404530</v>
      </c>
      <c r="J357">
        <v>98024.742717999994</v>
      </c>
    </row>
    <row r="358" spans="1:10" x14ac:dyDescent="0.3">
      <c r="A358" t="b">
        <v>0</v>
      </c>
      <c r="B358" t="s">
        <v>42</v>
      </c>
      <c r="C358">
        <v>12732300000</v>
      </c>
      <c r="D358">
        <v>355711.125</v>
      </c>
      <c r="E358">
        <v>56358667750.000008</v>
      </c>
      <c r="F358">
        <v>127186434375</v>
      </c>
      <c r="G358">
        <v>196277757836.125</v>
      </c>
      <c r="H358">
        <v>1414.7</v>
      </c>
      <c r="I358">
        <v>431165</v>
      </c>
      <c r="J358">
        <v>98093.568698999996</v>
      </c>
    </row>
    <row r="359" spans="1:10" x14ac:dyDescent="0.3">
      <c r="A359" t="b">
        <v>0</v>
      </c>
      <c r="B359" t="s">
        <v>192</v>
      </c>
      <c r="C359">
        <v>12633390000</v>
      </c>
      <c r="D359">
        <v>360186.75</v>
      </c>
      <c r="E359">
        <v>56732060000.000008</v>
      </c>
      <c r="F359">
        <v>126914287499.99998</v>
      </c>
      <c r="G359">
        <v>196280097686.75</v>
      </c>
      <c r="H359">
        <v>1403.71</v>
      </c>
      <c r="I359">
        <v>436590</v>
      </c>
      <c r="J359">
        <v>98079.081953999994</v>
      </c>
    </row>
    <row r="360" spans="1:10" x14ac:dyDescent="0.3">
      <c r="A360" t="b">
        <v>0</v>
      </c>
      <c r="B360" t="s">
        <v>477</v>
      </c>
      <c r="C360">
        <v>12921300000</v>
      </c>
      <c r="D360">
        <v>354411.75</v>
      </c>
      <c r="E360">
        <v>56321034000.000008</v>
      </c>
      <c r="F360">
        <v>127045668750</v>
      </c>
      <c r="G360">
        <v>196288357161.75</v>
      </c>
      <c r="H360">
        <v>1435.7</v>
      </c>
      <c r="I360">
        <v>429590</v>
      </c>
      <c r="J360">
        <v>98040.717753999998</v>
      </c>
    </row>
    <row r="361" spans="1:10" x14ac:dyDescent="0.3">
      <c r="A361" t="b">
        <v>0</v>
      </c>
      <c r="B361" t="s">
        <v>424</v>
      </c>
      <c r="C361">
        <v>12699540000.000002</v>
      </c>
      <c r="D361">
        <v>352968</v>
      </c>
      <c r="E361">
        <v>56421172500</v>
      </c>
      <c r="F361">
        <v>127177049999.99998</v>
      </c>
      <c r="G361">
        <v>196298115468</v>
      </c>
      <c r="H361">
        <v>1411.0600000000002</v>
      </c>
      <c r="I361">
        <v>427840</v>
      </c>
      <c r="J361">
        <v>98107.776704000004</v>
      </c>
    </row>
    <row r="362" spans="1:10" x14ac:dyDescent="0.3">
      <c r="A362" t="b">
        <v>0</v>
      </c>
      <c r="B362" t="s">
        <v>206</v>
      </c>
      <c r="C362">
        <v>12988710000</v>
      </c>
      <c r="D362">
        <v>340667.25</v>
      </c>
      <c r="E362">
        <v>56244228425</v>
      </c>
      <c r="F362">
        <v>127073821875</v>
      </c>
      <c r="G362">
        <v>196307100967.25</v>
      </c>
      <c r="H362">
        <v>1443.19</v>
      </c>
      <c r="I362">
        <v>412930</v>
      </c>
      <c r="J362">
        <v>98038.579758000007</v>
      </c>
    </row>
    <row r="363" spans="1:10" x14ac:dyDescent="0.3">
      <c r="A363" t="b">
        <v>0</v>
      </c>
      <c r="B363" t="s">
        <v>211</v>
      </c>
      <c r="C363">
        <v>12986189999.999998</v>
      </c>
      <c r="D363">
        <v>342399.75</v>
      </c>
      <c r="E363">
        <v>56247730000</v>
      </c>
      <c r="F363">
        <v>127077575625.00002</v>
      </c>
      <c r="G363">
        <v>196311838024.75</v>
      </c>
      <c r="H363">
        <v>1442.9099999999999</v>
      </c>
      <c r="I363">
        <v>415030</v>
      </c>
      <c r="J363">
        <v>98041.619017999998</v>
      </c>
    </row>
    <row r="364" spans="1:10" x14ac:dyDescent="0.3">
      <c r="A364" t="b">
        <v>0</v>
      </c>
      <c r="B364" t="s">
        <v>187</v>
      </c>
      <c r="C364">
        <v>12634650000</v>
      </c>
      <c r="D364">
        <v>361341.75000000006</v>
      </c>
      <c r="E364">
        <v>56738277750</v>
      </c>
      <c r="F364">
        <v>126951825000</v>
      </c>
      <c r="G364">
        <v>196325114091.75</v>
      </c>
      <c r="H364">
        <v>1403.85</v>
      </c>
      <c r="I364">
        <v>437990</v>
      </c>
      <c r="J364">
        <v>98103.022794000004</v>
      </c>
    </row>
    <row r="365" spans="1:10" x14ac:dyDescent="0.3">
      <c r="A365" t="b">
        <v>0</v>
      </c>
      <c r="B365" t="s">
        <v>419</v>
      </c>
      <c r="C365">
        <v>12700800000</v>
      </c>
      <c r="D365">
        <v>354123</v>
      </c>
      <c r="E365">
        <v>56427390250.000008</v>
      </c>
      <c r="F365">
        <v>127214587500</v>
      </c>
      <c r="G365">
        <v>196343131873</v>
      </c>
      <c r="H365">
        <v>1411.2</v>
      </c>
      <c r="I365">
        <v>429240</v>
      </c>
      <c r="J365">
        <v>98131.717543999999</v>
      </c>
    </row>
    <row r="366" spans="1:10" x14ac:dyDescent="0.3">
      <c r="A366" t="b">
        <v>0</v>
      </c>
      <c r="B366" t="s">
        <v>221</v>
      </c>
      <c r="C366">
        <v>12989340000</v>
      </c>
      <c r="D366">
        <v>342977.25</v>
      </c>
      <c r="E366">
        <v>56278818750.000008</v>
      </c>
      <c r="F366">
        <v>127101974999.99998</v>
      </c>
      <c r="G366">
        <v>196370476727.25</v>
      </c>
      <c r="H366">
        <v>1443.26</v>
      </c>
      <c r="I366">
        <v>415730</v>
      </c>
      <c r="J366">
        <v>98069.269438000003</v>
      </c>
    </row>
    <row r="367" spans="1:10" x14ac:dyDescent="0.3">
      <c r="A367" t="b">
        <v>0</v>
      </c>
      <c r="B367" t="s">
        <v>216</v>
      </c>
      <c r="C367">
        <v>12990600000</v>
      </c>
      <c r="D367">
        <v>344132.25</v>
      </c>
      <c r="E367">
        <v>56285036500</v>
      </c>
      <c r="F367">
        <v>127139512500</v>
      </c>
      <c r="G367">
        <v>196415493132.25</v>
      </c>
      <c r="H367">
        <v>1443.4</v>
      </c>
      <c r="I367">
        <v>417130</v>
      </c>
      <c r="J367">
        <v>98093.210277999999</v>
      </c>
    </row>
    <row r="368" spans="1:10" x14ac:dyDescent="0.3">
      <c r="A368" t="b">
        <v>0</v>
      </c>
      <c r="B368" t="s">
        <v>230</v>
      </c>
      <c r="C368">
        <v>15120000000</v>
      </c>
      <c r="D368">
        <v>333737.25</v>
      </c>
      <c r="E368">
        <v>56237912500.000008</v>
      </c>
      <c r="F368">
        <v>126910533749.99997</v>
      </c>
      <c r="G368">
        <v>198268779987.24997</v>
      </c>
      <c r="H368">
        <v>1680</v>
      </c>
      <c r="I368">
        <v>404530</v>
      </c>
      <c r="J368">
        <v>98418.142718000003</v>
      </c>
    </row>
    <row r="369" spans="1:10" x14ac:dyDescent="0.3">
      <c r="A369" t="b">
        <v>0</v>
      </c>
      <c r="B369" t="s">
        <v>235</v>
      </c>
      <c r="C369">
        <v>15124409999.999998</v>
      </c>
      <c r="D369">
        <v>340667.25</v>
      </c>
      <c r="E369">
        <v>56255682175</v>
      </c>
      <c r="F369">
        <v>126919918125</v>
      </c>
      <c r="G369">
        <v>198300350967.25</v>
      </c>
      <c r="H369">
        <v>1680.4899999999998</v>
      </c>
      <c r="I369">
        <v>412930</v>
      </c>
      <c r="J369">
        <v>98431.979758000001</v>
      </c>
    </row>
    <row r="370" spans="1:10" x14ac:dyDescent="0.3">
      <c r="A370" t="b">
        <v>0</v>
      </c>
      <c r="B370" t="s">
        <v>240</v>
      </c>
      <c r="C370">
        <v>15121890000</v>
      </c>
      <c r="D370">
        <v>342399.75</v>
      </c>
      <c r="E370">
        <v>56259183750</v>
      </c>
      <c r="F370">
        <v>126923671875</v>
      </c>
      <c r="G370">
        <v>198305088024.75</v>
      </c>
      <c r="H370">
        <v>1680.21</v>
      </c>
      <c r="I370">
        <v>415030</v>
      </c>
      <c r="J370">
        <v>98435.019018000006</v>
      </c>
    </row>
    <row r="371" spans="1:10" x14ac:dyDescent="0.3">
      <c r="A371" t="b">
        <v>0</v>
      </c>
      <c r="B371" t="s">
        <v>245</v>
      </c>
      <c r="C371">
        <v>15126299999.999998</v>
      </c>
      <c r="D371">
        <v>344132.25</v>
      </c>
      <c r="E371">
        <v>56296490250</v>
      </c>
      <c r="F371">
        <v>126985608750</v>
      </c>
      <c r="G371">
        <v>198408743132.25</v>
      </c>
      <c r="H371">
        <v>1680.6999999999998</v>
      </c>
      <c r="I371">
        <v>417130</v>
      </c>
      <c r="J371">
        <v>98486.610278000007</v>
      </c>
    </row>
    <row r="372" spans="1:10" x14ac:dyDescent="0.3">
      <c r="A372" t="b">
        <v>0</v>
      </c>
      <c r="B372" t="s">
        <v>250</v>
      </c>
      <c r="C372">
        <v>15126299999.999998</v>
      </c>
      <c r="D372">
        <v>344132.25</v>
      </c>
      <c r="E372">
        <v>56296490250</v>
      </c>
      <c r="F372">
        <v>126985608750</v>
      </c>
      <c r="G372">
        <v>198408743132.25</v>
      </c>
      <c r="H372">
        <v>1680.6999999999998</v>
      </c>
      <c r="I372">
        <v>417130</v>
      </c>
      <c r="J372">
        <v>98486.610278000007</v>
      </c>
    </row>
  </sheetData>
  <sortState xmlns:xlrd2="http://schemas.microsoft.com/office/spreadsheetml/2017/richdata2" ref="A1:J540">
    <sortCondition ref="G1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12C9A-A9E2-4423-994B-26AF8BC1300F}">
  <dimension ref="A1:O32"/>
  <sheetViews>
    <sheetView workbookViewId="0">
      <selection activeCell="J7" sqref="J7:J11"/>
    </sheetView>
  </sheetViews>
  <sheetFormatPr defaultRowHeight="14.4" x14ac:dyDescent="0.3"/>
  <cols>
    <col min="2" max="2" width="23.21875" customWidth="1"/>
    <col min="3" max="3" width="12.44140625" customWidth="1"/>
    <col min="4" max="4" width="13.5546875" customWidth="1"/>
    <col min="5" max="5" width="22.33203125" customWidth="1"/>
    <col min="6" max="7" width="14.77734375" customWidth="1"/>
    <col min="8" max="8" width="15.6640625" customWidth="1"/>
    <col min="9" max="9" width="14" customWidth="1"/>
    <col min="10" max="10" width="15.77734375" customWidth="1"/>
    <col min="14" max="14" width="12.33203125" customWidth="1"/>
  </cols>
  <sheetData>
    <row r="1" spans="1:15" x14ac:dyDescent="0.3">
      <c r="A1" t="s">
        <v>556</v>
      </c>
      <c r="B1" t="s">
        <v>50</v>
      </c>
      <c r="C1">
        <v>45875200</v>
      </c>
      <c r="D1">
        <v>318503745.00000006</v>
      </c>
      <c r="E1">
        <v>562483200</v>
      </c>
      <c r="F1">
        <v>352878000</v>
      </c>
      <c r="G1">
        <v>1279740145</v>
      </c>
      <c r="H1">
        <v>12.8</v>
      </c>
      <c r="I1">
        <v>103477500</v>
      </c>
      <c r="J1">
        <v>862.04650000000004</v>
      </c>
      <c r="M1">
        <f>H1-0.2*40</f>
        <v>4.8000000000000007</v>
      </c>
      <c r="N1">
        <f>I1-202.5*40</f>
        <v>103469400</v>
      </c>
      <c r="O1">
        <f>N1/1000</f>
        <v>103469.4</v>
      </c>
    </row>
    <row r="2" spans="1:15" x14ac:dyDescent="0.3">
      <c r="A2" t="s">
        <v>556</v>
      </c>
      <c r="B2" t="s">
        <v>34</v>
      </c>
      <c r="C2">
        <v>41574400.000000007</v>
      </c>
      <c r="D2">
        <v>338726205</v>
      </c>
      <c r="E2">
        <v>572211200.00000012</v>
      </c>
      <c r="F2">
        <v>352878000</v>
      </c>
      <c r="G2">
        <v>1305389805</v>
      </c>
      <c r="H2">
        <v>11.600000000000001</v>
      </c>
      <c r="I2">
        <v>110047500</v>
      </c>
      <c r="J2">
        <v>871.9085</v>
      </c>
      <c r="M2">
        <f t="shared" ref="M2:M5" si="0">H2-0.2*40</f>
        <v>3.6000000000000014</v>
      </c>
      <c r="N2">
        <f t="shared" ref="N2:N5" si="1">I2-202.5*40*15*365</f>
        <v>65700000</v>
      </c>
      <c r="O2">
        <f t="shared" ref="O2:O5" si="2">N2/1000</f>
        <v>65700</v>
      </c>
    </row>
    <row r="3" spans="1:15" x14ac:dyDescent="0.3">
      <c r="A3" t="s">
        <v>556</v>
      </c>
      <c r="B3" t="s">
        <v>39</v>
      </c>
      <c r="C3">
        <v>41574400.000000007</v>
      </c>
      <c r="D3">
        <v>348837435</v>
      </c>
      <c r="E3">
        <v>630067200</v>
      </c>
      <c r="F3">
        <v>297258000</v>
      </c>
      <c r="G3">
        <v>1317737035</v>
      </c>
      <c r="H3">
        <v>11.600000000000001</v>
      </c>
      <c r="I3">
        <v>113332500</v>
      </c>
      <c r="J3">
        <v>865.07950000000005</v>
      </c>
      <c r="M3">
        <f t="shared" si="0"/>
        <v>3.6000000000000014</v>
      </c>
      <c r="N3">
        <f t="shared" si="1"/>
        <v>68985000</v>
      </c>
      <c r="O3">
        <f t="shared" si="2"/>
        <v>68985</v>
      </c>
    </row>
    <row r="4" spans="1:15" x14ac:dyDescent="0.3">
      <c r="A4" t="s">
        <v>556</v>
      </c>
      <c r="B4" t="s">
        <v>49</v>
      </c>
      <c r="C4">
        <v>41574400.000000007</v>
      </c>
      <c r="D4">
        <v>338726205</v>
      </c>
      <c r="E4">
        <v>595353600</v>
      </c>
      <c r="F4">
        <v>352878000</v>
      </c>
      <c r="G4">
        <v>1328532205</v>
      </c>
      <c r="H4">
        <v>11.600000000000001</v>
      </c>
      <c r="I4">
        <v>110047500</v>
      </c>
      <c r="J4">
        <v>889.98850000000004</v>
      </c>
      <c r="M4">
        <f t="shared" si="0"/>
        <v>3.6000000000000014</v>
      </c>
      <c r="N4">
        <f t="shared" si="1"/>
        <v>65700000</v>
      </c>
      <c r="O4">
        <f t="shared" si="2"/>
        <v>65700</v>
      </c>
    </row>
    <row r="5" spans="1:15" x14ac:dyDescent="0.3">
      <c r="A5" t="s">
        <v>556</v>
      </c>
      <c r="B5" t="s">
        <v>44</v>
      </c>
      <c r="C5">
        <v>50032640</v>
      </c>
      <c r="D5">
        <v>358948665.00000006</v>
      </c>
      <c r="E5">
        <v>757350400.00000012</v>
      </c>
      <c r="F5">
        <v>297258000</v>
      </c>
      <c r="G5">
        <v>1463589705.0000002</v>
      </c>
      <c r="H5">
        <v>13.96</v>
      </c>
      <c r="I5">
        <v>116617500</v>
      </c>
      <c r="J5">
        <v>969.7945000000002</v>
      </c>
      <c r="M5">
        <f t="shared" si="0"/>
        <v>5.9600000000000009</v>
      </c>
      <c r="N5">
        <f t="shared" si="1"/>
        <v>72270000</v>
      </c>
      <c r="O5">
        <f t="shared" si="2"/>
        <v>72270</v>
      </c>
    </row>
    <row r="7" spans="1:15" x14ac:dyDescent="0.3">
      <c r="C7">
        <f>C1/0.256</f>
        <v>179200000</v>
      </c>
      <c r="D7">
        <f>D1/0.513</f>
        <v>620865000.00000012</v>
      </c>
      <c r="E7">
        <f>E1/0.128</f>
        <v>4394400000</v>
      </c>
      <c r="F7">
        <f>F1/0.103</f>
        <v>3426000000</v>
      </c>
      <c r="G7" s="20">
        <f>G1-$G$14</f>
        <v>863758540</v>
      </c>
      <c r="H7" s="20">
        <f>G7/10000000</f>
        <v>86.375854000000004</v>
      </c>
      <c r="J7" s="21">
        <f>J1-$H$14</f>
        <v>600.63800000000003</v>
      </c>
    </row>
    <row r="8" spans="1:15" x14ac:dyDescent="0.3">
      <c r="C8">
        <f t="shared" ref="C8:C11" si="3">C2/0.256</f>
        <v>162400000.00000003</v>
      </c>
      <c r="D8">
        <f t="shared" ref="D8:D11" si="4">D2/0.513</f>
        <v>660285000</v>
      </c>
      <c r="E8">
        <f t="shared" ref="E8:E11" si="5">E2/0.128</f>
        <v>4470400000.000001</v>
      </c>
      <c r="F8">
        <f t="shared" ref="F8:F11" si="6">F2/0.103</f>
        <v>3426000000</v>
      </c>
      <c r="G8" s="20">
        <f t="shared" ref="G8:G11" si="7">G2-$G$14</f>
        <v>889408200</v>
      </c>
      <c r="H8" s="20">
        <f t="shared" ref="H8:H11" si="8">G8/10000000</f>
        <v>88.940820000000002</v>
      </c>
      <c r="I8" s="20"/>
      <c r="J8" s="21">
        <f t="shared" ref="J8:J11" si="9">J2-$H$14</f>
        <v>610.5</v>
      </c>
    </row>
    <row r="9" spans="1:15" x14ac:dyDescent="0.3">
      <c r="C9">
        <f t="shared" si="3"/>
        <v>162400000.00000003</v>
      </c>
      <c r="D9">
        <f t="shared" si="4"/>
        <v>679995000</v>
      </c>
      <c r="E9">
        <f t="shared" si="5"/>
        <v>4922400000</v>
      </c>
      <c r="F9">
        <f t="shared" si="6"/>
        <v>2886000000</v>
      </c>
      <c r="G9" s="20">
        <f t="shared" si="7"/>
        <v>901755430</v>
      </c>
      <c r="H9" s="20">
        <f t="shared" si="8"/>
        <v>90.175543000000005</v>
      </c>
      <c r="I9" s="20"/>
      <c r="J9" s="21">
        <f t="shared" si="9"/>
        <v>603.67100000000005</v>
      </c>
    </row>
    <row r="10" spans="1:15" x14ac:dyDescent="0.3">
      <c r="C10">
        <f t="shared" si="3"/>
        <v>162400000.00000003</v>
      </c>
      <c r="D10">
        <f t="shared" si="4"/>
        <v>660285000</v>
      </c>
      <c r="E10">
        <f t="shared" si="5"/>
        <v>4651200000</v>
      </c>
      <c r="F10">
        <f t="shared" si="6"/>
        <v>3426000000</v>
      </c>
      <c r="G10" s="20">
        <f t="shared" si="7"/>
        <v>912550600</v>
      </c>
      <c r="H10" s="20">
        <f t="shared" si="8"/>
        <v>91.25506</v>
      </c>
      <c r="I10" s="20"/>
      <c r="J10" s="21">
        <f t="shared" si="9"/>
        <v>628.58000000000004</v>
      </c>
    </row>
    <row r="11" spans="1:15" x14ac:dyDescent="0.3">
      <c r="C11">
        <f t="shared" si="3"/>
        <v>195440000</v>
      </c>
      <c r="D11">
        <f t="shared" si="4"/>
        <v>699705000.00000012</v>
      </c>
      <c r="E11">
        <f t="shared" si="5"/>
        <v>5916800000.000001</v>
      </c>
      <c r="F11">
        <f t="shared" si="6"/>
        <v>2886000000</v>
      </c>
      <c r="G11" s="20">
        <f t="shared" si="7"/>
        <v>1047608100.0000002</v>
      </c>
      <c r="H11" s="20">
        <f t="shared" si="8"/>
        <v>104.76081000000002</v>
      </c>
      <c r="I11" s="20"/>
      <c r="J11" s="21">
        <f t="shared" si="9"/>
        <v>708.38600000000019</v>
      </c>
      <c r="M11">
        <f>M1*14000000</f>
        <v>67200000.000000015</v>
      </c>
      <c r="N11">
        <f>N1*6</f>
        <v>620816400</v>
      </c>
    </row>
    <row r="12" spans="1:15" x14ac:dyDescent="0.3">
      <c r="A12" t="s">
        <v>611</v>
      </c>
      <c r="B12" t="s">
        <v>50</v>
      </c>
      <c r="C12">
        <f>C7-0.2*40*14000000</f>
        <v>67200000</v>
      </c>
      <c r="D12">
        <f>D7-202.5*6*40*15*365</f>
        <v>354780000.00000012</v>
      </c>
      <c r="E12">
        <v>4394400000</v>
      </c>
      <c r="F12">
        <v>3426000000</v>
      </c>
      <c r="G12" s="20"/>
      <c r="I12" s="20"/>
      <c r="J12" s="20"/>
      <c r="M12">
        <f t="shared" ref="M12:M15" si="10">M2*14000000</f>
        <v>50400000.000000022</v>
      </c>
      <c r="N12">
        <f t="shared" ref="N12:N15" si="11">N2*6</f>
        <v>394200000</v>
      </c>
    </row>
    <row r="13" spans="1:15" x14ac:dyDescent="0.3">
      <c r="B13" t="s">
        <v>34</v>
      </c>
      <c r="C13">
        <f t="shared" ref="C13:C16" si="12">C8-0.2*40*14000000</f>
        <v>50400000.00000003</v>
      </c>
      <c r="D13">
        <f t="shared" ref="D13:D16" si="13">D8-202.5*6*40*15*365</f>
        <v>394200000</v>
      </c>
      <c r="E13">
        <v>4470400000.000001</v>
      </c>
      <c r="F13">
        <v>3426000000</v>
      </c>
      <c r="M13">
        <f t="shared" si="10"/>
        <v>50400000.000000022</v>
      </c>
      <c r="N13">
        <f t="shared" si="11"/>
        <v>413910000</v>
      </c>
    </row>
    <row r="14" spans="1:15" x14ac:dyDescent="0.3">
      <c r="B14" t="s">
        <v>39</v>
      </c>
      <c r="C14">
        <f t="shared" si="12"/>
        <v>50400000.00000003</v>
      </c>
      <c r="D14">
        <f t="shared" si="13"/>
        <v>413910000</v>
      </c>
      <c r="E14">
        <v>4922400000</v>
      </c>
      <c r="F14">
        <v>2886000000</v>
      </c>
      <c r="G14" s="20">
        <v>415981605</v>
      </c>
      <c r="H14" s="21">
        <v>261.4085</v>
      </c>
      <c r="M14">
        <f t="shared" si="10"/>
        <v>50400000.000000022</v>
      </c>
      <c r="N14">
        <f t="shared" si="11"/>
        <v>394200000</v>
      </c>
    </row>
    <row r="15" spans="1:15" x14ac:dyDescent="0.3">
      <c r="B15" t="s">
        <v>49</v>
      </c>
      <c r="C15">
        <f t="shared" si="12"/>
        <v>50400000.00000003</v>
      </c>
      <c r="D15">
        <f t="shared" si="13"/>
        <v>394200000</v>
      </c>
      <c r="E15">
        <v>4651200000</v>
      </c>
      <c r="F15">
        <v>3426000000</v>
      </c>
      <c r="M15">
        <f t="shared" si="10"/>
        <v>83440000.000000015</v>
      </c>
      <c r="N15">
        <f t="shared" si="11"/>
        <v>433620000</v>
      </c>
    </row>
    <row r="16" spans="1:15" x14ac:dyDescent="0.3">
      <c r="B16" t="s">
        <v>44</v>
      </c>
      <c r="C16">
        <f t="shared" si="12"/>
        <v>83440000</v>
      </c>
      <c r="D16">
        <f t="shared" si="13"/>
        <v>433620000.00000012</v>
      </c>
      <c r="E16">
        <v>5916800000.000001</v>
      </c>
      <c r="F16">
        <v>2886000000</v>
      </c>
    </row>
    <row r="17" spans="2:13" x14ac:dyDescent="0.3">
      <c r="E17" s="20"/>
      <c r="F17" s="20"/>
    </row>
    <row r="18" spans="2:13" x14ac:dyDescent="0.3">
      <c r="B18" t="s">
        <v>50</v>
      </c>
      <c r="C18" s="20">
        <f>C12/10000000</f>
        <v>6.72</v>
      </c>
      <c r="D18" s="20">
        <f t="shared" ref="D18:F18" si="14">D12/10000000</f>
        <v>35.478000000000009</v>
      </c>
      <c r="E18" s="20">
        <f t="shared" si="14"/>
        <v>439.44</v>
      </c>
      <c r="F18" s="20">
        <f t="shared" si="14"/>
        <v>342.6</v>
      </c>
      <c r="H18" t="s">
        <v>610</v>
      </c>
    </row>
    <row r="19" spans="2:13" x14ac:dyDescent="0.3">
      <c r="B19" t="s">
        <v>34</v>
      </c>
      <c r="C19" s="20">
        <f t="shared" ref="C19:F22" si="15">C13/10000000</f>
        <v>5.0400000000000027</v>
      </c>
      <c r="D19" s="20">
        <f t="shared" si="15"/>
        <v>39.42</v>
      </c>
      <c r="E19" s="20">
        <f t="shared" si="15"/>
        <v>447.04000000000008</v>
      </c>
      <c r="F19" s="20">
        <f t="shared" si="15"/>
        <v>342.6</v>
      </c>
    </row>
    <row r="20" spans="2:13" x14ac:dyDescent="0.3">
      <c r="B20" t="s">
        <v>39</v>
      </c>
      <c r="C20" s="20">
        <f t="shared" si="15"/>
        <v>5.0400000000000027</v>
      </c>
      <c r="D20" s="20">
        <f t="shared" si="15"/>
        <v>41.390999999999998</v>
      </c>
      <c r="E20" s="20">
        <f t="shared" si="15"/>
        <v>492.24</v>
      </c>
      <c r="F20" s="20">
        <f t="shared" si="15"/>
        <v>288.60000000000002</v>
      </c>
    </row>
    <row r="21" spans="2:13" x14ac:dyDescent="0.3">
      <c r="B21" t="s">
        <v>49</v>
      </c>
      <c r="C21" s="20">
        <f t="shared" si="15"/>
        <v>5.0400000000000027</v>
      </c>
      <c r="D21" s="20">
        <f t="shared" si="15"/>
        <v>39.42</v>
      </c>
      <c r="E21" s="20">
        <f t="shared" si="15"/>
        <v>465.12</v>
      </c>
      <c r="F21" s="20">
        <f t="shared" si="15"/>
        <v>342.6</v>
      </c>
    </row>
    <row r="22" spans="2:13" x14ac:dyDescent="0.3">
      <c r="B22" t="s">
        <v>44</v>
      </c>
      <c r="C22" s="20">
        <f t="shared" si="15"/>
        <v>8.3439999999999994</v>
      </c>
      <c r="D22" s="20">
        <f t="shared" si="15"/>
        <v>43.362000000000009</v>
      </c>
      <c r="E22" s="20">
        <f t="shared" si="15"/>
        <v>591.68000000000006</v>
      </c>
      <c r="F22" s="20">
        <f t="shared" si="15"/>
        <v>288.60000000000002</v>
      </c>
    </row>
    <row r="28" spans="2:13" ht="15" thickBot="1" x14ac:dyDescent="0.35">
      <c r="D28" t="s">
        <v>556</v>
      </c>
      <c r="E28" s="15" t="s">
        <v>34</v>
      </c>
      <c r="F28">
        <v>41574400.000000007</v>
      </c>
      <c r="G28">
        <v>338726205</v>
      </c>
      <c r="H28">
        <v>572211200.00000012</v>
      </c>
      <c r="I28">
        <v>352878000</v>
      </c>
      <c r="J28" s="20">
        <v>1305389805</v>
      </c>
      <c r="K28">
        <v>11.600000000000001</v>
      </c>
      <c r="L28">
        <v>110047500</v>
      </c>
      <c r="M28" s="21">
        <v>871.9085</v>
      </c>
    </row>
    <row r="29" spans="2:13" ht="15" thickBot="1" x14ac:dyDescent="0.35">
      <c r="D29" t="s">
        <v>556</v>
      </c>
      <c r="E29" s="15" t="s">
        <v>39</v>
      </c>
      <c r="F29">
        <v>41574400.000000007</v>
      </c>
      <c r="G29">
        <v>348837435</v>
      </c>
      <c r="H29">
        <v>630067200</v>
      </c>
      <c r="I29">
        <v>297258000</v>
      </c>
      <c r="J29" s="20">
        <v>1317737035</v>
      </c>
      <c r="K29">
        <v>11.600000000000001</v>
      </c>
      <c r="L29">
        <v>113332500</v>
      </c>
      <c r="M29" s="21">
        <v>865.07950000000005</v>
      </c>
    </row>
    <row r="30" spans="2:13" ht="15" thickBot="1" x14ac:dyDescent="0.35">
      <c r="D30" t="s">
        <v>556</v>
      </c>
      <c r="E30" s="15" t="s">
        <v>44</v>
      </c>
      <c r="F30">
        <v>50032640</v>
      </c>
      <c r="G30">
        <v>358948665.00000006</v>
      </c>
      <c r="H30">
        <v>757350400.00000012</v>
      </c>
      <c r="I30">
        <v>297258000</v>
      </c>
      <c r="J30" s="20">
        <v>1463589705.0000002</v>
      </c>
      <c r="K30">
        <v>13.96</v>
      </c>
      <c r="L30">
        <v>116617500</v>
      </c>
      <c r="M30" s="21">
        <v>969.7945000000002</v>
      </c>
    </row>
    <row r="31" spans="2:13" ht="15" thickBot="1" x14ac:dyDescent="0.35">
      <c r="D31" t="s">
        <v>556</v>
      </c>
      <c r="E31" s="15" t="s">
        <v>49</v>
      </c>
      <c r="F31">
        <v>41574400.000000007</v>
      </c>
      <c r="G31">
        <v>338726205</v>
      </c>
      <c r="H31">
        <v>595353600</v>
      </c>
      <c r="I31">
        <v>352878000</v>
      </c>
      <c r="J31" s="20">
        <v>1328532205</v>
      </c>
      <c r="K31">
        <v>11.600000000000001</v>
      </c>
      <c r="L31">
        <v>110047500</v>
      </c>
      <c r="M31" s="21">
        <v>889.98850000000004</v>
      </c>
    </row>
    <row r="32" spans="2:13" ht="15" thickBot="1" x14ac:dyDescent="0.35">
      <c r="D32" t="s">
        <v>556</v>
      </c>
      <c r="E32" s="15" t="s">
        <v>50</v>
      </c>
      <c r="F32">
        <v>45875200</v>
      </c>
      <c r="G32">
        <v>318503745.00000006</v>
      </c>
      <c r="H32">
        <v>562483200</v>
      </c>
      <c r="I32">
        <v>352878000</v>
      </c>
      <c r="J32" s="20">
        <v>1279740145</v>
      </c>
      <c r="K32">
        <v>12.8</v>
      </c>
      <c r="L32">
        <v>103477500</v>
      </c>
      <c r="M32" s="21">
        <v>862.04650000000004</v>
      </c>
    </row>
  </sheetData>
  <sortState xmlns:xlrd2="http://schemas.microsoft.com/office/spreadsheetml/2017/richdata2" ref="A2:J6">
    <sortCondition ref="G2:G6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A6340-2562-4EA5-8484-4FA407D53090}">
  <dimension ref="A1:O36"/>
  <sheetViews>
    <sheetView workbookViewId="0">
      <selection activeCell="D8" sqref="D8"/>
    </sheetView>
  </sheetViews>
  <sheetFormatPr defaultRowHeight="14.4" x14ac:dyDescent="0.3"/>
  <cols>
    <col min="2" max="2" width="19.77734375" customWidth="1"/>
    <col min="3" max="3" width="9.88671875" customWidth="1"/>
    <col min="4" max="4" width="15.109375" customWidth="1"/>
    <col min="5" max="5" width="13.33203125" customWidth="1"/>
    <col min="6" max="6" width="13.6640625" customWidth="1"/>
    <col min="7" max="7" width="13.5546875" customWidth="1"/>
    <col min="9" max="9" width="14.88671875" customWidth="1"/>
  </cols>
  <sheetData>
    <row r="1" spans="1:15" x14ac:dyDescent="0.3">
      <c r="A1" t="s">
        <v>556</v>
      </c>
      <c r="B1" t="s">
        <v>50</v>
      </c>
      <c r="C1">
        <v>91929600</v>
      </c>
      <c r="D1">
        <v>79470720</v>
      </c>
      <c r="E1">
        <v>1124966400</v>
      </c>
      <c r="F1">
        <v>352878000</v>
      </c>
      <c r="G1">
        <v>1649244720</v>
      </c>
      <c r="H1">
        <v>12.8</v>
      </c>
      <c r="I1">
        <v>18900</v>
      </c>
      <c r="J1">
        <v>862.04650000000004</v>
      </c>
      <c r="M1">
        <f>H1-$L$3</f>
        <v>4.7000000000000011</v>
      </c>
    </row>
    <row r="2" spans="1:15" x14ac:dyDescent="0.3">
      <c r="A2" t="s">
        <v>556</v>
      </c>
      <c r="B2" t="s">
        <v>49</v>
      </c>
      <c r="C2">
        <v>83311200.000000015</v>
      </c>
      <c r="D2">
        <v>84516480.000000015</v>
      </c>
      <c r="E2">
        <v>1190707200</v>
      </c>
      <c r="F2">
        <v>352878000</v>
      </c>
      <c r="G2">
        <v>1711412880</v>
      </c>
      <c r="H2">
        <v>11.600000000000001</v>
      </c>
      <c r="I2">
        <v>20100</v>
      </c>
      <c r="J2">
        <v>889.98850000000004</v>
      </c>
      <c r="L2">
        <f>202.5*40</f>
        <v>8100</v>
      </c>
      <c r="M2">
        <f t="shared" ref="M2:M5" si="0">H2-$L$3</f>
        <v>3.5000000000000018</v>
      </c>
    </row>
    <row r="3" spans="1:15" x14ac:dyDescent="0.3">
      <c r="L3">
        <f>L2/1000</f>
        <v>8.1</v>
      </c>
      <c r="M3">
        <f t="shared" si="0"/>
        <v>-8.1</v>
      </c>
    </row>
    <row r="4" spans="1:15" x14ac:dyDescent="0.3">
      <c r="A4" t="b">
        <v>0</v>
      </c>
      <c r="B4" t="s">
        <v>0</v>
      </c>
      <c r="C4">
        <v>57456000</v>
      </c>
      <c r="D4">
        <v>34058880</v>
      </c>
      <c r="E4">
        <v>209920000.00000003</v>
      </c>
      <c r="F4">
        <v>145847999.99999997</v>
      </c>
      <c r="G4">
        <v>447282880</v>
      </c>
      <c r="H4">
        <v>8</v>
      </c>
      <c r="I4">
        <v>8100</v>
      </c>
      <c r="J4">
        <v>261.4085</v>
      </c>
      <c r="M4">
        <f t="shared" si="0"/>
        <v>-9.9999999999999645E-2</v>
      </c>
    </row>
    <row r="5" spans="1:15" x14ac:dyDescent="0.3">
      <c r="M5">
        <f t="shared" si="0"/>
        <v>-8.1</v>
      </c>
    </row>
    <row r="6" spans="1:15" x14ac:dyDescent="0.3">
      <c r="B6">
        <f>C6/10000000</f>
        <v>357.44</v>
      </c>
      <c r="C6">
        <f>E6/0.256</f>
        <v>3574400000</v>
      </c>
      <c r="D6">
        <f>F6/0.103</f>
        <v>2010000000.0000005</v>
      </c>
      <c r="E6">
        <f>E1-E4</f>
        <v>915046400</v>
      </c>
      <c r="F6">
        <f>F1-F4</f>
        <v>207030000.00000003</v>
      </c>
      <c r="G6">
        <f>G1-G4</f>
        <v>1201961840</v>
      </c>
      <c r="I6">
        <f>I1-I4</f>
        <v>10800</v>
      </c>
      <c r="J6">
        <f>J1-J4</f>
        <v>600.63800000000003</v>
      </c>
    </row>
    <row r="7" spans="1:15" x14ac:dyDescent="0.3">
      <c r="B7">
        <f>C7/10000000</f>
        <v>383.12</v>
      </c>
      <c r="C7">
        <f>E7/0.256</f>
        <v>3831200000</v>
      </c>
      <c r="D7">
        <f>D6/10000000</f>
        <v>201.00000000000006</v>
      </c>
      <c r="E7">
        <f>E2-E4</f>
        <v>980787200</v>
      </c>
      <c r="F7">
        <f>F2-F4</f>
        <v>207030000.00000003</v>
      </c>
      <c r="G7">
        <f>G2-G4</f>
        <v>1264130000</v>
      </c>
      <c r="I7">
        <f>I2-I4</f>
        <v>12000</v>
      </c>
      <c r="J7">
        <f>J2-J4</f>
        <v>628.58000000000004</v>
      </c>
    </row>
    <row r="8" spans="1:15" ht="15" thickBot="1" x14ac:dyDescent="0.35"/>
    <row r="9" spans="1:15" ht="16.2" thickBot="1" x14ac:dyDescent="0.35">
      <c r="B9" s="38">
        <v>43.19</v>
      </c>
      <c r="C9" s="45">
        <v>300.32</v>
      </c>
      <c r="D9" s="38">
        <v>219.72</v>
      </c>
      <c r="E9" s="45">
        <v>171.3</v>
      </c>
      <c r="F9" s="45">
        <v>350.16</v>
      </c>
      <c r="G9" s="45">
        <v>133.80000000000001</v>
      </c>
      <c r="I9" s="47">
        <f>B9*10</f>
        <v>431.9</v>
      </c>
      <c r="J9" s="47">
        <f t="shared" ref="J9:O14" si="1">C9*10</f>
        <v>3003.2</v>
      </c>
      <c r="K9" s="47">
        <f t="shared" si="1"/>
        <v>2197.1999999999998</v>
      </c>
      <c r="L9" s="47">
        <f t="shared" si="1"/>
        <v>1713</v>
      </c>
      <c r="M9" s="47">
        <f t="shared" si="1"/>
        <v>3501.6000000000004</v>
      </c>
      <c r="N9" s="47">
        <f t="shared" si="1"/>
        <v>1338</v>
      </c>
      <c r="O9">
        <f t="shared" si="1"/>
        <v>0</v>
      </c>
    </row>
    <row r="10" spans="1:15" ht="16.2" thickBot="1" x14ac:dyDescent="0.35">
      <c r="B10" s="39">
        <v>44.47</v>
      </c>
      <c r="C10" s="46">
        <v>305.25</v>
      </c>
      <c r="D10" s="39">
        <v>223.52</v>
      </c>
      <c r="E10" s="46">
        <v>171.3</v>
      </c>
      <c r="F10" s="46">
        <v>318.88</v>
      </c>
      <c r="G10" s="46">
        <v>222</v>
      </c>
      <c r="I10" s="47">
        <f t="shared" ref="I10:I14" si="2">B10*10</f>
        <v>444.7</v>
      </c>
      <c r="J10" s="47">
        <f t="shared" si="1"/>
        <v>3052.5</v>
      </c>
      <c r="K10" s="47">
        <f t="shared" si="1"/>
        <v>2235.2000000000003</v>
      </c>
      <c r="L10" s="47">
        <f t="shared" si="1"/>
        <v>1713</v>
      </c>
      <c r="M10" s="47">
        <f t="shared" si="1"/>
        <v>3188.8</v>
      </c>
      <c r="N10" s="47">
        <f t="shared" si="1"/>
        <v>2220</v>
      </c>
      <c r="O10">
        <f t="shared" si="1"/>
        <v>0</v>
      </c>
    </row>
    <row r="11" spans="1:15" ht="16.2" thickBot="1" x14ac:dyDescent="0.35">
      <c r="B11" s="39">
        <v>45.09</v>
      </c>
      <c r="C11" s="46">
        <v>301.83</v>
      </c>
      <c r="D11" s="39">
        <v>246.12</v>
      </c>
      <c r="E11" s="46">
        <v>144.30000000000001</v>
      </c>
      <c r="F11" s="46">
        <v>306.88</v>
      </c>
      <c r="G11" s="46">
        <v>234</v>
      </c>
      <c r="I11" s="47">
        <f t="shared" si="2"/>
        <v>450.90000000000003</v>
      </c>
      <c r="J11" s="47">
        <f t="shared" si="1"/>
        <v>3018.2999999999997</v>
      </c>
      <c r="K11" s="47">
        <f t="shared" si="1"/>
        <v>2461.1999999999998</v>
      </c>
      <c r="L11" s="47">
        <f t="shared" si="1"/>
        <v>1443</v>
      </c>
      <c r="M11" s="47">
        <f t="shared" si="1"/>
        <v>3068.8</v>
      </c>
      <c r="N11" s="47">
        <f t="shared" si="1"/>
        <v>2340</v>
      </c>
      <c r="O11">
        <f t="shared" si="1"/>
        <v>0</v>
      </c>
    </row>
    <row r="12" spans="1:15" ht="16.2" thickBot="1" x14ac:dyDescent="0.35">
      <c r="B12" s="39">
        <v>45.63</v>
      </c>
      <c r="C12" s="46">
        <v>314.29000000000002</v>
      </c>
      <c r="D12" s="39">
        <v>232.56</v>
      </c>
      <c r="E12" s="46">
        <v>171.3</v>
      </c>
      <c r="F12" s="46">
        <v>67.72</v>
      </c>
      <c r="G12" s="46">
        <v>14.09</v>
      </c>
      <c r="H12" s="38"/>
      <c r="I12" s="47">
        <f t="shared" si="2"/>
        <v>456.3</v>
      </c>
      <c r="J12" s="47">
        <f t="shared" si="1"/>
        <v>3142.9</v>
      </c>
      <c r="K12" s="47">
        <f t="shared" si="1"/>
        <v>2325.6</v>
      </c>
      <c r="L12" s="47">
        <f t="shared" si="1"/>
        <v>1713</v>
      </c>
      <c r="M12" s="47">
        <f t="shared" si="1"/>
        <v>677.2</v>
      </c>
      <c r="N12" s="47">
        <f t="shared" si="1"/>
        <v>140.9</v>
      </c>
      <c r="O12">
        <f t="shared" si="1"/>
        <v>0</v>
      </c>
    </row>
    <row r="13" spans="1:15" ht="16.2" thickBot="1" x14ac:dyDescent="0.35">
      <c r="B13" s="39">
        <v>52.38</v>
      </c>
      <c r="C13" s="46">
        <v>354.19</v>
      </c>
      <c r="D13" s="39">
        <v>295.83999999999997</v>
      </c>
      <c r="E13" s="46">
        <v>144.30000000000001</v>
      </c>
      <c r="F13" s="46">
        <v>68.72</v>
      </c>
      <c r="G13" s="46">
        <v>28</v>
      </c>
      <c r="H13" s="39"/>
      <c r="I13" s="47">
        <f t="shared" si="2"/>
        <v>523.80000000000007</v>
      </c>
      <c r="J13" s="47">
        <f t="shared" si="1"/>
        <v>3541.9</v>
      </c>
      <c r="K13" s="47">
        <f t="shared" si="1"/>
        <v>2958.3999999999996</v>
      </c>
      <c r="L13" s="47">
        <f t="shared" si="1"/>
        <v>1443</v>
      </c>
      <c r="M13" s="47">
        <f t="shared" si="1"/>
        <v>687.2</v>
      </c>
      <c r="N13" s="47">
        <f t="shared" si="1"/>
        <v>280</v>
      </c>
      <c r="O13">
        <f t="shared" si="1"/>
        <v>0</v>
      </c>
    </row>
    <row r="14" spans="1:15" ht="16.2" thickBot="1" x14ac:dyDescent="0.35">
      <c r="B14" s="39">
        <v>40.020000000000003</v>
      </c>
      <c r="C14" s="46">
        <v>264</v>
      </c>
      <c r="D14" s="46">
        <v>1.6</v>
      </c>
      <c r="E14" s="46">
        <v>6.6</v>
      </c>
      <c r="F14" s="46">
        <v>87.54</v>
      </c>
      <c r="G14" s="46">
        <v>13.43</v>
      </c>
      <c r="H14" s="39"/>
      <c r="I14" s="47">
        <f t="shared" si="2"/>
        <v>400.20000000000005</v>
      </c>
      <c r="J14" s="47">
        <f t="shared" si="1"/>
        <v>2640</v>
      </c>
      <c r="K14" s="47">
        <f t="shared" si="1"/>
        <v>16</v>
      </c>
      <c r="L14" s="47">
        <f t="shared" si="1"/>
        <v>66</v>
      </c>
      <c r="M14" s="47">
        <f t="shared" si="1"/>
        <v>875.40000000000009</v>
      </c>
      <c r="N14" s="47">
        <f t="shared" si="1"/>
        <v>134.30000000000001</v>
      </c>
    </row>
    <row r="15" spans="1:15" ht="16.2" thickBot="1" x14ac:dyDescent="0.35">
      <c r="H15" s="39"/>
      <c r="I15" s="42"/>
    </row>
    <row r="16" spans="1:15" ht="16.2" thickBot="1" x14ac:dyDescent="0.35">
      <c r="H16" s="39"/>
      <c r="I16" s="42"/>
    </row>
    <row r="17" spans="1:10" ht="16.2" thickBot="1" x14ac:dyDescent="0.35">
      <c r="H17" s="39"/>
      <c r="I17" s="42"/>
    </row>
    <row r="20" spans="1:10" x14ac:dyDescent="0.3">
      <c r="A20" t="s">
        <v>556</v>
      </c>
      <c r="B20" t="s">
        <v>34</v>
      </c>
      <c r="C20">
        <v>41574400.000000007</v>
      </c>
      <c r="D20">
        <v>338726205</v>
      </c>
      <c r="E20">
        <v>572211200.00000012</v>
      </c>
      <c r="F20">
        <v>352878000</v>
      </c>
      <c r="G20">
        <v>1305389805</v>
      </c>
      <c r="H20">
        <v>11.600000000000001</v>
      </c>
      <c r="I20">
        <v>20100</v>
      </c>
      <c r="J20">
        <v>871.9085</v>
      </c>
    </row>
    <row r="21" spans="1:10" x14ac:dyDescent="0.3">
      <c r="A21" t="b">
        <v>0</v>
      </c>
      <c r="B21" t="s">
        <v>35</v>
      </c>
      <c r="C21">
        <v>45875200</v>
      </c>
      <c r="D21">
        <v>318503745.00000006</v>
      </c>
      <c r="E21">
        <v>539340800</v>
      </c>
      <c r="F21">
        <v>352878000</v>
      </c>
      <c r="G21">
        <v>1256597745</v>
      </c>
      <c r="H21">
        <v>12.8</v>
      </c>
      <c r="I21">
        <v>18900</v>
      </c>
      <c r="J21">
        <v>843.9665</v>
      </c>
    </row>
    <row r="22" spans="1:10" x14ac:dyDescent="0.3">
      <c r="A22" t="b">
        <v>0</v>
      </c>
      <c r="B22" t="s">
        <v>36</v>
      </c>
      <c r="C22">
        <v>63078400.000000007</v>
      </c>
      <c r="D22">
        <v>298281285</v>
      </c>
      <c r="E22">
        <v>269414400</v>
      </c>
      <c r="F22">
        <v>269448000</v>
      </c>
      <c r="G22">
        <v>900222085</v>
      </c>
      <c r="H22">
        <v>17.600000000000001</v>
      </c>
      <c r="I22">
        <v>17700</v>
      </c>
      <c r="J22">
        <v>554.86450000000002</v>
      </c>
    </row>
    <row r="23" spans="1:10" x14ac:dyDescent="0.3">
      <c r="A23" t="b">
        <v>0</v>
      </c>
      <c r="B23" t="s">
        <v>37</v>
      </c>
      <c r="C23">
        <v>2901606399.9999995</v>
      </c>
      <c r="D23">
        <v>4121674389</v>
      </c>
      <c r="E23">
        <v>17883750399.999996</v>
      </c>
      <c r="F23">
        <v>41950458000</v>
      </c>
      <c r="G23">
        <v>66857489189</v>
      </c>
      <c r="H23">
        <v>809.59999999999991</v>
      </c>
      <c r="I23">
        <v>244580</v>
      </c>
      <c r="J23">
        <v>56637.165300000001</v>
      </c>
    </row>
    <row r="24" spans="1:10" x14ac:dyDescent="0.3">
      <c r="A24" t="b">
        <v>0</v>
      </c>
      <c r="B24" t="s">
        <v>38</v>
      </c>
      <c r="C24">
        <v>48742400.000000007</v>
      </c>
      <c r="D24">
        <v>321874155</v>
      </c>
      <c r="E24">
        <v>363110400</v>
      </c>
      <c r="F24">
        <v>247817999.99999997</v>
      </c>
      <c r="G24">
        <v>981544955</v>
      </c>
      <c r="H24">
        <v>13.600000000000001</v>
      </c>
      <c r="I24">
        <v>19100</v>
      </c>
      <c r="J24">
        <v>606.06349999999998</v>
      </c>
    </row>
    <row r="25" spans="1:10" x14ac:dyDescent="0.3">
      <c r="A25" t="s">
        <v>556</v>
      </c>
      <c r="B25" t="s">
        <v>39</v>
      </c>
      <c r="C25">
        <v>41574400.000000007</v>
      </c>
      <c r="D25">
        <v>348837435</v>
      </c>
      <c r="E25">
        <v>630067200</v>
      </c>
      <c r="F25">
        <v>297258000</v>
      </c>
      <c r="G25">
        <v>1317737035</v>
      </c>
      <c r="H25">
        <v>11.600000000000001</v>
      </c>
      <c r="I25">
        <v>20700</v>
      </c>
      <c r="J25">
        <v>865.07950000000005</v>
      </c>
    </row>
    <row r="26" spans="1:10" x14ac:dyDescent="0.3">
      <c r="A26" t="b">
        <v>0</v>
      </c>
      <c r="B26" t="s">
        <v>40</v>
      </c>
      <c r="C26">
        <v>45875200</v>
      </c>
      <c r="D26">
        <v>328614975</v>
      </c>
      <c r="E26">
        <v>597196800</v>
      </c>
      <c r="F26">
        <v>297258000</v>
      </c>
      <c r="G26">
        <v>1268944975</v>
      </c>
      <c r="H26">
        <v>12.8</v>
      </c>
      <c r="I26">
        <v>19500</v>
      </c>
      <c r="J26">
        <v>837.13750000000005</v>
      </c>
    </row>
    <row r="27" spans="1:10" x14ac:dyDescent="0.3">
      <c r="A27" t="b">
        <v>0</v>
      </c>
      <c r="B27" t="s">
        <v>41</v>
      </c>
      <c r="C27">
        <v>63078400.000000007</v>
      </c>
      <c r="D27">
        <v>308392515</v>
      </c>
      <c r="E27">
        <v>327270400.00000006</v>
      </c>
      <c r="F27">
        <v>213827999.99999997</v>
      </c>
      <c r="G27">
        <v>912569315</v>
      </c>
      <c r="H27">
        <v>17.600000000000001</v>
      </c>
      <c r="I27">
        <v>18300</v>
      </c>
      <c r="J27">
        <v>548.03549999999996</v>
      </c>
    </row>
    <row r="28" spans="1:10" x14ac:dyDescent="0.3">
      <c r="A28" t="b">
        <v>0</v>
      </c>
      <c r="B28" t="s">
        <v>42</v>
      </c>
      <c r="C28">
        <v>2910064640</v>
      </c>
      <c r="D28">
        <v>4131785619.0000005</v>
      </c>
      <c r="E28">
        <v>18011033600.000004</v>
      </c>
      <c r="F28">
        <v>41950458000</v>
      </c>
      <c r="G28">
        <v>67003341859</v>
      </c>
      <c r="H28">
        <v>811.96</v>
      </c>
      <c r="I28">
        <v>245180</v>
      </c>
      <c r="J28">
        <v>56741.880299999997</v>
      </c>
    </row>
    <row r="29" spans="1:10" x14ac:dyDescent="0.3">
      <c r="A29" t="b">
        <v>0</v>
      </c>
      <c r="B29" t="s">
        <v>43</v>
      </c>
      <c r="C29">
        <v>57200640</v>
      </c>
      <c r="D29">
        <v>331985385</v>
      </c>
      <c r="E29">
        <v>490393600</v>
      </c>
      <c r="F29">
        <v>247817999.99999997</v>
      </c>
      <c r="G29">
        <v>1127397625</v>
      </c>
      <c r="H29">
        <v>15.96</v>
      </c>
      <c r="I29">
        <v>19700</v>
      </c>
      <c r="J29">
        <v>710.77850000000001</v>
      </c>
    </row>
    <row r="30" spans="1:10" x14ac:dyDescent="0.3">
      <c r="A30" t="s">
        <v>556</v>
      </c>
      <c r="B30" t="s">
        <v>44</v>
      </c>
      <c r="C30">
        <v>50032640</v>
      </c>
      <c r="D30">
        <v>358948665.00000006</v>
      </c>
      <c r="E30">
        <v>757350400.00000012</v>
      </c>
      <c r="F30">
        <v>297258000</v>
      </c>
      <c r="G30">
        <v>1463589705.0000002</v>
      </c>
      <c r="H30">
        <v>13.96</v>
      </c>
      <c r="I30">
        <v>21300</v>
      </c>
      <c r="J30">
        <v>969.7945000000002</v>
      </c>
    </row>
    <row r="31" spans="1:10" x14ac:dyDescent="0.3">
      <c r="A31" t="b">
        <v>0</v>
      </c>
      <c r="B31" t="s">
        <v>45</v>
      </c>
      <c r="C31">
        <v>54333440.000000007</v>
      </c>
      <c r="D31">
        <v>338726205</v>
      </c>
      <c r="E31">
        <v>724480000</v>
      </c>
      <c r="F31">
        <v>297258000</v>
      </c>
      <c r="G31">
        <v>1414797645</v>
      </c>
      <c r="H31">
        <v>15.160000000000002</v>
      </c>
      <c r="I31">
        <v>20100</v>
      </c>
      <c r="J31">
        <v>941.85249999999996</v>
      </c>
    </row>
    <row r="32" spans="1:10" x14ac:dyDescent="0.3">
      <c r="A32" t="b">
        <v>0</v>
      </c>
      <c r="B32" t="s">
        <v>46</v>
      </c>
      <c r="C32">
        <v>71536640</v>
      </c>
      <c r="D32">
        <v>318503745.00000006</v>
      </c>
      <c r="E32">
        <v>454553599.99999994</v>
      </c>
      <c r="F32">
        <v>213827999.99999997</v>
      </c>
      <c r="G32">
        <v>1058421985</v>
      </c>
      <c r="H32">
        <v>19.96</v>
      </c>
      <c r="I32">
        <v>18900</v>
      </c>
      <c r="J32">
        <v>652.75049999999999</v>
      </c>
    </row>
    <row r="33" spans="1:10" x14ac:dyDescent="0.3">
      <c r="A33" t="b">
        <v>0</v>
      </c>
      <c r="B33" t="s">
        <v>47</v>
      </c>
      <c r="C33">
        <v>2901606399.9999995</v>
      </c>
      <c r="D33">
        <v>4111563159.0000005</v>
      </c>
      <c r="E33">
        <v>17849036800</v>
      </c>
      <c r="F33">
        <v>42006078000</v>
      </c>
      <c r="G33">
        <v>66868284359</v>
      </c>
      <c r="H33">
        <v>809.59999999999991</v>
      </c>
      <c r="I33">
        <v>243980</v>
      </c>
      <c r="J33">
        <v>56662.0743</v>
      </c>
    </row>
    <row r="34" spans="1:10" x14ac:dyDescent="0.3">
      <c r="A34" t="b">
        <v>0</v>
      </c>
      <c r="B34" t="s">
        <v>48</v>
      </c>
      <c r="C34">
        <v>48742400.000000007</v>
      </c>
      <c r="D34">
        <v>311762925</v>
      </c>
      <c r="E34">
        <v>328396800</v>
      </c>
      <c r="F34">
        <v>303438000</v>
      </c>
      <c r="G34">
        <v>992340125</v>
      </c>
      <c r="H34">
        <v>13.600000000000001</v>
      </c>
      <c r="I34">
        <v>18500</v>
      </c>
      <c r="J34">
        <v>630.97249999999997</v>
      </c>
    </row>
    <row r="35" spans="1:10" x14ac:dyDescent="0.3">
      <c r="A35" t="s">
        <v>556</v>
      </c>
      <c r="B35" t="s">
        <v>49</v>
      </c>
      <c r="C35">
        <v>41574400.000000007</v>
      </c>
      <c r="D35">
        <v>338726205</v>
      </c>
      <c r="E35">
        <v>595353600</v>
      </c>
      <c r="F35">
        <v>352878000</v>
      </c>
      <c r="G35">
        <v>1328532205</v>
      </c>
      <c r="H35">
        <v>11.600000000000001</v>
      </c>
      <c r="I35">
        <v>20100</v>
      </c>
      <c r="J35">
        <v>889.98850000000004</v>
      </c>
    </row>
    <row r="36" spans="1:10" x14ac:dyDescent="0.3">
      <c r="A36" t="s">
        <v>556</v>
      </c>
      <c r="B36" t="s">
        <v>50</v>
      </c>
      <c r="C36">
        <v>45875200</v>
      </c>
      <c r="D36">
        <v>318503745.00000006</v>
      </c>
      <c r="E36">
        <v>562483200</v>
      </c>
      <c r="F36">
        <v>352878000</v>
      </c>
      <c r="G36">
        <v>1279740145</v>
      </c>
      <c r="H36">
        <v>12.8</v>
      </c>
      <c r="I36">
        <v>18900</v>
      </c>
      <c r="J36">
        <v>862.04650000000004</v>
      </c>
    </row>
  </sheetData>
  <sortState xmlns:xlrd2="http://schemas.microsoft.com/office/spreadsheetml/2017/richdata2" ref="A1:J5">
    <sortCondition ref="G1:G5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60D41-A182-4568-AE75-24FC1CF143CA}">
  <dimension ref="A1:J9"/>
  <sheetViews>
    <sheetView workbookViewId="0">
      <selection activeCell="K17" sqref="K17"/>
    </sheetView>
  </sheetViews>
  <sheetFormatPr defaultRowHeight="14.4" x14ac:dyDescent="0.3"/>
  <cols>
    <col min="2" max="2" width="28.33203125" customWidth="1"/>
    <col min="7" max="7" width="22.5546875" customWidth="1"/>
  </cols>
  <sheetData>
    <row r="1" spans="1:10" x14ac:dyDescent="0.3">
      <c r="A1" t="b">
        <v>0</v>
      </c>
      <c r="B1" t="s">
        <v>2</v>
      </c>
      <c r="C1">
        <v>9856000</v>
      </c>
      <c r="D1">
        <v>126390375</v>
      </c>
      <c r="E1">
        <v>140800000</v>
      </c>
      <c r="F1">
        <v>131324999.99999999</v>
      </c>
      <c r="G1">
        <v>408371375</v>
      </c>
      <c r="H1">
        <v>2.75</v>
      </c>
      <c r="I1">
        <v>7500</v>
      </c>
      <c r="J1">
        <v>265.98750000000001</v>
      </c>
    </row>
    <row r="2" spans="1:10" x14ac:dyDescent="0.3">
      <c r="A2" t="s">
        <v>556</v>
      </c>
      <c r="B2" t="s">
        <v>86</v>
      </c>
      <c r="C2">
        <v>27776000</v>
      </c>
      <c r="D2">
        <v>244354725</v>
      </c>
      <c r="E2">
        <v>217600000</v>
      </c>
      <c r="F2">
        <v>224024999.99999997</v>
      </c>
      <c r="G2">
        <v>713755725</v>
      </c>
      <c r="H2">
        <v>7.75</v>
      </c>
      <c r="I2">
        <v>14500</v>
      </c>
      <c r="J2">
        <v>445.98250000000002</v>
      </c>
    </row>
    <row r="3" spans="1:10" x14ac:dyDescent="0.3">
      <c r="A3" t="s">
        <v>556</v>
      </c>
      <c r="B3" t="s">
        <v>84</v>
      </c>
      <c r="C3">
        <v>17024000</v>
      </c>
      <c r="D3">
        <v>227502675</v>
      </c>
      <c r="E3">
        <v>343296000</v>
      </c>
      <c r="F3">
        <v>235612499.99999997</v>
      </c>
      <c r="G3">
        <v>823435175</v>
      </c>
      <c r="H3">
        <v>4.75</v>
      </c>
      <c r="I3">
        <v>13500</v>
      </c>
      <c r="J3">
        <v>547.94749999999999</v>
      </c>
    </row>
    <row r="4" spans="1:10" x14ac:dyDescent="0.3">
      <c r="A4" t="s">
        <v>556</v>
      </c>
      <c r="B4" t="s">
        <v>88</v>
      </c>
      <c r="C4">
        <v>24192000</v>
      </c>
      <c r="D4">
        <v>252780750</v>
      </c>
      <c r="E4">
        <v>510208000</v>
      </c>
      <c r="F4">
        <v>285825000</v>
      </c>
      <c r="G4">
        <v>1073005750</v>
      </c>
      <c r="H4">
        <v>6.75</v>
      </c>
      <c r="I4">
        <v>15000</v>
      </c>
      <c r="J4">
        <v>734.82500000000005</v>
      </c>
    </row>
    <row r="7" spans="1:10" x14ac:dyDescent="0.3">
      <c r="B7" t="s">
        <v>86</v>
      </c>
      <c r="C7">
        <f>C2-C1</f>
        <v>17920000</v>
      </c>
      <c r="D7">
        <f t="shared" ref="D7:J7" si="0">D2-D1</f>
        <v>117964350</v>
      </c>
      <c r="E7">
        <f t="shared" si="0"/>
        <v>76800000</v>
      </c>
      <c r="F7">
        <f t="shared" si="0"/>
        <v>92699999.999999985</v>
      </c>
      <c r="G7">
        <f t="shared" si="0"/>
        <v>305384350</v>
      </c>
      <c r="H7">
        <f t="shared" si="0"/>
        <v>5</v>
      </c>
      <c r="I7">
        <f t="shared" si="0"/>
        <v>7000</v>
      </c>
      <c r="J7">
        <f t="shared" si="0"/>
        <v>179.995</v>
      </c>
    </row>
    <row r="8" spans="1:10" x14ac:dyDescent="0.3">
      <c r="B8" t="s">
        <v>84</v>
      </c>
      <c r="C8">
        <f>C3-C1</f>
        <v>7168000</v>
      </c>
      <c r="D8">
        <f t="shared" ref="D8:J8" si="1">D3-D1</f>
        <v>101112300</v>
      </c>
      <c r="E8">
        <f t="shared" si="1"/>
        <v>202496000</v>
      </c>
      <c r="F8">
        <f t="shared" si="1"/>
        <v>104287499.99999999</v>
      </c>
      <c r="G8">
        <f t="shared" si="1"/>
        <v>415063800</v>
      </c>
      <c r="H8">
        <f t="shared" si="1"/>
        <v>2</v>
      </c>
      <c r="I8">
        <f t="shared" si="1"/>
        <v>6000</v>
      </c>
      <c r="J8">
        <f t="shared" si="1"/>
        <v>281.95999999999998</v>
      </c>
    </row>
    <row r="9" spans="1:10" x14ac:dyDescent="0.3">
      <c r="B9" t="s">
        <v>88</v>
      </c>
      <c r="C9">
        <f>C4-C1</f>
        <v>14336000</v>
      </c>
      <c r="D9">
        <f t="shared" ref="D9:J9" si="2">D4-D1</f>
        <v>126390375</v>
      </c>
      <c r="E9">
        <f t="shared" si="2"/>
        <v>369408000</v>
      </c>
      <c r="F9">
        <f t="shared" si="2"/>
        <v>154500000</v>
      </c>
      <c r="G9">
        <f t="shared" si="2"/>
        <v>664634375</v>
      </c>
      <c r="H9">
        <f t="shared" si="2"/>
        <v>4</v>
      </c>
      <c r="I9">
        <f t="shared" si="2"/>
        <v>7500</v>
      </c>
      <c r="J9">
        <f t="shared" si="2"/>
        <v>468.83750000000003</v>
      </c>
    </row>
  </sheetData>
  <sortState xmlns:xlrd2="http://schemas.microsoft.com/office/spreadsheetml/2017/richdata2" ref="A2:J4">
    <sortCondition ref="G1:G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E3CAF-4354-46D1-A588-53327C2FA6EE}">
  <sheetPr filterMode="1"/>
  <dimension ref="A1:O530"/>
  <sheetViews>
    <sheetView workbookViewId="0">
      <selection activeCell="G47" sqref="G47"/>
    </sheetView>
  </sheetViews>
  <sheetFormatPr defaultRowHeight="14.4" x14ac:dyDescent="0.3"/>
  <cols>
    <col min="2" max="2" width="31.109375" customWidth="1"/>
    <col min="7" max="7" width="13.33203125" customWidth="1"/>
    <col min="8" max="8" width="8.88671875" style="47"/>
    <col min="10" max="10" width="8.88671875" style="20"/>
    <col min="13" max="13" width="12.5546875" style="20" bestFit="1" customWidth="1"/>
    <col min="14" max="14" width="12" bestFit="1" customWidth="1"/>
    <col min="15" max="15" width="8.88671875" style="20"/>
  </cols>
  <sheetData>
    <row r="1" spans="1:14" x14ac:dyDescent="0.3">
      <c r="A1" t="s">
        <v>665</v>
      </c>
    </row>
    <row r="2" spans="1:14" x14ac:dyDescent="0.3">
      <c r="A2" t="s">
        <v>556</v>
      </c>
      <c r="B2" t="s">
        <v>16</v>
      </c>
      <c r="C2">
        <v>4300800</v>
      </c>
      <c r="D2">
        <v>81563922</v>
      </c>
      <c r="E2">
        <v>36676560.825197659</v>
      </c>
      <c r="F2">
        <v>22134877.52926968</v>
      </c>
      <c r="G2">
        <v>144676160.35446733</v>
      </c>
      <c r="H2" s="47">
        <v>1.2</v>
      </c>
      <c r="I2">
        <v>4840</v>
      </c>
      <c r="J2" s="20">
        <v>67.723135503199941</v>
      </c>
      <c r="M2" s="20">
        <f>E2/0.128</f>
        <v>286535631.44685674</v>
      </c>
      <c r="N2">
        <f>F2/0.103</f>
        <v>214901723.58514255</v>
      </c>
    </row>
    <row r="3" spans="1:14" x14ac:dyDescent="0.3">
      <c r="A3" t="s">
        <v>556</v>
      </c>
      <c r="B3" t="s">
        <v>2</v>
      </c>
      <c r="C3">
        <v>7884800.0000000009</v>
      </c>
      <c r="D3">
        <v>101112300</v>
      </c>
      <c r="E3">
        <v>68768551.547245622</v>
      </c>
      <c r="F3">
        <v>19776000</v>
      </c>
      <c r="G3">
        <v>197541651.54724562</v>
      </c>
      <c r="H3" s="47">
        <v>2.2000000000000002</v>
      </c>
      <c r="I3">
        <v>6000</v>
      </c>
      <c r="J3" s="20">
        <v>95.715430896285639</v>
      </c>
      <c r="M3" s="20">
        <f t="shared" ref="M3:M5" si="0">E3/0.128</f>
        <v>537254308.96285641</v>
      </c>
      <c r="N3">
        <f t="shared" ref="N3:N5" si="1">F3/0.103</f>
        <v>192000000</v>
      </c>
    </row>
    <row r="4" spans="1:14" x14ac:dyDescent="0.3">
      <c r="A4" t="s">
        <v>556</v>
      </c>
      <c r="B4" t="s">
        <v>11</v>
      </c>
      <c r="C4">
        <v>11468800</v>
      </c>
      <c r="D4">
        <v>121334760.00000001</v>
      </c>
      <c r="E4">
        <v>47679529.072756954</v>
      </c>
      <c r="F4">
        <v>19921389.776342712</v>
      </c>
      <c r="G4">
        <v>200404478.8490997</v>
      </c>
      <c r="H4" s="47">
        <v>3.2</v>
      </c>
      <c r="I4">
        <v>7200</v>
      </c>
      <c r="J4" s="20">
        <v>84.722787210754205</v>
      </c>
      <c r="M4" s="20">
        <f t="shared" si="0"/>
        <v>372496320.88091367</v>
      </c>
      <c r="N4">
        <f t="shared" si="1"/>
        <v>193411551.22662827</v>
      </c>
    </row>
    <row r="5" spans="1:14" x14ac:dyDescent="0.3">
      <c r="A5" t="s">
        <v>556</v>
      </c>
      <c r="B5" t="s">
        <v>374</v>
      </c>
      <c r="C5">
        <v>27238400</v>
      </c>
      <c r="D5">
        <v>82238004</v>
      </c>
      <c r="E5">
        <v>58762850.515748538</v>
      </c>
      <c r="F5">
        <v>64748596.911587097</v>
      </c>
      <c r="G5">
        <v>232987851.42733562</v>
      </c>
      <c r="H5" s="47">
        <v>7.6</v>
      </c>
      <c r="I5">
        <v>4880</v>
      </c>
      <c r="J5" s="20">
        <v>135.44199241357137</v>
      </c>
      <c r="M5" s="20">
        <f t="shared" si="0"/>
        <v>459084769.65428543</v>
      </c>
      <c r="N5">
        <f t="shared" si="1"/>
        <v>628627154.48142815</v>
      </c>
    </row>
    <row r="6" spans="1:14" hidden="1" x14ac:dyDescent="0.3">
      <c r="A6" t="b">
        <v>0</v>
      </c>
      <c r="B6" t="s">
        <v>373</v>
      </c>
      <c r="C6">
        <v>35696640</v>
      </c>
      <c r="D6">
        <v>102460464.00000001</v>
      </c>
      <c r="E6">
        <v>63882850.515748546</v>
      </c>
      <c r="F6">
        <v>40028596.911587104</v>
      </c>
      <c r="G6">
        <v>242068551.42733568</v>
      </c>
      <c r="H6" s="47">
        <v>9.9600000000000009</v>
      </c>
      <c r="I6">
        <v>6080</v>
      </c>
      <c r="J6" s="20">
        <v>122.68799241357135</v>
      </c>
    </row>
    <row r="7" spans="1:14" hidden="1" x14ac:dyDescent="0.3">
      <c r="A7" t="b">
        <v>0</v>
      </c>
      <c r="B7" t="s">
        <v>376</v>
      </c>
      <c r="C7">
        <v>35840000</v>
      </c>
      <c r="D7">
        <v>95719644.000000015</v>
      </c>
      <c r="E7">
        <v>41261130.928347372</v>
      </c>
      <c r="F7">
        <v>83005790.734761298</v>
      </c>
      <c r="G7">
        <v>255826565.66310868</v>
      </c>
      <c r="H7" s="47">
        <v>10</v>
      </c>
      <c r="I7">
        <v>5680</v>
      </c>
      <c r="J7" s="20">
        <v>145.48220488219982</v>
      </c>
    </row>
    <row r="8" spans="1:14" hidden="1" x14ac:dyDescent="0.3">
      <c r="A8" t="b">
        <v>0</v>
      </c>
      <c r="B8" t="s">
        <v>17</v>
      </c>
      <c r="C8">
        <v>71680000</v>
      </c>
      <c r="D8">
        <v>121334760.00000001</v>
      </c>
      <c r="E8">
        <v>41261130.928347372</v>
      </c>
      <c r="F8">
        <v>24720000</v>
      </c>
      <c r="G8">
        <v>258995890.92834738</v>
      </c>
      <c r="H8" s="47">
        <v>20</v>
      </c>
      <c r="I8">
        <v>7200</v>
      </c>
      <c r="J8" s="20">
        <v>107.88725853777137</v>
      </c>
    </row>
    <row r="9" spans="1:14" hidden="1" x14ac:dyDescent="0.3">
      <c r="A9" t="b">
        <v>0</v>
      </c>
      <c r="B9" t="s">
        <v>522</v>
      </c>
      <c r="C9">
        <v>50892800</v>
      </c>
      <c r="D9">
        <v>93697398</v>
      </c>
      <c r="E9">
        <v>86805701.031497076</v>
      </c>
      <c r="F9">
        <v>37080000.000000007</v>
      </c>
      <c r="G9">
        <v>268475899.03149706</v>
      </c>
      <c r="H9" s="47">
        <v>14.2</v>
      </c>
      <c r="I9">
        <v>5560</v>
      </c>
      <c r="J9" s="20">
        <v>141.96155393085712</v>
      </c>
    </row>
    <row r="10" spans="1:14" hidden="1" x14ac:dyDescent="0.3">
      <c r="A10" t="b">
        <v>0</v>
      </c>
      <c r="B10" t="s">
        <v>493</v>
      </c>
      <c r="C10">
        <v>53760000</v>
      </c>
      <c r="D10">
        <v>103134546.00000001</v>
      </c>
      <c r="E10">
        <v>63882850.515748546</v>
      </c>
      <c r="F10">
        <v>51096035.676221937</v>
      </c>
      <c r="G10">
        <v>271873432.19197047</v>
      </c>
      <c r="H10" s="47">
        <v>15</v>
      </c>
      <c r="I10">
        <v>6120</v>
      </c>
      <c r="J10" s="20">
        <v>140.62047859282848</v>
      </c>
    </row>
    <row r="11" spans="1:14" hidden="1" x14ac:dyDescent="0.3">
      <c r="A11" t="b">
        <v>0</v>
      </c>
      <c r="B11" t="s">
        <v>521</v>
      </c>
      <c r="C11">
        <v>50892800</v>
      </c>
      <c r="D11">
        <v>83586168</v>
      </c>
      <c r="E11">
        <v>76565701.031497076</v>
      </c>
      <c r="F11">
        <v>61800000</v>
      </c>
      <c r="G11">
        <v>272844669.03149706</v>
      </c>
      <c r="H11" s="47">
        <v>14.2</v>
      </c>
      <c r="I11">
        <v>4960</v>
      </c>
      <c r="J11" s="20">
        <v>155.99055393085709</v>
      </c>
    </row>
    <row r="12" spans="1:14" hidden="1" x14ac:dyDescent="0.3">
      <c r="A12" t="b">
        <v>0</v>
      </c>
      <c r="B12" t="s">
        <v>492</v>
      </c>
      <c r="C12">
        <v>53760000</v>
      </c>
      <c r="D12">
        <v>93023316.000000015</v>
      </c>
      <c r="E12">
        <v>53642850.515748538</v>
      </c>
      <c r="F12">
        <v>75816035.676221922</v>
      </c>
      <c r="G12">
        <v>276242202.19197047</v>
      </c>
      <c r="H12" s="47">
        <v>15</v>
      </c>
      <c r="I12">
        <v>5520</v>
      </c>
      <c r="J12" s="20">
        <v>154.6494785928285</v>
      </c>
    </row>
    <row r="13" spans="1:14" hidden="1" x14ac:dyDescent="0.3">
      <c r="A13" t="b">
        <v>0</v>
      </c>
      <c r="B13" t="s">
        <v>524</v>
      </c>
      <c r="C13">
        <v>50892800</v>
      </c>
      <c r="D13">
        <v>83586168</v>
      </c>
      <c r="E13">
        <v>81685701.031497076</v>
      </c>
      <c r="F13">
        <v>61800000</v>
      </c>
      <c r="G13">
        <v>277964669.03149706</v>
      </c>
      <c r="H13" s="47">
        <v>14.2</v>
      </c>
      <c r="I13">
        <v>4960</v>
      </c>
      <c r="J13" s="20">
        <v>159.99055393085709</v>
      </c>
    </row>
    <row r="14" spans="1:14" hidden="1" x14ac:dyDescent="0.3">
      <c r="A14" t="b">
        <v>0</v>
      </c>
      <c r="B14" t="s">
        <v>495</v>
      </c>
      <c r="C14">
        <v>53760000</v>
      </c>
      <c r="D14">
        <v>93023316.000000015</v>
      </c>
      <c r="E14">
        <v>58762850.515748538</v>
      </c>
      <c r="F14">
        <v>75816035.676221922</v>
      </c>
      <c r="G14">
        <v>281362202.19197047</v>
      </c>
      <c r="H14" s="47">
        <v>15</v>
      </c>
      <c r="I14">
        <v>5520</v>
      </c>
      <c r="J14" s="20">
        <v>158.6494785928285</v>
      </c>
    </row>
    <row r="15" spans="1:14" hidden="1" x14ac:dyDescent="0.3">
      <c r="A15" t="b">
        <v>0</v>
      </c>
      <c r="B15" t="s">
        <v>198</v>
      </c>
      <c r="C15">
        <v>93184000</v>
      </c>
      <c r="D15">
        <v>92349233.999999985</v>
      </c>
      <c r="E15">
        <v>68467420.618898243</v>
      </c>
      <c r="F15">
        <v>31517999.999999996</v>
      </c>
      <c r="G15">
        <v>285518654.61889821</v>
      </c>
      <c r="H15" s="47">
        <v>26</v>
      </c>
      <c r="I15">
        <v>5480</v>
      </c>
      <c r="J15" s="20">
        <v>138.49197235851426</v>
      </c>
    </row>
    <row r="16" spans="1:14" hidden="1" x14ac:dyDescent="0.3">
      <c r="A16" t="b">
        <v>0</v>
      </c>
      <c r="B16" t="s">
        <v>523</v>
      </c>
      <c r="C16">
        <v>59351040.000000007</v>
      </c>
      <c r="D16">
        <v>103808628</v>
      </c>
      <c r="E16">
        <v>86805701.031497076</v>
      </c>
      <c r="F16">
        <v>37080000.000000007</v>
      </c>
      <c r="G16">
        <v>287045369.03149706</v>
      </c>
      <c r="H16" s="47">
        <v>16.560000000000002</v>
      </c>
      <c r="I16">
        <v>6160</v>
      </c>
      <c r="J16" s="20">
        <v>147.2365539308571</v>
      </c>
    </row>
    <row r="17" spans="1:10" hidden="1" x14ac:dyDescent="0.3">
      <c r="A17" t="b">
        <v>0</v>
      </c>
      <c r="B17" t="s">
        <v>197</v>
      </c>
      <c r="C17">
        <v>93184000</v>
      </c>
      <c r="D17">
        <v>82238004</v>
      </c>
      <c r="E17">
        <v>58227420.61889825</v>
      </c>
      <c r="F17">
        <v>56238000</v>
      </c>
      <c r="G17">
        <v>289887424.61889827</v>
      </c>
      <c r="H17" s="47">
        <v>26</v>
      </c>
      <c r="I17">
        <v>4880</v>
      </c>
      <c r="J17" s="20">
        <v>152.52097235851426</v>
      </c>
    </row>
    <row r="18" spans="1:10" hidden="1" x14ac:dyDescent="0.3">
      <c r="A18" t="b">
        <v>0</v>
      </c>
      <c r="B18" t="s">
        <v>494</v>
      </c>
      <c r="C18">
        <v>62218240.000000007</v>
      </c>
      <c r="D18">
        <v>113245776.00000001</v>
      </c>
      <c r="E18">
        <v>63882850.515748546</v>
      </c>
      <c r="F18">
        <v>51096035.676221937</v>
      </c>
      <c r="G18">
        <v>290442902.19197047</v>
      </c>
      <c r="H18" s="47">
        <v>17.360000000000003</v>
      </c>
      <c r="I18">
        <v>6720</v>
      </c>
      <c r="J18" s="20">
        <v>145.89547859282848</v>
      </c>
    </row>
    <row r="19" spans="1:10" x14ac:dyDescent="0.3">
      <c r="A19" t="s">
        <v>556</v>
      </c>
      <c r="B19" t="s">
        <v>430</v>
      </c>
      <c r="C19">
        <v>10035200.000000002</v>
      </c>
      <c r="D19">
        <v>172564992.00000003</v>
      </c>
      <c r="E19">
        <v>77636560.825197667</v>
      </c>
      <c r="F19">
        <v>34494877.529269688</v>
      </c>
      <c r="G19">
        <v>294731630.35446739</v>
      </c>
      <c r="H19" s="47">
        <v>2.8000000000000003</v>
      </c>
      <c r="I19">
        <v>10240</v>
      </c>
      <c r="J19" s="20">
        <v>131.70213550319994</v>
      </c>
    </row>
    <row r="20" spans="1:10" hidden="1" x14ac:dyDescent="0.3">
      <c r="A20" t="b">
        <v>0</v>
      </c>
      <c r="B20" t="s">
        <v>200</v>
      </c>
      <c r="C20">
        <v>93184000</v>
      </c>
      <c r="D20">
        <v>82238004</v>
      </c>
      <c r="E20">
        <v>63347420.61889825</v>
      </c>
      <c r="F20">
        <v>56238000</v>
      </c>
      <c r="G20">
        <v>295007424.61889827</v>
      </c>
      <c r="H20" s="47">
        <v>26</v>
      </c>
      <c r="I20">
        <v>4880</v>
      </c>
      <c r="J20" s="20">
        <v>156.52097235851426</v>
      </c>
    </row>
    <row r="21" spans="1:10" x14ac:dyDescent="0.3">
      <c r="A21" t="s">
        <v>556</v>
      </c>
      <c r="B21" t="s">
        <v>429</v>
      </c>
      <c r="C21">
        <v>10035200.000000002</v>
      </c>
      <c r="D21">
        <v>162453762.00000003</v>
      </c>
      <c r="E21">
        <v>67396560.825197667</v>
      </c>
      <c r="F21">
        <v>59214877.529269688</v>
      </c>
      <c r="G21">
        <v>299100400.35446739</v>
      </c>
      <c r="H21" s="47">
        <v>2.8000000000000003</v>
      </c>
      <c r="I21">
        <v>9640</v>
      </c>
      <c r="J21" s="20">
        <v>145.73113550319994</v>
      </c>
    </row>
    <row r="22" spans="1:10" hidden="1" x14ac:dyDescent="0.3">
      <c r="A22" t="b">
        <v>0</v>
      </c>
      <c r="B22" t="s">
        <v>526</v>
      </c>
      <c r="C22">
        <v>59494400.000000007</v>
      </c>
      <c r="D22">
        <v>97067807.999999985</v>
      </c>
      <c r="E22">
        <v>64183981.44409591</v>
      </c>
      <c r="F22">
        <v>80057193.823174208</v>
      </c>
      <c r="G22">
        <v>300803383.26727009</v>
      </c>
      <c r="H22" s="47">
        <v>16.600000000000001</v>
      </c>
      <c r="I22">
        <v>5760</v>
      </c>
      <c r="J22" s="20">
        <v>170.0307663994856</v>
      </c>
    </row>
    <row r="23" spans="1:10" hidden="1" x14ac:dyDescent="0.3">
      <c r="A23" t="b">
        <v>0</v>
      </c>
      <c r="B23" t="s">
        <v>140</v>
      </c>
      <c r="C23">
        <v>21504000</v>
      </c>
      <c r="D23">
        <v>171890910.00000003</v>
      </c>
      <c r="E23">
        <v>68467420.618898243</v>
      </c>
      <c r="F23">
        <v>40169999.999999993</v>
      </c>
      <c r="G23">
        <v>302032330.61889827</v>
      </c>
      <c r="H23" s="47">
        <v>6</v>
      </c>
      <c r="I23">
        <v>10200</v>
      </c>
      <c r="J23" s="20">
        <v>134.39717235851427</v>
      </c>
    </row>
    <row r="24" spans="1:10" hidden="1" x14ac:dyDescent="0.3">
      <c r="A24" t="b">
        <v>0</v>
      </c>
      <c r="B24" t="s">
        <v>199</v>
      </c>
      <c r="C24">
        <v>101642240</v>
      </c>
      <c r="D24">
        <v>102460464.00000001</v>
      </c>
      <c r="E24">
        <v>68467420.618898243</v>
      </c>
      <c r="F24">
        <v>31517999.999999996</v>
      </c>
      <c r="G24">
        <v>304088124.61889827</v>
      </c>
      <c r="H24" s="47">
        <v>28.36</v>
      </c>
      <c r="I24">
        <v>6080</v>
      </c>
      <c r="J24" s="20">
        <v>143.76697235851427</v>
      </c>
    </row>
    <row r="25" spans="1:10" hidden="1" x14ac:dyDescent="0.3">
      <c r="A25" t="b">
        <v>0</v>
      </c>
      <c r="B25" t="s">
        <v>497</v>
      </c>
      <c r="C25">
        <v>62361600.000000007</v>
      </c>
      <c r="D25">
        <v>106504955.99999999</v>
      </c>
      <c r="E25">
        <v>41261130.928347372</v>
      </c>
      <c r="F25">
        <v>94073229.499396145</v>
      </c>
      <c r="G25">
        <v>304200916.42774355</v>
      </c>
      <c r="H25" s="47">
        <v>17.400000000000002</v>
      </c>
      <c r="I25">
        <v>6320</v>
      </c>
      <c r="J25" s="20">
        <v>168.68969106145695</v>
      </c>
    </row>
    <row r="26" spans="1:10" x14ac:dyDescent="0.3">
      <c r="A26" t="s">
        <v>556</v>
      </c>
      <c r="B26" t="s">
        <v>432</v>
      </c>
      <c r="C26">
        <v>10035200.000000002</v>
      </c>
      <c r="D26">
        <v>162453762.00000003</v>
      </c>
      <c r="E26">
        <v>72516560.825197667</v>
      </c>
      <c r="F26">
        <v>59214877.529269688</v>
      </c>
      <c r="G26">
        <v>304220400.35446739</v>
      </c>
      <c r="H26" s="47">
        <v>2.8000000000000003</v>
      </c>
      <c r="I26">
        <v>9640</v>
      </c>
      <c r="J26" s="20">
        <v>149.73113550319994</v>
      </c>
    </row>
    <row r="27" spans="1:10" hidden="1" x14ac:dyDescent="0.3">
      <c r="A27" t="b">
        <v>0</v>
      </c>
      <c r="B27" t="s">
        <v>139</v>
      </c>
      <c r="C27">
        <v>21504000</v>
      </c>
      <c r="D27">
        <v>161779680</v>
      </c>
      <c r="E27">
        <v>58227420.61889825</v>
      </c>
      <c r="F27">
        <v>64890000</v>
      </c>
      <c r="G27">
        <v>306401100.61889827</v>
      </c>
      <c r="H27" s="47">
        <v>6</v>
      </c>
      <c r="I27">
        <v>9600</v>
      </c>
      <c r="J27" s="20">
        <v>148.42617235851426</v>
      </c>
    </row>
    <row r="28" spans="1:10" hidden="1" x14ac:dyDescent="0.3">
      <c r="A28" t="b">
        <v>0</v>
      </c>
      <c r="B28" t="s">
        <v>53</v>
      </c>
      <c r="C28">
        <v>14336000</v>
      </c>
      <c r="D28">
        <v>181665099</v>
      </c>
      <c r="E28">
        <v>77636560.825197667</v>
      </c>
      <c r="F28">
        <v>33372000.000000007</v>
      </c>
      <c r="G28">
        <v>307009659.8251977</v>
      </c>
      <c r="H28" s="47">
        <v>4</v>
      </c>
      <c r="I28">
        <v>10780</v>
      </c>
      <c r="J28" s="20">
        <v>134.06586314468566</v>
      </c>
    </row>
    <row r="29" spans="1:10" hidden="1" x14ac:dyDescent="0.3">
      <c r="A29" t="b">
        <v>0</v>
      </c>
      <c r="B29" t="s">
        <v>343</v>
      </c>
      <c r="C29">
        <v>14336000</v>
      </c>
      <c r="D29">
        <v>181665099</v>
      </c>
      <c r="E29">
        <v>77636560.825197667</v>
      </c>
      <c r="F29">
        <v>33372000.000000007</v>
      </c>
      <c r="G29">
        <v>307009659.8251977</v>
      </c>
      <c r="H29" s="47">
        <v>4</v>
      </c>
      <c r="I29">
        <v>10780</v>
      </c>
      <c r="J29" s="20">
        <v>134.06586314468566</v>
      </c>
    </row>
    <row r="30" spans="1:10" hidden="1" x14ac:dyDescent="0.3">
      <c r="A30" t="b">
        <v>0</v>
      </c>
      <c r="B30" t="s">
        <v>52</v>
      </c>
      <c r="C30">
        <v>14336000</v>
      </c>
      <c r="D30">
        <v>171553869</v>
      </c>
      <c r="E30">
        <v>67396560.825197667</v>
      </c>
      <c r="F30">
        <v>58092000</v>
      </c>
      <c r="G30">
        <v>311378429.8251977</v>
      </c>
      <c r="H30" s="47">
        <v>4</v>
      </c>
      <c r="I30">
        <v>10180</v>
      </c>
      <c r="J30" s="20">
        <v>148.09486314468566</v>
      </c>
    </row>
    <row r="31" spans="1:10" hidden="1" x14ac:dyDescent="0.3">
      <c r="A31" t="b">
        <v>0</v>
      </c>
      <c r="B31" t="s">
        <v>342</v>
      </c>
      <c r="C31">
        <v>14336000</v>
      </c>
      <c r="D31">
        <v>171553869</v>
      </c>
      <c r="E31">
        <v>67396560.825197667</v>
      </c>
      <c r="F31">
        <v>58092000</v>
      </c>
      <c r="G31">
        <v>311378429.8251977</v>
      </c>
      <c r="H31" s="47">
        <v>4</v>
      </c>
      <c r="I31">
        <v>10180</v>
      </c>
      <c r="J31" s="20">
        <v>148.09486314468566</v>
      </c>
    </row>
    <row r="32" spans="1:10" hidden="1" x14ac:dyDescent="0.3">
      <c r="A32" t="b">
        <v>0</v>
      </c>
      <c r="B32" t="s">
        <v>142</v>
      </c>
      <c r="C32">
        <v>21504000</v>
      </c>
      <c r="D32">
        <v>161779680</v>
      </c>
      <c r="E32">
        <v>63347420.61889825</v>
      </c>
      <c r="F32">
        <v>64890000</v>
      </c>
      <c r="G32">
        <v>311521100.61889827</v>
      </c>
      <c r="H32" s="47">
        <v>6</v>
      </c>
      <c r="I32">
        <v>9600</v>
      </c>
      <c r="J32" s="20">
        <v>152.42617235851426</v>
      </c>
    </row>
    <row r="33" spans="1:10" x14ac:dyDescent="0.3">
      <c r="A33" t="s">
        <v>556</v>
      </c>
      <c r="B33" t="s">
        <v>431</v>
      </c>
      <c r="C33">
        <v>18493440</v>
      </c>
      <c r="D33">
        <v>182676222.00000003</v>
      </c>
      <c r="E33">
        <v>77636560.825197667</v>
      </c>
      <c r="F33">
        <v>34494877.529269688</v>
      </c>
      <c r="G33">
        <v>313301100.35446739</v>
      </c>
      <c r="H33" s="47">
        <v>5.16</v>
      </c>
      <c r="I33">
        <v>10840</v>
      </c>
      <c r="J33" s="20">
        <v>136.97713550319995</v>
      </c>
    </row>
    <row r="34" spans="1:10" x14ac:dyDescent="0.3">
      <c r="A34" t="s">
        <v>556</v>
      </c>
      <c r="B34" t="s">
        <v>82</v>
      </c>
      <c r="C34">
        <v>13619200</v>
      </c>
      <c r="D34">
        <v>192113370.00000003</v>
      </c>
      <c r="E34">
        <v>77636560.825197667</v>
      </c>
      <c r="F34">
        <v>32135999.999999996</v>
      </c>
      <c r="G34">
        <v>315505130.8251977</v>
      </c>
      <c r="H34" s="47">
        <v>3.8</v>
      </c>
      <c r="I34">
        <v>11400</v>
      </c>
      <c r="J34" s="20">
        <v>134.62256314468567</v>
      </c>
    </row>
    <row r="35" spans="1:10" x14ac:dyDescent="0.3">
      <c r="A35" t="s">
        <v>556</v>
      </c>
      <c r="B35" t="s">
        <v>55</v>
      </c>
      <c r="C35">
        <v>14336000</v>
      </c>
      <c r="D35">
        <v>171553869</v>
      </c>
      <c r="E35">
        <v>72516560.825197667</v>
      </c>
      <c r="F35">
        <v>58092000</v>
      </c>
      <c r="G35">
        <v>316498429.8251977</v>
      </c>
      <c r="H35" s="47">
        <v>4</v>
      </c>
      <c r="I35">
        <v>10180</v>
      </c>
      <c r="J35" s="20">
        <v>152.09486314468566</v>
      </c>
    </row>
    <row r="36" spans="1:10" hidden="1" x14ac:dyDescent="0.3">
      <c r="A36" t="b">
        <v>0</v>
      </c>
      <c r="B36" t="s">
        <v>345</v>
      </c>
      <c r="C36">
        <v>14336000</v>
      </c>
      <c r="D36">
        <v>171553869</v>
      </c>
      <c r="E36">
        <v>72516560.825197667</v>
      </c>
      <c r="F36">
        <v>58092000</v>
      </c>
      <c r="G36">
        <v>316498429.8251977</v>
      </c>
      <c r="H36" s="47">
        <v>4</v>
      </c>
      <c r="I36">
        <v>10180</v>
      </c>
      <c r="J36" s="20">
        <v>152.09486314468566</v>
      </c>
    </row>
    <row r="37" spans="1:10" hidden="1" x14ac:dyDescent="0.3">
      <c r="A37" t="b">
        <v>0</v>
      </c>
      <c r="B37" t="s">
        <v>202</v>
      </c>
      <c r="C37">
        <v>101785600</v>
      </c>
      <c r="D37">
        <v>95719644.000000015</v>
      </c>
      <c r="E37">
        <v>45845701.031497076</v>
      </c>
      <c r="F37">
        <v>74495193.823174208</v>
      </c>
      <c r="G37">
        <v>317846138.85467124</v>
      </c>
      <c r="H37" s="47">
        <v>28.4</v>
      </c>
      <c r="I37">
        <v>5680</v>
      </c>
      <c r="J37" s="20">
        <v>166.56118482714271</v>
      </c>
    </row>
    <row r="38" spans="1:10" hidden="1" x14ac:dyDescent="0.3">
      <c r="A38" t="b">
        <v>0</v>
      </c>
      <c r="B38" t="s">
        <v>141</v>
      </c>
      <c r="C38">
        <v>29962240.000000004</v>
      </c>
      <c r="D38">
        <v>182002140</v>
      </c>
      <c r="E38">
        <v>68467420.618898243</v>
      </c>
      <c r="F38">
        <v>40169999.999999993</v>
      </c>
      <c r="G38">
        <v>320601800.61889827</v>
      </c>
      <c r="H38" s="47">
        <v>8.3600000000000012</v>
      </c>
      <c r="I38">
        <v>10800</v>
      </c>
      <c r="J38" s="20">
        <v>139.67217235851427</v>
      </c>
    </row>
    <row r="39" spans="1:10" hidden="1" x14ac:dyDescent="0.3">
      <c r="A39" t="b">
        <v>0</v>
      </c>
      <c r="B39" t="s">
        <v>54</v>
      </c>
      <c r="C39">
        <v>22794240</v>
      </c>
      <c r="D39">
        <v>191776329</v>
      </c>
      <c r="E39">
        <v>77636560.825197667</v>
      </c>
      <c r="F39">
        <v>33372000.000000007</v>
      </c>
      <c r="G39">
        <v>325579129.8251977</v>
      </c>
      <c r="H39" s="47">
        <v>6.36</v>
      </c>
      <c r="I39">
        <v>11380</v>
      </c>
      <c r="J39" s="20">
        <v>139.34086314468567</v>
      </c>
    </row>
    <row r="40" spans="1:10" hidden="1" x14ac:dyDescent="0.3">
      <c r="A40" t="b">
        <v>0</v>
      </c>
      <c r="B40" t="s">
        <v>344</v>
      </c>
      <c r="C40">
        <v>22794240</v>
      </c>
      <c r="D40">
        <v>191776329</v>
      </c>
      <c r="E40">
        <v>77636560.825197667</v>
      </c>
      <c r="F40">
        <v>33372000.000000007</v>
      </c>
      <c r="G40">
        <v>325579129.8251977</v>
      </c>
      <c r="H40" s="47">
        <v>6.36</v>
      </c>
      <c r="I40">
        <v>11380</v>
      </c>
      <c r="J40" s="20">
        <v>139.34086314468567</v>
      </c>
    </row>
    <row r="41" spans="1:10" x14ac:dyDescent="0.3">
      <c r="A41" t="s">
        <v>556</v>
      </c>
      <c r="B41" t="s">
        <v>434</v>
      </c>
      <c r="C41">
        <v>18636800</v>
      </c>
      <c r="D41">
        <v>175935402</v>
      </c>
      <c r="E41">
        <v>55014841.237796493</v>
      </c>
      <c r="F41">
        <v>77472071.352443904</v>
      </c>
      <c r="G41">
        <v>327059114.59024036</v>
      </c>
      <c r="H41" s="47">
        <v>5.2</v>
      </c>
      <c r="I41">
        <v>10440</v>
      </c>
      <c r="J41" s="20">
        <v>159.77134797182842</v>
      </c>
    </row>
    <row r="42" spans="1:10" hidden="1" x14ac:dyDescent="0.3">
      <c r="A42" t="b">
        <v>0</v>
      </c>
      <c r="B42" t="s">
        <v>144</v>
      </c>
      <c r="C42">
        <v>30105600</v>
      </c>
      <c r="D42">
        <v>175261320</v>
      </c>
      <c r="E42">
        <v>45845701.031497076</v>
      </c>
      <c r="F42">
        <v>83147193.823174208</v>
      </c>
      <c r="G42">
        <v>334359814.85467124</v>
      </c>
      <c r="H42" s="47">
        <v>8.4</v>
      </c>
      <c r="I42">
        <v>10400</v>
      </c>
      <c r="J42" s="20">
        <v>162.46638482714272</v>
      </c>
    </row>
    <row r="43" spans="1:10" hidden="1" x14ac:dyDescent="0.3">
      <c r="A43" t="b">
        <v>0</v>
      </c>
      <c r="B43" t="s">
        <v>378</v>
      </c>
      <c r="C43">
        <v>32972799.999999996</v>
      </c>
      <c r="D43">
        <v>102460464.00000001</v>
      </c>
      <c r="E43">
        <v>105445112.37244327</v>
      </c>
      <c r="F43">
        <v>94073229.499396145</v>
      </c>
      <c r="G43">
        <v>334951605.8718394</v>
      </c>
      <c r="H43" s="47">
        <v>9.1999999999999993</v>
      </c>
      <c r="I43">
        <v>6080</v>
      </c>
      <c r="J43" s="20">
        <v>206.56502656465688</v>
      </c>
    </row>
    <row r="44" spans="1:10" hidden="1" x14ac:dyDescent="0.3">
      <c r="A44" t="b">
        <v>0</v>
      </c>
      <c r="B44" t="s">
        <v>57</v>
      </c>
      <c r="C44">
        <v>22937600</v>
      </c>
      <c r="D44">
        <v>185035509</v>
      </c>
      <c r="E44">
        <v>55014841.237796493</v>
      </c>
      <c r="F44">
        <v>76349193.823174208</v>
      </c>
      <c r="G44">
        <v>339337144.06097066</v>
      </c>
      <c r="H44" s="47">
        <v>6.4</v>
      </c>
      <c r="I44">
        <v>10980</v>
      </c>
      <c r="J44" s="20">
        <v>162.13507561331414</v>
      </c>
    </row>
    <row r="45" spans="1:10" hidden="1" x14ac:dyDescent="0.3">
      <c r="A45" t="b">
        <v>0</v>
      </c>
      <c r="B45" t="s">
        <v>347</v>
      </c>
      <c r="C45">
        <v>22937600</v>
      </c>
      <c r="D45">
        <v>185035509</v>
      </c>
      <c r="E45">
        <v>55014841.237796493</v>
      </c>
      <c r="F45">
        <v>76349193.823174208</v>
      </c>
      <c r="G45">
        <v>339337144.06097066</v>
      </c>
      <c r="H45" s="47">
        <v>6.4</v>
      </c>
      <c r="I45">
        <v>10980</v>
      </c>
      <c r="J45" s="20">
        <v>162.13507561331414</v>
      </c>
    </row>
    <row r="46" spans="1:10" hidden="1" x14ac:dyDescent="0.3">
      <c r="A46" t="b">
        <v>0</v>
      </c>
      <c r="B46" t="s">
        <v>314</v>
      </c>
      <c r="C46">
        <v>17203200</v>
      </c>
      <c r="D46">
        <v>212335830</v>
      </c>
      <c r="E46">
        <v>88639529.072756976</v>
      </c>
      <c r="F46">
        <v>32281389.776342705</v>
      </c>
      <c r="G46">
        <v>350459948.8490997</v>
      </c>
      <c r="H46" s="47">
        <v>4.8</v>
      </c>
      <c r="I46">
        <v>12600</v>
      </c>
      <c r="J46" s="20">
        <v>148.70178721075419</v>
      </c>
    </row>
    <row r="47" spans="1:10" x14ac:dyDescent="0.3">
      <c r="A47" t="s">
        <v>556</v>
      </c>
      <c r="B47" t="s">
        <v>81</v>
      </c>
      <c r="C47">
        <v>13619200</v>
      </c>
      <c r="D47">
        <v>182002140</v>
      </c>
      <c r="E47">
        <v>99488551.547245622</v>
      </c>
      <c r="F47">
        <v>56855999.999999993</v>
      </c>
      <c r="G47">
        <v>351965891.54724562</v>
      </c>
      <c r="H47" s="47">
        <v>3.8</v>
      </c>
      <c r="I47">
        <v>10800</v>
      </c>
      <c r="J47" s="20">
        <v>173.72343089628563</v>
      </c>
    </row>
    <row r="48" spans="1:10" hidden="1" x14ac:dyDescent="0.3">
      <c r="A48" t="b">
        <v>0</v>
      </c>
      <c r="B48" t="s">
        <v>313</v>
      </c>
      <c r="C48">
        <v>17203200</v>
      </c>
      <c r="D48">
        <v>202224600</v>
      </c>
      <c r="E48">
        <v>78399529.072756961</v>
      </c>
      <c r="F48">
        <v>57001389.776342705</v>
      </c>
      <c r="G48">
        <v>354828718.84909964</v>
      </c>
      <c r="H48" s="47">
        <v>4.8</v>
      </c>
      <c r="I48">
        <v>12000</v>
      </c>
      <c r="J48" s="20">
        <v>162.73078721075422</v>
      </c>
    </row>
    <row r="49" spans="1:10" x14ac:dyDescent="0.3">
      <c r="A49" t="s">
        <v>556</v>
      </c>
      <c r="B49" t="s">
        <v>10</v>
      </c>
      <c r="C49">
        <v>5734400</v>
      </c>
      <c r="D49">
        <v>187057755.00000003</v>
      </c>
      <c r="E49">
        <v>66934723.505985729</v>
      </c>
      <c r="F49">
        <v>95179973.375859618</v>
      </c>
      <c r="G49">
        <v>354906851.88184536</v>
      </c>
      <c r="H49" s="47">
        <v>1.6</v>
      </c>
      <c r="I49">
        <v>11100</v>
      </c>
      <c r="J49" s="20">
        <v>183.40399388066263</v>
      </c>
    </row>
    <row r="50" spans="1:10" x14ac:dyDescent="0.3">
      <c r="A50" t="s">
        <v>556</v>
      </c>
      <c r="B50" t="s">
        <v>84</v>
      </c>
      <c r="C50">
        <v>13619200</v>
      </c>
      <c r="D50">
        <v>182002140</v>
      </c>
      <c r="E50">
        <v>104608551.54724562</v>
      </c>
      <c r="F50">
        <v>56855999.999999993</v>
      </c>
      <c r="G50">
        <v>357085891.54724562</v>
      </c>
      <c r="H50" s="47">
        <v>3.8</v>
      </c>
      <c r="I50">
        <v>10800</v>
      </c>
      <c r="J50" s="20">
        <v>177.72343089628563</v>
      </c>
    </row>
    <row r="51" spans="1:10" hidden="1" x14ac:dyDescent="0.3">
      <c r="A51" t="b">
        <v>0</v>
      </c>
      <c r="B51" t="s">
        <v>111</v>
      </c>
      <c r="C51">
        <v>14336000</v>
      </c>
      <c r="D51">
        <v>205595010</v>
      </c>
      <c r="E51">
        <v>95974841.2377965</v>
      </c>
      <c r="F51">
        <v>43260000</v>
      </c>
      <c r="G51">
        <v>359165851.23779649</v>
      </c>
      <c r="H51" s="47">
        <v>4</v>
      </c>
      <c r="I51">
        <v>12200</v>
      </c>
      <c r="J51" s="20">
        <v>162.65734471702854</v>
      </c>
    </row>
    <row r="52" spans="1:10" hidden="1" x14ac:dyDescent="0.3">
      <c r="A52" t="b">
        <v>0</v>
      </c>
      <c r="B52" t="s">
        <v>316</v>
      </c>
      <c r="C52">
        <v>17203200</v>
      </c>
      <c r="D52">
        <v>202224600</v>
      </c>
      <c r="E52">
        <v>83519529.072756961</v>
      </c>
      <c r="F52">
        <v>57001389.776342705</v>
      </c>
      <c r="G52">
        <v>359948718.84909964</v>
      </c>
      <c r="H52" s="47">
        <v>4.8</v>
      </c>
      <c r="I52">
        <v>12000</v>
      </c>
      <c r="J52" s="20">
        <v>166.73078721075422</v>
      </c>
    </row>
    <row r="53" spans="1:10" hidden="1" x14ac:dyDescent="0.3">
      <c r="A53" t="b">
        <v>0</v>
      </c>
      <c r="B53" t="s">
        <v>377</v>
      </c>
      <c r="C53">
        <v>28672000</v>
      </c>
      <c r="D53">
        <v>122682923.99999999</v>
      </c>
      <c r="E53">
        <v>114614252.5787427</v>
      </c>
      <c r="F53">
        <v>94073229.499396145</v>
      </c>
      <c r="G53">
        <v>360042406.07813883</v>
      </c>
      <c r="H53" s="47">
        <v>8</v>
      </c>
      <c r="I53">
        <v>7280</v>
      </c>
      <c r="J53" s="20">
        <v>215.99041735082827</v>
      </c>
    </row>
    <row r="54" spans="1:10" hidden="1" x14ac:dyDescent="0.3">
      <c r="A54" t="b">
        <v>0</v>
      </c>
      <c r="B54" t="s">
        <v>5</v>
      </c>
      <c r="C54">
        <v>6451199.9999999991</v>
      </c>
      <c r="D54">
        <v>202224600</v>
      </c>
      <c r="E54">
        <v>153600000</v>
      </c>
      <c r="F54">
        <v>0</v>
      </c>
      <c r="G54">
        <v>362275800</v>
      </c>
      <c r="H54" s="47">
        <v>1.7999999999999998</v>
      </c>
      <c r="I54">
        <v>12000</v>
      </c>
      <c r="J54" s="20">
        <v>161.94</v>
      </c>
    </row>
    <row r="55" spans="1:10" x14ac:dyDescent="0.3">
      <c r="A55" t="s">
        <v>556</v>
      </c>
      <c r="B55" t="s">
        <v>110</v>
      </c>
      <c r="C55">
        <v>14336000</v>
      </c>
      <c r="D55">
        <v>195483780</v>
      </c>
      <c r="E55">
        <v>85734841.2377965</v>
      </c>
      <c r="F55">
        <v>67979999.999999985</v>
      </c>
      <c r="G55">
        <v>363534621.23779649</v>
      </c>
      <c r="H55" s="47">
        <v>4</v>
      </c>
      <c r="I55">
        <v>11600</v>
      </c>
      <c r="J55" s="20">
        <v>176.68634471702853</v>
      </c>
    </row>
    <row r="56" spans="1:10" hidden="1" x14ac:dyDescent="0.3">
      <c r="A56" t="b">
        <v>0</v>
      </c>
      <c r="B56" t="s">
        <v>83</v>
      </c>
      <c r="C56">
        <v>22077440</v>
      </c>
      <c r="D56">
        <v>202224600</v>
      </c>
      <c r="E56">
        <v>109728551.54724562</v>
      </c>
      <c r="F56">
        <v>32135999.999999996</v>
      </c>
      <c r="G56">
        <v>366166591.54724562</v>
      </c>
      <c r="H56" s="47">
        <v>6.16</v>
      </c>
      <c r="I56">
        <v>12000</v>
      </c>
      <c r="J56" s="20">
        <v>164.96943089628562</v>
      </c>
    </row>
    <row r="57" spans="1:10" hidden="1" x14ac:dyDescent="0.3">
      <c r="A57" t="b">
        <v>0</v>
      </c>
      <c r="B57" t="s">
        <v>24</v>
      </c>
      <c r="C57">
        <v>34406400.000000007</v>
      </c>
      <c r="D57">
        <v>227502675</v>
      </c>
      <c r="E57">
        <v>68467420.618898243</v>
      </c>
      <c r="F57">
        <v>37080000.000000007</v>
      </c>
      <c r="G57">
        <v>367456495.61889827</v>
      </c>
      <c r="H57" s="47">
        <v>9.6000000000000014</v>
      </c>
      <c r="I57">
        <v>13500</v>
      </c>
      <c r="J57" s="20">
        <v>147.27767235851425</v>
      </c>
    </row>
    <row r="58" spans="1:10" x14ac:dyDescent="0.3">
      <c r="A58" t="s">
        <v>556</v>
      </c>
      <c r="B58" t="s">
        <v>113</v>
      </c>
      <c r="C58">
        <v>14336000</v>
      </c>
      <c r="D58">
        <v>195483780</v>
      </c>
      <c r="E58">
        <v>90854841.2377965</v>
      </c>
      <c r="F58">
        <v>67979999.999999985</v>
      </c>
      <c r="G58">
        <v>368654621.23779649</v>
      </c>
      <c r="H58" s="47">
        <v>4</v>
      </c>
      <c r="I58">
        <v>11600</v>
      </c>
      <c r="J58" s="20">
        <v>180.68634471702853</v>
      </c>
    </row>
    <row r="59" spans="1:10" hidden="1" x14ac:dyDescent="0.3">
      <c r="A59" t="b">
        <v>0</v>
      </c>
      <c r="B59" t="s">
        <v>315</v>
      </c>
      <c r="C59">
        <v>25661440</v>
      </c>
      <c r="D59">
        <v>222447060</v>
      </c>
      <c r="E59">
        <v>88639529.072756976</v>
      </c>
      <c r="F59">
        <v>32281389.776342705</v>
      </c>
      <c r="G59">
        <v>369029418.8490997</v>
      </c>
      <c r="H59" s="47">
        <v>7.16</v>
      </c>
      <c r="I59">
        <v>13200</v>
      </c>
      <c r="J59" s="20">
        <v>153.9767872107542</v>
      </c>
    </row>
    <row r="60" spans="1:10" hidden="1" x14ac:dyDescent="0.3">
      <c r="A60" t="b">
        <v>0</v>
      </c>
      <c r="B60" t="s">
        <v>23</v>
      </c>
      <c r="C60">
        <v>34406400.000000007</v>
      </c>
      <c r="D60">
        <v>217391445.00000003</v>
      </c>
      <c r="E60">
        <v>58227420.61889825</v>
      </c>
      <c r="F60">
        <v>61800000</v>
      </c>
      <c r="G60">
        <v>371825265.61889827</v>
      </c>
      <c r="H60" s="47">
        <v>9.6000000000000014</v>
      </c>
      <c r="I60">
        <v>12900</v>
      </c>
      <c r="J60" s="20">
        <v>161.30667235851425</v>
      </c>
    </row>
    <row r="61" spans="1:10" hidden="1" x14ac:dyDescent="0.3">
      <c r="A61" t="b">
        <v>0</v>
      </c>
      <c r="B61" t="s">
        <v>26</v>
      </c>
      <c r="C61">
        <v>34406400.000000007</v>
      </c>
      <c r="D61">
        <v>217391445.00000003</v>
      </c>
      <c r="E61">
        <v>63347420.61889825</v>
      </c>
      <c r="F61">
        <v>61800000</v>
      </c>
      <c r="G61">
        <v>376945265.61889827</v>
      </c>
      <c r="H61" s="47">
        <v>9.6000000000000014</v>
      </c>
      <c r="I61">
        <v>12900</v>
      </c>
      <c r="J61" s="20">
        <v>165.30667235851425</v>
      </c>
    </row>
    <row r="62" spans="1:10" hidden="1" x14ac:dyDescent="0.3">
      <c r="A62" t="b">
        <v>0</v>
      </c>
      <c r="B62" t="s">
        <v>112</v>
      </c>
      <c r="C62">
        <v>22794240</v>
      </c>
      <c r="D62">
        <v>215706240</v>
      </c>
      <c r="E62">
        <v>95974841.2377965</v>
      </c>
      <c r="F62">
        <v>43260000</v>
      </c>
      <c r="G62">
        <v>377735321.23779649</v>
      </c>
      <c r="H62" s="47">
        <v>6.36</v>
      </c>
      <c r="I62">
        <v>12800</v>
      </c>
      <c r="J62" s="20">
        <v>167.93234471702851</v>
      </c>
    </row>
    <row r="63" spans="1:10" x14ac:dyDescent="0.3">
      <c r="A63" t="s">
        <v>556</v>
      </c>
      <c r="B63" t="s">
        <v>86</v>
      </c>
      <c r="C63">
        <v>22220800</v>
      </c>
      <c r="D63">
        <v>195483780</v>
      </c>
      <c r="E63">
        <v>87106831.95984444</v>
      </c>
      <c r="F63">
        <v>75113193.823174194</v>
      </c>
      <c r="G63">
        <v>379924605.78301865</v>
      </c>
      <c r="H63" s="47">
        <v>6.2</v>
      </c>
      <c r="I63">
        <v>11600</v>
      </c>
      <c r="J63" s="20">
        <v>187.76364336491409</v>
      </c>
    </row>
    <row r="64" spans="1:10" hidden="1" x14ac:dyDescent="0.3">
      <c r="A64" t="b">
        <v>0</v>
      </c>
      <c r="B64" t="s">
        <v>528</v>
      </c>
      <c r="C64">
        <v>56627200</v>
      </c>
      <c r="D64">
        <v>103808628</v>
      </c>
      <c r="E64">
        <v>128367962.88819182</v>
      </c>
      <c r="F64">
        <v>91124632.587809011</v>
      </c>
      <c r="G64">
        <v>379928423.47600085</v>
      </c>
      <c r="H64" s="47">
        <v>15.8</v>
      </c>
      <c r="I64">
        <v>6160</v>
      </c>
      <c r="J64" s="20">
        <v>231.11358808194259</v>
      </c>
    </row>
    <row r="65" spans="1:10" hidden="1" x14ac:dyDescent="0.3">
      <c r="A65" t="b">
        <v>0</v>
      </c>
      <c r="B65" t="s">
        <v>318</v>
      </c>
      <c r="C65">
        <v>25804799.999999996</v>
      </c>
      <c r="D65">
        <v>215706240</v>
      </c>
      <c r="E65">
        <v>66017809.485355794</v>
      </c>
      <c r="F65">
        <v>75258583.599516913</v>
      </c>
      <c r="G65">
        <v>382787433.08487272</v>
      </c>
      <c r="H65" s="47">
        <v>7.1999999999999993</v>
      </c>
      <c r="I65">
        <v>12800</v>
      </c>
      <c r="J65" s="20">
        <v>176.7709996793827</v>
      </c>
    </row>
    <row r="66" spans="1:10" hidden="1" x14ac:dyDescent="0.3">
      <c r="A66" t="b">
        <v>0</v>
      </c>
      <c r="B66" t="s">
        <v>499</v>
      </c>
      <c r="C66">
        <v>59494400.000000007</v>
      </c>
      <c r="D66">
        <v>113245776.00000001</v>
      </c>
      <c r="E66">
        <v>105445112.37244327</v>
      </c>
      <c r="F66">
        <v>105140668.26403096</v>
      </c>
      <c r="G66">
        <v>383325956.63647425</v>
      </c>
      <c r="H66" s="47">
        <v>16.600000000000001</v>
      </c>
      <c r="I66">
        <v>6720</v>
      </c>
      <c r="J66" s="20">
        <v>229.77251274391398</v>
      </c>
    </row>
    <row r="67" spans="1:10" hidden="1" x14ac:dyDescent="0.3">
      <c r="A67" t="b">
        <v>0</v>
      </c>
      <c r="B67" t="s">
        <v>25</v>
      </c>
      <c r="C67">
        <v>42864640</v>
      </c>
      <c r="D67">
        <v>237613905</v>
      </c>
      <c r="E67">
        <v>68467420.618898243</v>
      </c>
      <c r="F67">
        <v>37080000.000000007</v>
      </c>
      <c r="G67">
        <v>386025965.61889827</v>
      </c>
      <c r="H67" s="47">
        <v>11.96</v>
      </c>
      <c r="I67">
        <v>14100</v>
      </c>
      <c r="J67" s="20">
        <v>152.55267235851426</v>
      </c>
    </row>
    <row r="68" spans="1:10" hidden="1" x14ac:dyDescent="0.3">
      <c r="A68" t="b">
        <v>0</v>
      </c>
      <c r="B68" t="s">
        <v>115</v>
      </c>
      <c r="C68">
        <v>22937600</v>
      </c>
      <c r="D68">
        <v>208965420.00000003</v>
      </c>
      <c r="E68">
        <v>73353121.650395319</v>
      </c>
      <c r="F68">
        <v>86237193.823174208</v>
      </c>
      <c r="G68">
        <v>391493335.47356951</v>
      </c>
      <c r="H68" s="47">
        <v>6.4</v>
      </c>
      <c r="I68">
        <v>12400</v>
      </c>
      <c r="J68" s="20">
        <v>190.72655718565699</v>
      </c>
    </row>
    <row r="69" spans="1:10" x14ac:dyDescent="0.3">
      <c r="A69" t="s">
        <v>556</v>
      </c>
      <c r="B69" t="s">
        <v>14</v>
      </c>
      <c r="C69">
        <v>21504000</v>
      </c>
      <c r="D69">
        <v>117964350</v>
      </c>
      <c r="E69">
        <v>100860542.26929358</v>
      </c>
      <c r="F69">
        <v>154944142.70488775</v>
      </c>
      <c r="G69">
        <v>395273034.97418129</v>
      </c>
      <c r="H69" s="47">
        <v>6</v>
      </c>
      <c r="I69">
        <v>7000</v>
      </c>
      <c r="J69" s="20">
        <v>260.6235051574854</v>
      </c>
    </row>
    <row r="70" spans="1:10" hidden="1" x14ac:dyDescent="0.3">
      <c r="A70" t="b">
        <v>0</v>
      </c>
      <c r="B70" t="s">
        <v>204</v>
      </c>
      <c r="C70">
        <v>98918399.999999985</v>
      </c>
      <c r="D70">
        <v>102460464.00000001</v>
      </c>
      <c r="E70">
        <v>110029682.47559299</v>
      </c>
      <c r="F70">
        <v>85562632.587809041</v>
      </c>
      <c r="G70">
        <v>396971179.063402</v>
      </c>
      <c r="H70" s="47">
        <v>27.599999999999998</v>
      </c>
      <c r="I70">
        <v>6080</v>
      </c>
      <c r="J70" s="20">
        <v>227.64400650959979</v>
      </c>
    </row>
    <row r="71" spans="1:10" hidden="1" x14ac:dyDescent="0.3">
      <c r="A71" t="b">
        <v>0</v>
      </c>
      <c r="B71" t="s">
        <v>28</v>
      </c>
      <c r="C71">
        <v>43008000.000000007</v>
      </c>
      <c r="D71">
        <v>230873085</v>
      </c>
      <c r="E71">
        <v>45845701.031497076</v>
      </c>
      <c r="F71">
        <v>80057193.823174208</v>
      </c>
      <c r="G71">
        <v>399783979.85467124</v>
      </c>
      <c r="H71" s="47">
        <v>12.000000000000002</v>
      </c>
      <c r="I71">
        <v>13700</v>
      </c>
      <c r="J71" s="20">
        <v>175.3468848271427</v>
      </c>
    </row>
    <row r="72" spans="1:10" hidden="1" x14ac:dyDescent="0.3">
      <c r="A72" t="b">
        <v>0</v>
      </c>
      <c r="B72" t="s">
        <v>527</v>
      </c>
      <c r="C72">
        <v>52326400</v>
      </c>
      <c r="D72">
        <v>124031088</v>
      </c>
      <c r="E72">
        <v>137537103.09449121</v>
      </c>
      <c r="F72">
        <v>91124632.587809011</v>
      </c>
      <c r="G72">
        <v>405019223.68230027</v>
      </c>
      <c r="H72" s="47">
        <v>14.6</v>
      </c>
      <c r="I72">
        <v>7360</v>
      </c>
      <c r="J72" s="20">
        <v>240.53897886811399</v>
      </c>
    </row>
    <row r="73" spans="1:10" hidden="1" x14ac:dyDescent="0.3">
      <c r="A73" t="b">
        <v>0</v>
      </c>
      <c r="B73" t="s">
        <v>386</v>
      </c>
      <c r="C73">
        <v>41574400.000000007</v>
      </c>
      <c r="D73">
        <v>186720714</v>
      </c>
      <c r="E73">
        <v>82221130.928347379</v>
      </c>
      <c r="F73">
        <v>95365790.734761298</v>
      </c>
      <c r="G73">
        <v>405882035.66310865</v>
      </c>
      <c r="H73" s="47">
        <v>11.600000000000001</v>
      </c>
      <c r="I73">
        <v>11080</v>
      </c>
      <c r="J73" s="20">
        <v>209.46120488219984</v>
      </c>
    </row>
    <row r="74" spans="1:10" x14ac:dyDescent="0.3">
      <c r="A74" t="s">
        <v>556</v>
      </c>
      <c r="B74" t="s">
        <v>436</v>
      </c>
      <c r="C74">
        <v>15769600.000000002</v>
      </c>
      <c r="D74">
        <v>182676222.00000003</v>
      </c>
      <c r="E74">
        <v>119198822.68189241</v>
      </c>
      <c r="F74">
        <v>88539510.117078722</v>
      </c>
      <c r="G74">
        <v>406184154.79897118</v>
      </c>
      <c r="H74" s="47">
        <v>4.4000000000000004</v>
      </c>
      <c r="I74">
        <v>10840</v>
      </c>
      <c r="J74" s="20">
        <v>220.85416965428544</v>
      </c>
    </row>
    <row r="75" spans="1:10" hidden="1" x14ac:dyDescent="0.3">
      <c r="A75" t="b">
        <v>0</v>
      </c>
      <c r="B75" t="s">
        <v>498</v>
      </c>
      <c r="C75">
        <v>55193600</v>
      </c>
      <c r="D75">
        <v>133468236.00000001</v>
      </c>
      <c r="E75">
        <v>114614252.5787427</v>
      </c>
      <c r="F75">
        <v>105140668.26403096</v>
      </c>
      <c r="G75">
        <v>408416756.84277368</v>
      </c>
      <c r="H75" s="47">
        <v>15.4</v>
      </c>
      <c r="I75">
        <v>7920</v>
      </c>
      <c r="J75" s="20">
        <v>239.19790353008537</v>
      </c>
    </row>
    <row r="76" spans="1:10" hidden="1" x14ac:dyDescent="0.3">
      <c r="A76" t="b">
        <v>0</v>
      </c>
      <c r="B76" t="s">
        <v>459</v>
      </c>
      <c r="C76">
        <v>77414400</v>
      </c>
      <c r="D76">
        <v>212335830</v>
      </c>
      <c r="E76">
        <v>82221130.928347379</v>
      </c>
      <c r="F76">
        <v>37080000.000000007</v>
      </c>
      <c r="G76">
        <v>409051360.92834735</v>
      </c>
      <c r="H76" s="47">
        <v>21.6</v>
      </c>
      <c r="I76">
        <v>12600</v>
      </c>
      <c r="J76" s="20">
        <v>171.86625853777139</v>
      </c>
    </row>
    <row r="77" spans="1:10" hidden="1" x14ac:dyDescent="0.3">
      <c r="A77" t="b">
        <v>0</v>
      </c>
      <c r="B77" t="s">
        <v>381</v>
      </c>
      <c r="C77">
        <v>41574400.000000007</v>
      </c>
      <c r="D77">
        <v>176609484</v>
      </c>
      <c r="E77">
        <v>71981130.928347379</v>
      </c>
      <c r="F77">
        <v>120085790.73476128</v>
      </c>
      <c r="G77">
        <v>410250805.66310865</v>
      </c>
      <c r="H77" s="47">
        <v>11.600000000000001</v>
      </c>
      <c r="I77">
        <v>10480</v>
      </c>
      <c r="J77" s="20">
        <v>223.49020488219986</v>
      </c>
    </row>
    <row r="78" spans="1:10" hidden="1" x14ac:dyDescent="0.3">
      <c r="A78" t="b">
        <v>0</v>
      </c>
      <c r="B78" t="s">
        <v>458</v>
      </c>
      <c r="C78">
        <v>77414400</v>
      </c>
      <c r="D78">
        <v>202224600</v>
      </c>
      <c r="E78">
        <v>71981130.928347364</v>
      </c>
      <c r="F78">
        <v>61800000</v>
      </c>
      <c r="G78">
        <v>413420130.92834735</v>
      </c>
      <c r="H78" s="47">
        <v>21.6</v>
      </c>
      <c r="I78">
        <v>12000</v>
      </c>
      <c r="J78" s="20">
        <v>185.89525853777135</v>
      </c>
    </row>
    <row r="79" spans="1:10" x14ac:dyDescent="0.3">
      <c r="A79" t="s">
        <v>556</v>
      </c>
      <c r="B79" t="s">
        <v>146</v>
      </c>
      <c r="C79">
        <v>27238400</v>
      </c>
      <c r="D79">
        <v>182002140</v>
      </c>
      <c r="E79">
        <v>110029682.47559299</v>
      </c>
      <c r="F79">
        <v>94214632.587809041</v>
      </c>
      <c r="G79">
        <v>413484855.063402</v>
      </c>
      <c r="H79" s="47">
        <v>7.6</v>
      </c>
      <c r="I79">
        <v>10800</v>
      </c>
      <c r="J79" s="20">
        <v>223.54920650959977</v>
      </c>
    </row>
    <row r="80" spans="1:10" hidden="1" x14ac:dyDescent="0.3">
      <c r="A80" t="b">
        <v>0</v>
      </c>
      <c r="B80" t="s">
        <v>396</v>
      </c>
      <c r="C80">
        <v>41574400.000000007</v>
      </c>
      <c r="D80">
        <v>176609484</v>
      </c>
      <c r="E80">
        <v>77101130.928347394</v>
      </c>
      <c r="F80">
        <v>120085790.73476128</v>
      </c>
      <c r="G80">
        <v>415370805.66310871</v>
      </c>
      <c r="H80" s="47">
        <v>11.600000000000001</v>
      </c>
      <c r="I80">
        <v>10480</v>
      </c>
      <c r="J80" s="20">
        <v>227.49020488219986</v>
      </c>
    </row>
    <row r="81" spans="1:10" x14ac:dyDescent="0.3">
      <c r="A81" t="s">
        <v>556</v>
      </c>
      <c r="B81" t="s">
        <v>59</v>
      </c>
      <c r="C81">
        <v>20070400.000000004</v>
      </c>
      <c r="D81">
        <v>191776329</v>
      </c>
      <c r="E81">
        <v>119198822.68189241</v>
      </c>
      <c r="F81">
        <v>87416632.587809026</v>
      </c>
      <c r="G81">
        <v>418462184.26970142</v>
      </c>
      <c r="H81" s="47">
        <v>5.6000000000000005</v>
      </c>
      <c r="I81">
        <v>11380</v>
      </c>
      <c r="J81" s="20">
        <v>223.21789729577122</v>
      </c>
    </row>
    <row r="82" spans="1:10" x14ac:dyDescent="0.3">
      <c r="A82" t="s">
        <v>556</v>
      </c>
      <c r="B82" t="s">
        <v>349</v>
      </c>
      <c r="C82">
        <v>20070400.000000004</v>
      </c>
      <c r="D82">
        <v>191776329</v>
      </c>
      <c r="E82">
        <v>119198822.68189241</v>
      </c>
      <c r="F82">
        <v>87416632.587809026</v>
      </c>
      <c r="G82">
        <v>418462184.26970142</v>
      </c>
      <c r="H82" s="47">
        <v>5.6000000000000005</v>
      </c>
      <c r="I82">
        <v>11380</v>
      </c>
      <c r="J82" s="20">
        <v>223.21789729577122</v>
      </c>
    </row>
    <row r="83" spans="1:10" hidden="1" x14ac:dyDescent="0.3">
      <c r="A83" t="b">
        <v>0</v>
      </c>
      <c r="B83" t="s">
        <v>461</v>
      </c>
      <c r="C83">
        <v>77414400</v>
      </c>
      <c r="D83">
        <v>202224600</v>
      </c>
      <c r="E83">
        <v>77101130.928347379</v>
      </c>
      <c r="F83">
        <v>61800000</v>
      </c>
      <c r="G83">
        <v>418540130.92834735</v>
      </c>
      <c r="H83" s="47">
        <v>21.6</v>
      </c>
      <c r="I83">
        <v>12000</v>
      </c>
      <c r="J83" s="20">
        <v>189.89525853777135</v>
      </c>
    </row>
    <row r="84" spans="1:10" hidden="1" x14ac:dyDescent="0.3">
      <c r="A84" t="b">
        <v>0</v>
      </c>
      <c r="B84" t="s">
        <v>203</v>
      </c>
      <c r="C84">
        <v>94617600.000000015</v>
      </c>
      <c r="D84">
        <v>122682923.99999999</v>
      </c>
      <c r="E84">
        <v>119198822.68189241</v>
      </c>
      <c r="F84">
        <v>85562632.587809041</v>
      </c>
      <c r="G84">
        <v>422061979.26970142</v>
      </c>
      <c r="H84" s="47">
        <v>26.400000000000002</v>
      </c>
      <c r="I84">
        <v>7280</v>
      </c>
      <c r="J84" s="20">
        <v>237.06939729577121</v>
      </c>
    </row>
    <row r="85" spans="1:10" hidden="1" x14ac:dyDescent="0.3">
      <c r="A85" t="b">
        <v>0</v>
      </c>
      <c r="B85" t="s">
        <v>391</v>
      </c>
      <c r="C85">
        <v>50032640</v>
      </c>
      <c r="D85">
        <v>196831944</v>
      </c>
      <c r="E85">
        <v>82221130.928347379</v>
      </c>
      <c r="F85">
        <v>95365790.734761298</v>
      </c>
      <c r="G85">
        <v>424451505.66310865</v>
      </c>
      <c r="H85" s="47">
        <v>13.959999999999999</v>
      </c>
      <c r="I85">
        <v>11680</v>
      </c>
      <c r="J85" s="20">
        <v>214.73620488219984</v>
      </c>
    </row>
    <row r="86" spans="1:10" hidden="1" x14ac:dyDescent="0.3">
      <c r="A86" t="b">
        <v>0</v>
      </c>
      <c r="B86" t="s">
        <v>460</v>
      </c>
      <c r="C86">
        <v>85872640</v>
      </c>
      <c r="D86">
        <v>222447060</v>
      </c>
      <c r="E86">
        <v>82221130.928347379</v>
      </c>
      <c r="F86">
        <v>37080000.000000007</v>
      </c>
      <c r="G86">
        <v>427620830.92834735</v>
      </c>
      <c r="H86" s="47">
        <v>23.96</v>
      </c>
      <c r="I86">
        <v>13200</v>
      </c>
      <c r="J86" s="20">
        <v>177.14125853777139</v>
      </c>
    </row>
    <row r="87" spans="1:10" hidden="1" x14ac:dyDescent="0.3">
      <c r="A87" t="b">
        <v>0</v>
      </c>
      <c r="B87" t="s">
        <v>435</v>
      </c>
      <c r="C87">
        <v>11468800</v>
      </c>
      <c r="D87">
        <v>202898682.00000003</v>
      </c>
      <c r="E87">
        <v>128367962.88819182</v>
      </c>
      <c r="F87">
        <v>88539510.117078722</v>
      </c>
      <c r="G87">
        <v>431274955.00527054</v>
      </c>
      <c r="H87" s="47">
        <v>3.2</v>
      </c>
      <c r="I87">
        <v>12040</v>
      </c>
      <c r="J87" s="20">
        <v>230.27956044045686</v>
      </c>
    </row>
    <row r="88" spans="1:10" hidden="1" x14ac:dyDescent="0.3">
      <c r="A88" t="b">
        <v>0</v>
      </c>
      <c r="B88" t="s">
        <v>145</v>
      </c>
      <c r="C88">
        <v>22937600</v>
      </c>
      <c r="D88">
        <v>202224600</v>
      </c>
      <c r="E88">
        <v>119198822.68189241</v>
      </c>
      <c r="F88">
        <v>94214632.587809041</v>
      </c>
      <c r="G88">
        <v>438575655.26970142</v>
      </c>
      <c r="H88" s="47">
        <v>6.4</v>
      </c>
      <c r="I88">
        <v>12000</v>
      </c>
      <c r="J88" s="20">
        <v>232.97459729577116</v>
      </c>
    </row>
    <row r="89" spans="1:10" hidden="1" x14ac:dyDescent="0.3">
      <c r="A89" t="b">
        <v>0</v>
      </c>
      <c r="B89" t="s">
        <v>463</v>
      </c>
      <c r="C89">
        <v>86016000</v>
      </c>
      <c r="D89">
        <v>215706240</v>
      </c>
      <c r="E89">
        <v>59599411.340946205</v>
      </c>
      <c r="F89">
        <v>80057193.823174208</v>
      </c>
      <c r="G89">
        <v>441378845.16412044</v>
      </c>
      <c r="H89" s="47">
        <v>24</v>
      </c>
      <c r="I89">
        <v>12800</v>
      </c>
      <c r="J89" s="20">
        <v>199.93547100639987</v>
      </c>
    </row>
    <row r="90" spans="1:10" hidden="1" x14ac:dyDescent="0.3">
      <c r="A90" t="b">
        <v>0</v>
      </c>
      <c r="B90" t="s">
        <v>58</v>
      </c>
      <c r="C90">
        <v>15769600.000000002</v>
      </c>
      <c r="D90">
        <v>211998789</v>
      </c>
      <c r="E90">
        <v>128367962.88819182</v>
      </c>
      <c r="F90">
        <v>87416632.587809026</v>
      </c>
      <c r="G90">
        <v>443552984.47600085</v>
      </c>
      <c r="H90" s="47">
        <v>4.4000000000000004</v>
      </c>
      <c r="I90">
        <v>12580</v>
      </c>
      <c r="J90" s="20">
        <v>232.64328808194264</v>
      </c>
    </row>
    <row r="91" spans="1:10" hidden="1" x14ac:dyDescent="0.3">
      <c r="A91" t="b">
        <v>0</v>
      </c>
      <c r="B91" t="s">
        <v>348</v>
      </c>
      <c r="C91">
        <v>15769600.000000002</v>
      </c>
      <c r="D91">
        <v>211998789</v>
      </c>
      <c r="E91">
        <v>128367962.88819182</v>
      </c>
      <c r="F91">
        <v>87416632.587809026</v>
      </c>
      <c r="G91">
        <v>443552984.47600085</v>
      </c>
      <c r="H91" s="47">
        <v>4.4000000000000004</v>
      </c>
      <c r="I91">
        <v>12580</v>
      </c>
      <c r="J91" s="20">
        <v>232.64328808194264</v>
      </c>
    </row>
    <row r="92" spans="1:10" hidden="1" x14ac:dyDescent="0.3">
      <c r="A92" t="b">
        <v>0</v>
      </c>
      <c r="B92" t="s">
        <v>536</v>
      </c>
      <c r="C92">
        <v>65228800</v>
      </c>
      <c r="D92">
        <v>188068878.00000003</v>
      </c>
      <c r="E92">
        <v>105143981.44409591</v>
      </c>
      <c r="F92">
        <v>92417193.823174208</v>
      </c>
      <c r="G92">
        <v>450858853.26727021</v>
      </c>
      <c r="H92" s="47">
        <v>18.2</v>
      </c>
      <c r="I92">
        <v>11160</v>
      </c>
      <c r="J92" s="20">
        <v>234.00976639948558</v>
      </c>
    </row>
    <row r="93" spans="1:10" hidden="1" x14ac:dyDescent="0.3">
      <c r="A93" t="b">
        <v>0</v>
      </c>
      <c r="B93" t="s">
        <v>507</v>
      </c>
      <c r="C93">
        <v>68096000</v>
      </c>
      <c r="D93">
        <v>197506026</v>
      </c>
      <c r="E93">
        <v>82221130.928347379</v>
      </c>
      <c r="F93">
        <v>106433229.49939615</v>
      </c>
      <c r="G93">
        <v>454256386.42774349</v>
      </c>
      <c r="H93" s="47">
        <v>19</v>
      </c>
      <c r="I93">
        <v>11720</v>
      </c>
      <c r="J93" s="20">
        <v>232.66869106145697</v>
      </c>
    </row>
    <row r="94" spans="1:10" hidden="1" x14ac:dyDescent="0.3">
      <c r="A94" t="b">
        <v>0</v>
      </c>
      <c r="B94" t="s">
        <v>531</v>
      </c>
      <c r="C94">
        <v>65228800</v>
      </c>
      <c r="D94">
        <v>177957648</v>
      </c>
      <c r="E94">
        <v>94903981.44409591</v>
      </c>
      <c r="F94">
        <v>117137193.82317419</v>
      </c>
      <c r="G94">
        <v>455227623.26727009</v>
      </c>
      <c r="H94" s="47">
        <v>18.2</v>
      </c>
      <c r="I94">
        <v>10560</v>
      </c>
      <c r="J94" s="20">
        <v>248.03876639948555</v>
      </c>
    </row>
    <row r="95" spans="1:10" hidden="1" x14ac:dyDescent="0.3">
      <c r="A95" t="b">
        <v>0</v>
      </c>
      <c r="B95" t="s">
        <v>502</v>
      </c>
      <c r="C95">
        <v>68096000</v>
      </c>
      <c r="D95">
        <v>187394796</v>
      </c>
      <c r="E95">
        <v>71981130.928347379</v>
      </c>
      <c r="F95">
        <v>131153229.49939616</v>
      </c>
      <c r="G95">
        <v>458625156.42774349</v>
      </c>
      <c r="H95" s="47">
        <v>19</v>
      </c>
      <c r="I95">
        <v>11120</v>
      </c>
      <c r="J95" s="20">
        <v>246.69769106145696</v>
      </c>
    </row>
    <row r="96" spans="1:10" hidden="1" x14ac:dyDescent="0.3">
      <c r="A96" t="b">
        <v>0</v>
      </c>
      <c r="B96" t="s">
        <v>88</v>
      </c>
      <c r="C96">
        <v>19353600</v>
      </c>
      <c r="D96">
        <v>202224600</v>
      </c>
      <c r="E96">
        <v>151290813.40394035</v>
      </c>
      <c r="F96">
        <v>86180632.587809041</v>
      </c>
      <c r="G96">
        <v>459049645.99174935</v>
      </c>
      <c r="H96" s="47">
        <v>5.4</v>
      </c>
      <c r="I96">
        <v>12000</v>
      </c>
      <c r="J96" s="20">
        <v>248.84646504737114</v>
      </c>
    </row>
    <row r="97" spans="1:10" hidden="1" x14ac:dyDescent="0.3">
      <c r="A97" t="b">
        <v>0</v>
      </c>
      <c r="B97" t="s">
        <v>546</v>
      </c>
      <c r="C97">
        <v>65228800</v>
      </c>
      <c r="D97">
        <v>177957648</v>
      </c>
      <c r="E97">
        <v>100023981.44409591</v>
      </c>
      <c r="F97">
        <v>117137193.82317419</v>
      </c>
      <c r="G97">
        <v>460347623.26727009</v>
      </c>
      <c r="H97" s="47">
        <v>18.2</v>
      </c>
      <c r="I97">
        <v>10560</v>
      </c>
      <c r="J97" s="20">
        <v>252.03876639948555</v>
      </c>
    </row>
    <row r="98" spans="1:10" hidden="1" x14ac:dyDescent="0.3">
      <c r="A98" t="b">
        <v>0</v>
      </c>
      <c r="B98" t="s">
        <v>9</v>
      </c>
      <c r="C98">
        <v>7168000</v>
      </c>
      <c r="D98">
        <v>262891980</v>
      </c>
      <c r="E98">
        <v>64183981.44409591</v>
      </c>
      <c r="F98">
        <v>126168801.91683717</v>
      </c>
      <c r="G98">
        <v>460412763.36093307</v>
      </c>
      <c r="H98" s="47">
        <v>2</v>
      </c>
      <c r="I98">
        <v>15600</v>
      </c>
      <c r="J98" s="20">
        <v>226.68371794673118</v>
      </c>
    </row>
    <row r="99" spans="1:10" hidden="1" x14ac:dyDescent="0.3">
      <c r="A99" t="b">
        <v>0</v>
      </c>
      <c r="B99" t="s">
        <v>320</v>
      </c>
      <c r="C99">
        <v>22937600</v>
      </c>
      <c r="D99">
        <v>222447060</v>
      </c>
      <c r="E99">
        <v>130201790.92945167</v>
      </c>
      <c r="F99">
        <v>86326022.364151761</v>
      </c>
      <c r="G99">
        <v>461912473.29360348</v>
      </c>
      <c r="H99" s="47">
        <v>6.4</v>
      </c>
      <c r="I99">
        <v>13200</v>
      </c>
      <c r="J99" s="20">
        <v>237.85382136183972</v>
      </c>
    </row>
    <row r="100" spans="1:10" hidden="1" x14ac:dyDescent="0.3">
      <c r="A100" t="b">
        <v>0</v>
      </c>
      <c r="B100" t="s">
        <v>517</v>
      </c>
      <c r="C100">
        <v>68096000</v>
      </c>
      <c r="D100">
        <v>187394796</v>
      </c>
      <c r="E100">
        <v>77101130.928347394</v>
      </c>
      <c r="F100">
        <v>131153229.49939616</v>
      </c>
      <c r="G100">
        <v>463745156.42774355</v>
      </c>
      <c r="H100" s="47">
        <v>19</v>
      </c>
      <c r="I100">
        <v>11120</v>
      </c>
      <c r="J100" s="20">
        <v>250.69769106145696</v>
      </c>
    </row>
    <row r="101" spans="1:10" hidden="1" x14ac:dyDescent="0.3">
      <c r="A101" t="b">
        <v>0</v>
      </c>
      <c r="B101" t="s">
        <v>212</v>
      </c>
      <c r="C101">
        <v>107520000</v>
      </c>
      <c r="D101">
        <v>186720714</v>
      </c>
      <c r="E101">
        <v>86805701.031497076</v>
      </c>
      <c r="F101">
        <v>86855193.823174208</v>
      </c>
      <c r="G101">
        <v>467901608.85467124</v>
      </c>
      <c r="H101" s="47">
        <v>30</v>
      </c>
      <c r="I101">
        <v>11080</v>
      </c>
      <c r="J101" s="20">
        <v>230.54018482714272</v>
      </c>
    </row>
    <row r="102" spans="1:10" hidden="1" x14ac:dyDescent="0.3">
      <c r="A102" t="b">
        <v>0</v>
      </c>
      <c r="B102" t="s">
        <v>541</v>
      </c>
      <c r="C102">
        <v>73687040.000000015</v>
      </c>
      <c r="D102">
        <v>198180107.99999997</v>
      </c>
      <c r="E102">
        <v>105143981.44409591</v>
      </c>
      <c r="F102">
        <v>92417193.823174208</v>
      </c>
      <c r="G102">
        <v>469428323.26727009</v>
      </c>
      <c r="H102" s="47">
        <v>20.560000000000002</v>
      </c>
      <c r="I102">
        <v>11760</v>
      </c>
      <c r="J102" s="20">
        <v>239.28476639948559</v>
      </c>
    </row>
    <row r="103" spans="1:10" hidden="1" x14ac:dyDescent="0.3">
      <c r="A103" t="b">
        <v>0</v>
      </c>
      <c r="B103" t="s">
        <v>117</v>
      </c>
      <c r="C103">
        <v>20070400.000000004</v>
      </c>
      <c r="D103">
        <v>215706240</v>
      </c>
      <c r="E103">
        <v>137537103.09449121</v>
      </c>
      <c r="F103">
        <v>97304632.587809041</v>
      </c>
      <c r="G103">
        <v>470618375.68230027</v>
      </c>
      <c r="H103" s="47">
        <v>5.6000000000000005</v>
      </c>
      <c r="I103">
        <v>12800</v>
      </c>
      <c r="J103" s="20">
        <v>251.80937886811398</v>
      </c>
    </row>
    <row r="104" spans="1:10" hidden="1" x14ac:dyDescent="0.3">
      <c r="A104" t="b">
        <v>0</v>
      </c>
      <c r="B104" t="s">
        <v>207</v>
      </c>
      <c r="C104">
        <v>107520000</v>
      </c>
      <c r="D104">
        <v>176609484</v>
      </c>
      <c r="E104">
        <v>76565701.031497091</v>
      </c>
      <c r="F104">
        <v>111575193.82317418</v>
      </c>
      <c r="G104">
        <v>472270378.8546713</v>
      </c>
      <c r="H104" s="47">
        <v>30</v>
      </c>
      <c r="I104">
        <v>10480</v>
      </c>
      <c r="J104" s="20">
        <v>244.56918482714272</v>
      </c>
    </row>
    <row r="105" spans="1:10" hidden="1" x14ac:dyDescent="0.3">
      <c r="A105" t="b">
        <v>0</v>
      </c>
      <c r="B105" t="s">
        <v>512</v>
      </c>
      <c r="C105">
        <v>76554240</v>
      </c>
      <c r="D105">
        <v>207617256</v>
      </c>
      <c r="E105">
        <v>82221130.928347379</v>
      </c>
      <c r="F105">
        <v>106433229.49939615</v>
      </c>
      <c r="G105">
        <v>472825856.42774349</v>
      </c>
      <c r="H105" s="47">
        <v>21.36</v>
      </c>
      <c r="I105">
        <v>12320</v>
      </c>
      <c r="J105" s="20">
        <v>237.94369106145697</v>
      </c>
    </row>
    <row r="106" spans="1:10" hidden="1" x14ac:dyDescent="0.3">
      <c r="A106" t="b">
        <v>0</v>
      </c>
      <c r="B106" t="s">
        <v>444</v>
      </c>
      <c r="C106">
        <v>24371200.000000004</v>
      </c>
      <c r="D106">
        <v>266936472.00000003</v>
      </c>
      <c r="E106">
        <v>95974841.2377965</v>
      </c>
      <c r="F106">
        <v>89832071.352443874</v>
      </c>
      <c r="G106">
        <v>477114584.59024042</v>
      </c>
      <c r="H106" s="47">
        <v>6.8000000000000007</v>
      </c>
      <c r="I106">
        <v>15840</v>
      </c>
      <c r="J106" s="20">
        <v>223.7503479718284</v>
      </c>
    </row>
    <row r="107" spans="1:10" hidden="1" x14ac:dyDescent="0.3">
      <c r="A107" t="b">
        <v>0</v>
      </c>
      <c r="B107" t="s">
        <v>222</v>
      </c>
      <c r="C107">
        <v>107520000</v>
      </c>
      <c r="D107">
        <v>176609484</v>
      </c>
      <c r="E107">
        <v>81685701.031497091</v>
      </c>
      <c r="F107">
        <v>111575193.82317418</v>
      </c>
      <c r="G107">
        <v>477390378.8546713</v>
      </c>
      <c r="H107" s="47">
        <v>30</v>
      </c>
      <c r="I107">
        <v>10480</v>
      </c>
      <c r="J107" s="20">
        <v>248.56918482714272</v>
      </c>
    </row>
    <row r="108" spans="1:10" hidden="1" x14ac:dyDescent="0.3">
      <c r="A108" t="b">
        <v>0</v>
      </c>
      <c r="B108" t="s">
        <v>30</v>
      </c>
      <c r="C108">
        <v>40140800.000000007</v>
      </c>
      <c r="D108">
        <v>237613905</v>
      </c>
      <c r="E108">
        <v>110029682.47559299</v>
      </c>
      <c r="F108">
        <v>91124632.587809011</v>
      </c>
      <c r="G108">
        <v>478909020.063402</v>
      </c>
      <c r="H108" s="47">
        <v>11.200000000000001</v>
      </c>
      <c r="I108">
        <v>14100</v>
      </c>
      <c r="J108" s="20">
        <v>236.42970650959978</v>
      </c>
    </row>
    <row r="109" spans="1:10" hidden="1" x14ac:dyDescent="0.3">
      <c r="A109" t="b">
        <v>0</v>
      </c>
      <c r="B109" t="s">
        <v>439</v>
      </c>
      <c r="C109">
        <v>24371200.000000004</v>
      </c>
      <c r="D109">
        <v>256825242.00000003</v>
      </c>
      <c r="E109">
        <v>85734841.2377965</v>
      </c>
      <c r="F109">
        <v>114552071.3524439</v>
      </c>
      <c r="G109">
        <v>481483354.59024048</v>
      </c>
      <c r="H109" s="47">
        <v>6.8000000000000007</v>
      </c>
      <c r="I109">
        <v>15240</v>
      </c>
      <c r="J109" s="20">
        <v>237.77934797182846</v>
      </c>
    </row>
    <row r="110" spans="1:10" hidden="1" x14ac:dyDescent="0.3">
      <c r="A110" t="b">
        <v>0</v>
      </c>
      <c r="B110" t="s">
        <v>87</v>
      </c>
      <c r="C110">
        <v>15052800</v>
      </c>
      <c r="D110">
        <v>222447060</v>
      </c>
      <c r="E110">
        <v>160459953.61023974</v>
      </c>
      <c r="F110">
        <v>86180632.587809041</v>
      </c>
      <c r="G110">
        <v>484140446.19804877</v>
      </c>
      <c r="H110" s="47">
        <v>4.2</v>
      </c>
      <c r="I110">
        <v>13200</v>
      </c>
      <c r="J110" s="20">
        <v>258.27185583354253</v>
      </c>
    </row>
    <row r="111" spans="1:10" hidden="1" x14ac:dyDescent="0.3">
      <c r="A111" t="b">
        <v>0</v>
      </c>
      <c r="B111" t="s">
        <v>154</v>
      </c>
      <c r="C111">
        <v>35840000</v>
      </c>
      <c r="D111">
        <v>266262390</v>
      </c>
      <c r="E111">
        <v>86805701.031497076</v>
      </c>
      <c r="F111">
        <v>95507193.823174208</v>
      </c>
      <c r="G111">
        <v>484415284.85467124</v>
      </c>
      <c r="H111" s="47">
        <v>10</v>
      </c>
      <c r="I111">
        <v>15800</v>
      </c>
      <c r="J111" s="20">
        <v>226.4453848271427</v>
      </c>
    </row>
    <row r="112" spans="1:10" hidden="1" x14ac:dyDescent="0.3">
      <c r="A112" t="b">
        <v>0</v>
      </c>
      <c r="B112" t="s">
        <v>388</v>
      </c>
      <c r="C112">
        <v>38707200</v>
      </c>
      <c r="D112">
        <v>193461534.00000003</v>
      </c>
      <c r="E112">
        <v>146405112.37244329</v>
      </c>
      <c r="F112">
        <v>106433229.49939615</v>
      </c>
      <c r="G112">
        <v>485007075.87183946</v>
      </c>
      <c r="H112" s="47">
        <v>10.8</v>
      </c>
      <c r="I112">
        <v>11480</v>
      </c>
      <c r="J112" s="20">
        <v>270.54402656465692</v>
      </c>
    </row>
    <row r="113" spans="1:10" hidden="1" x14ac:dyDescent="0.3">
      <c r="A113" t="b">
        <v>0</v>
      </c>
      <c r="B113" t="s">
        <v>217</v>
      </c>
      <c r="C113">
        <v>115978240</v>
      </c>
      <c r="D113">
        <v>196831944</v>
      </c>
      <c r="E113">
        <v>86805701.031497076</v>
      </c>
      <c r="F113">
        <v>86855193.823174208</v>
      </c>
      <c r="G113">
        <v>486471078.85467124</v>
      </c>
      <c r="H113" s="47">
        <v>32.36</v>
      </c>
      <c r="I113">
        <v>11680</v>
      </c>
      <c r="J113" s="20">
        <v>235.8151848271427</v>
      </c>
    </row>
    <row r="114" spans="1:10" hidden="1" x14ac:dyDescent="0.3">
      <c r="A114" t="b">
        <v>0</v>
      </c>
      <c r="B114" t="s">
        <v>454</v>
      </c>
      <c r="C114">
        <v>24371200.000000004</v>
      </c>
      <c r="D114">
        <v>256825242.00000003</v>
      </c>
      <c r="E114">
        <v>90854841.2377965</v>
      </c>
      <c r="F114">
        <v>114552071.3524439</v>
      </c>
      <c r="G114">
        <v>486603354.59024048</v>
      </c>
      <c r="H114" s="47">
        <v>6.8000000000000007</v>
      </c>
      <c r="I114">
        <v>15240</v>
      </c>
      <c r="J114" s="20">
        <v>241.77934797182846</v>
      </c>
    </row>
    <row r="115" spans="1:10" hidden="1" x14ac:dyDescent="0.3">
      <c r="A115" t="b">
        <v>0</v>
      </c>
      <c r="B115" t="s">
        <v>319</v>
      </c>
      <c r="C115">
        <v>18636800</v>
      </c>
      <c r="D115">
        <v>242669520.00000003</v>
      </c>
      <c r="E115">
        <v>139370931.1357511</v>
      </c>
      <c r="F115">
        <v>86326022.364151761</v>
      </c>
      <c r="G115">
        <v>487003273.4999029</v>
      </c>
      <c r="H115" s="47">
        <v>5.2</v>
      </c>
      <c r="I115">
        <v>14400</v>
      </c>
      <c r="J115" s="20">
        <v>247.27921214801111</v>
      </c>
    </row>
    <row r="116" spans="1:10" hidden="1" x14ac:dyDescent="0.3">
      <c r="A116" t="b">
        <v>0</v>
      </c>
      <c r="B116" t="s">
        <v>149</v>
      </c>
      <c r="C116">
        <v>35840000</v>
      </c>
      <c r="D116">
        <v>256151160</v>
      </c>
      <c r="E116">
        <v>76565701.031497091</v>
      </c>
      <c r="F116">
        <v>120227193.82317421</v>
      </c>
      <c r="G116">
        <v>488784054.85467136</v>
      </c>
      <c r="H116" s="47">
        <v>10</v>
      </c>
      <c r="I116">
        <v>15200</v>
      </c>
      <c r="J116" s="20">
        <v>240.47438482714273</v>
      </c>
    </row>
    <row r="117" spans="1:10" hidden="1" x14ac:dyDescent="0.3">
      <c r="A117" t="b">
        <v>0</v>
      </c>
      <c r="B117" t="s">
        <v>383</v>
      </c>
      <c r="C117">
        <v>38707200</v>
      </c>
      <c r="D117">
        <v>183350304</v>
      </c>
      <c r="E117">
        <v>136165112.37244329</v>
      </c>
      <c r="F117">
        <v>131153229.49939616</v>
      </c>
      <c r="G117">
        <v>489375845.87183946</v>
      </c>
      <c r="H117" s="47">
        <v>10.8</v>
      </c>
      <c r="I117">
        <v>10880</v>
      </c>
      <c r="J117" s="20">
        <v>284.57302656465691</v>
      </c>
    </row>
    <row r="118" spans="1:10" hidden="1" x14ac:dyDescent="0.3">
      <c r="A118" t="b">
        <v>0</v>
      </c>
      <c r="B118" t="s">
        <v>67</v>
      </c>
      <c r="C118">
        <v>28672000</v>
      </c>
      <c r="D118">
        <v>276036579</v>
      </c>
      <c r="E118">
        <v>95974841.2377965</v>
      </c>
      <c r="F118">
        <v>88709193.823174223</v>
      </c>
      <c r="G118">
        <v>489392614.06097072</v>
      </c>
      <c r="H118" s="47">
        <v>8</v>
      </c>
      <c r="I118">
        <v>16380</v>
      </c>
      <c r="J118" s="20">
        <v>226.11407561331416</v>
      </c>
    </row>
    <row r="119" spans="1:10" hidden="1" x14ac:dyDescent="0.3">
      <c r="A119" t="b">
        <v>0</v>
      </c>
      <c r="B119" t="s">
        <v>357</v>
      </c>
      <c r="C119">
        <v>28672000</v>
      </c>
      <c r="D119">
        <v>276036579</v>
      </c>
      <c r="E119">
        <v>95974841.2377965</v>
      </c>
      <c r="F119">
        <v>88709193.823174223</v>
      </c>
      <c r="G119">
        <v>489392614.06097072</v>
      </c>
      <c r="H119" s="47">
        <v>8</v>
      </c>
      <c r="I119">
        <v>16380</v>
      </c>
      <c r="J119" s="20">
        <v>226.11407561331416</v>
      </c>
    </row>
    <row r="120" spans="1:10" hidden="1" x14ac:dyDescent="0.3">
      <c r="A120" t="b">
        <v>0</v>
      </c>
      <c r="B120" t="s">
        <v>62</v>
      </c>
      <c r="C120">
        <v>28672000</v>
      </c>
      <c r="D120">
        <v>265925349.00000003</v>
      </c>
      <c r="E120">
        <v>85734841.2377965</v>
      </c>
      <c r="F120">
        <v>113429193.82317421</v>
      </c>
      <c r="G120">
        <v>493761384.06097066</v>
      </c>
      <c r="H120" s="47">
        <v>8</v>
      </c>
      <c r="I120">
        <v>15780</v>
      </c>
      <c r="J120" s="20">
        <v>240.14307561331415</v>
      </c>
    </row>
    <row r="121" spans="1:10" hidden="1" x14ac:dyDescent="0.3">
      <c r="A121" t="b">
        <v>0</v>
      </c>
      <c r="B121" t="s">
        <v>352</v>
      </c>
      <c r="C121">
        <v>28672000</v>
      </c>
      <c r="D121">
        <v>265925349.00000003</v>
      </c>
      <c r="E121">
        <v>85734841.2377965</v>
      </c>
      <c r="F121">
        <v>113429193.82317421</v>
      </c>
      <c r="G121">
        <v>493761384.06097066</v>
      </c>
      <c r="H121" s="47">
        <v>8</v>
      </c>
      <c r="I121">
        <v>15780</v>
      </c>
      <c r="J121" s="20">
        <v>240.14307561331415</v>
      </c>
    </row>
    <row r="122" spans="1:10" hidden="1" x14ac:dyDescent="0.3">
      <c r="A122" t="b">
        <v>0</v>
      </c>
      <c r="B122" t="s">
        <v>164</v>
      </c>
      <c r="C122">
        <v>35840000</v>
      </c>
      <c r="D122">
        <v>256151160</v>
      </c>
      <c r="E122">
        <v>81685701.031497091</v>
      </c>
      <c r="F122">
        <v>120227193.82317421</v>
      </c>
      <c r="G122">
        <v>493904054.85467136</v>
      </c>
      <c r="H122" s="47">
        <v>10</v>
      </c>
      <c r="I122">
        <v>15200</v>
      </c>
      <c r="J122" s="20">
        <v>244.47438482714273</v>
      </c>
    </row>
    <row r="123" spans="1:10" hidden="1" x14ac:dyDescent="0.3">
      <c r="A123" t="b">
        <v>0</v>
      </c>
      <c r="B123" t="s">
        <v>398</v>
      </c>
      <c r="C123">
        <v>38707200</v>
      </c>
      <c r="D123">
        <v>183350304</v>
      </c>
      <c r="E123">
        <v>141285112.37244329</v>
      </c>
      <c r="F123">
        <v>131153229.49939616</v>
      </c>
      <c r="G123">
        <v>494495845.87183946</v>
      </c>
      <c r="H123" s="47">
        <v>10.8</v>
      </c>
      <c r="I123">
        <v>10880</v>
      </c>
      <c r="J123" s="20">
        <v>288.57302656465691</v>
      </c>
    </row>
    <row r="124" spans="1:10" hidden="1" x14ac:dyDescent="0.3">
      <c r="A124" t="b">
        <v>0</v>
      </c>
      <c r="B124" t="s">
        <v>449</v>
      </c>
      <c r="C124">
        <v>32829440</v>
      </c>
      <c r="D124">
        <v>277047702</v>
      </c>
      <c r="E124">
        <v>95974841.2377965</v>
      </c>
      <c r="F124">
        <v>89832071.352443874</v>
      </c>
      <c r="G124">
        <v>495684054.59024036</v>
      </c>
      <c r="H124" s="47">
        <v>9.16</v>
      </c>
      <c r="I124">
        <v>16440</v>
      </c>
      <c r="J124" s="20">
        <v>229.02534797182841</v>
      </c>
    </row>
    <row r="125" spans="1:10" hidden="1" x14ac:dyDescent="0.3">
      <c r="A125" t="b">
        <v>0</v>
      </c>
      <c r="B125" t="s">
        <v>116</v>
      </c>
      <c r="C125">
        <v>15769600.000000002</v>
      </c>
      <c r="D125">
        <v>235928700</v>
      </c>
      <c r="E125">
        <v>146706243.30079064</v>
      </c>
      <c r="F125">
        <v>97304632.587809041</v>
      </c>
      <c r="G125">
        <v>495709175.88859969</v>
      </c>
      <c r="H125" s="47">
        <v>4.4000000000000004</v>
      </c>
      <c r="I125">
        <v>14000</v>
      </c>
      <c r="J125" s="20">
        <v>261.23476965428546</v>
      </c>
    </row>
    <row r="126" spans="1:10" hidden="1" x14ac:dyDescent="0.3">
      <c r="A126" t="b">
        <v>0</v>
      </c>
      <c r="B126" t="s">
        <v>96</v>
      </c>
      <c r="C126">
        <v>27955200.000000004</v>
      </c>
      <c r="D126">
        <v>286484850</v>
      </c>
      <c r="E126">
        <v>95974841.2377965</v>
      </c>
      <c r="F126">
        <v>87473193.823174208</v>
      </c>
      <c r="G126">
        <v>497888085.06097066</v>
      </c>
      <c r="H126" s="47">
        <v>7.8000000000000007</v>
      </c>
      <c r="I126">
        <v>17000</v>
      </c>
      <c r="J126" s="20">
        <v>226.67077561331416</v>
      </c>
    </row>
    <row r="127" spans="1:10" hidden="1" x14ac:dyDescent="0.3">
      <c r="A127" t="b">
        <v>0</v>
      </c>
      <c r="B127" t="s">
        <v>77</v>
      </c>
      <c r="C127">
        <v>28672000</v>
      </c>
      <c r="D127">
        <v>265925349.00000003</v>
      </c>
      <c r="E127">
        <v>90854841.2377965</v>
      </c>
      <c r="F127">
        <v>113429193.82317421</v>
      </c>
      <c r="G127">
        <v>498881384.06097066</v>
      </c>
      <c r="H127" s="47">
        <v>8</v>
      </c>
      <c r="I127">
        <v>15780</v>
      </c>
      <c r="J127" s="20">
        <v>244.14307561331415</v>
      </c>
    </row>
    <row r="128" spans="1:10" hidden="1" x14ac:dyDescent="0.3">
      <c r="A128" t="b">
        <v>0</v>
      </c>
      <c r="B128" t="s">
        <v>367</v>
      </c>
      <c r="C128">
        <v>28672000</v>
      </c>
      <c r="D128">
        <v>265925349.00000003</v>
      </c>
      <c r="E128">
        <v>90854841.2377965</v>
      </c>
      <c r="F128">
        <v>113429193.82317421</v>
      </c>
      <c r="G128">
        <v>498881384.06097066</v>
      </c>
      <c r="H128" s="47">
        <v>8</v>
      </c>
      <c r="I128">
        <v>15780</v>
      </c>
      <c r="J128" s="20">
        <v>244.14307561331415</v>
      </c>
    </row>
    <row r="129" spans="1:10" hidden="1" x14ac:dyDescent="0.3">
      <c r="A129" t="b">
        <v>0</v>
      </c>
      <c r="B129" t="s">
        <v>159</v>
      </c>
      <c r="C129">
        <v>44298240.000000007</v>
      </c>
      <c r="D129">
        <v>276373620.00000006</v>
      </c>
      <c r="E129">
        <v>86805701.031497076</v>
      </c>
      <c r="F129">
        <v>95507193.823174208</v>
      </c>
      <c r="G129">
        <v>502984754.85467136</v>
      </c>
      <c r="H129" s="47">
        <v>12.360000000000003</v>
      </c>
      <c r="I129">
        <v>16400</v>
      </c>
      <c r="J129" s="20">
        <v>231.72038482714271</v>
      </c>
    </row>
    <row r="130" spans="1:10" hidden="1" x14ac:dyDescent="0.3">
      <c r="A130" t="b">
        <v>0</v>
      </c>
      <c r="B130" t="s">
        <v>393</v>
      </c>
      <c r="C130">
        <v>47165440</v>
      </c>
      <c r="D130">
        <v>203572764</v>
      </c>
      <c r="E130">
        <v>146405112.37244329</v>
      </c>
      <c r="F130">
        <v>106433229.49939615</v>
      </c>
      <c r="G130">
        <v>503576545.87183946</v>
      </c>
      <c r="H130" s="47">
        <v>13.16</v>
      </c>
      <c r="I130">
        <v>12080</v>
      </c>
      <c r="J130" s="20">
        <v>275.81902656465695</v>
      </c>
    </row>
    <row r="131" spans="1:10" hidden="1" x14ac:dyDescent="0.3">
      <c r="A131" t="b">
        <v>0</v>
      </c>
      <c r="B131" t="s">
        <v>29</v>
      </c>
      <c r="C131">
        <v>35840000</v>
      </c>
      <c r="D131">
        <v>257836365</v>
      </c>
      <c r="E131">
        <v>119198822.68189241</v>
      </c>
      <c r="F131">
        <v>91124632.587809011</v>
      </c>
      <c r="G131">
        <v>503999820.26970142</v>
      </c>
      <c r="H131" s="47">
        <v>10</v>
      </c>
      <c r="I131">
        <v>15300</v>
      </c>
      <c r="J131" s="20">
        <v>245.85509729577117</v>
      </c>
    </row>
    <row r="132" spans="1:10" hidden="1" x14ac:dyDescent="0.3">
      <c r="A132" t="b">
        <v>0</v>
      </c>
      <c r="B132" t="s">
        <v>285</v>
      </c>
      <c r="C132">
        <v>11468800</v>
      </c>
      <c r="D132">
        <v>278058825</v>
      </c>
      <c r="E132">
        <v>107894723.50598574</v>
      </c>
      <c r="F132">
        <v>107539973.37585962</v>
      </c>
      <c r="G132">
        <v>504962321.88184536</v>
      </c>
      <c r="H132" s="47">
        <v>3.2</v>
      </c>
      <c r="I132">
        <v>16500</v>
      </c>
      <c r="J132" s="20">
        <v>247.38299388066264</v>
      </c>
    </row>
    <row r="133" spans="1:10" hidden="1" x14ac:dyDescent="0.3">
      <c r="A133" t="b">
        <v>0</v>
      </c>
      <c r="B133" t="s">
        <v>72</v>
      </c>
      <c r="C133">
        <v>37130240</v>
      </c>
      <c r="D133">
        <v>286147809.00000006</v>
      </c>
      <c r="E133">
        <v>95974841.2377965</v>
      </c>
      <c r="F133">
        <v>88709193.823174223</v>
      </c>
      <c r="G133">
        <v>507962084.06097078</v>
      </c>
      <c r="H133" s="47">
        <v>10.36</v>
      </c>
      <c r="I133">
        <v>16980</v>
      </c>
      <c r="J133" s="20">
        <v>231.38907561331416</v>
      </c>
    </row>
    <row r="134" spans="1:10" hidden="1" x14ac:dyDescent="0.3">
      <c r="A134" t="b">
        <v>0</v>
      </c>
      <c r="B134" t="s">
        <v>362</v>
      </c>
      <c r="C134">
        <v>37130240</v>
      </c>
      <c r="D134">
        <v>286147809.00000006</v>
      </c>
      <c r="E134">
        <v>95974841.2377965</v>
      </c>
      <c r="F134">
        <v>88709193.823174223</v>
      </c>
      <c r="G134">
        <v>507962084.06097078</v>
      </c>
      <c r="H134" s="47">
        <v>10.36</v>
      </c>
      <c r="I134">
        <v>16980</v>
      </c>
      <c r="J134" s="20">
        <v>231.38907561331416</v>
      </c>
    </row>
    <row r="135" spans="1:10" hidden="1" x14ac:dyDescent="0.3">
      <c r="A135" t="b">
        <v>0</v>
      </c>
      <c r="B135" t="s">
        <v>284</v>
      </c>
      <c r="C135">
        <v>11468800</v>
      </c>
      <c r="D135">
        <v>267947595.00000003</v>
      </c>
      <c r="E135">
        <v>97654723.505985737</v>
      </c>
      <c r="F135">
        <v>132259973.3758596</v>
      </c>
      <c r="G135">
        <v>509331091.88184536</v>
      </c>
      <c r="H135" s="47">
        <v>3.2</v>
      </c>
      <c r="I135">
        <v>15900</v>
      </c>
      <c r="J135" s="20">
        <v>261.41199388066264</v>
      </c>
    </row>
    <row r="136" spans="1:10" hidden="1" x14ac:dyDescent="0.3">
      <c r="A136" t="b">
        <v>0</v>
      </c>
      <c r="B136" t="s">
        <v>387</v>
      </c>
      <c r="C136">
        <v>34406400</v>
      </c>
      <c r="D136">
        <v>213683994</v>
      </c>
      <c r="E136">
        <v>155574252.57874268</v>
      </c>
      <c r="F136">
        <v>106433229.49939615</v>
      </c>
      <c r="G136">
        <v>510097876.07813883</v>
      </c>
      <c r="H136" s="47">
        <v>9.6</v>
      </c>
      <c r="I136">
        <v>12680</v>
      </c>
      <c r="J136" s="20">
        <v>279.96941735082828</v>
      </c>
    </row>
    <row r="137" spans="1:10" hidden="1" x14ac:dyDescent="0.3">
      <c r="A137" t="b">
        <v>0</v>
      </c>
      <c r="B137" t="s">
        <v>169</v>
      </c>
      <c r="C137">
        <v>12185599.999999998</v>
      </c>
      <c r="D137">
        <v>293225670.00000006</v>
      </c>
      <c r="E137">
        <v>194560000</v>
      </c>
      <c r="F137">
        <v>12360000</v>
      </c>
      <c r="G137">
        <v>512331270.00000006</v>
      </c>
      <c r="H137" s="47">
        <v>3.3999999999999995</v>
      </c>
      <c r="I137">
        <v>17400</v>
      </c>
      <c r="J137" s="20">
        <v>225.91900000000001</v>
      </c>
    </row>
    <row r="138" spans="1:10" hidden="1" x14ac:dyDescent="0.3">
      <c r="A138" t="b">
        <v>0</v>
      </c>
      <c r="B138" t="s">
        <v>287</v>
      </c>
      <c r="C138">
        <v>11468800</v>
      </c>
      <c r="D138">
        <v>267947595.00000003</v>
      </c>
      <c r="E138">
        <v>102774723.50598574</v>
      </c>
      <c r="F138">
        <v>132259973.3758596</v>
      </c>
      <c r="G138">
        <v>514451091.88184536</v>
      </c>
      <c r="H138" s="47">
        <v>3.2</v>
      </c>
      <c r="I138">
        <v>15900</v>
      </c>
      <c r="J138" s="20">
        <v>265.41199388066264</v>
      </c>
    </row>
    <row r="139" spans="1:10" hidden="1" x14ac:dyDescent="0.3">
      <c r="A139" t="b">
        <v>0</v>
      </c>
      <c r="B139" t="s">
        <v>382</v>
      </c>
      <c r="C139">
        <v>34406400</v>
      </c>
      <c r="D139">
        <v>203572764</v>
      </c>
      <c r="E139">
        <v>145334252.57874268</v>
      </c>
      <c r="F139">
        <v>131153229.49939616</v>
      </c>
      <c r="G139">
        <v>514466646.07813883</v>
      </c>
      <c r="H139" s="47">
        <v>9.6</v>
      </c>
      <c r="I139">
        <v>12080</v>
      </c>
      <c r="J139" s="20">
        <v>293.99841735082833</v>
      </c>
    </row>
    <row r="140" spans="1:10" hidden="1" x14ac:dyDescent="0.3">
      <c r="A140" t="b">
        <v>0</v>
      </c>
      <c r="B140" t="s">
        <v>168</v>
      </c>
      <c r="C140">
        <v>12185599.999999998</v>
      </c>
      <c r="D140">
        <v>283114440</v>
      </c>
      <c r="E140">
        <v>184320000</v>
      </c>
      <c r="F140">
        <v>37080000</v>
      </c>
      <c r="G140">
        <v>516700040</v>
      </c>
      <c r="H140" s="47">
        <v>3.3999999999999995</v>
      </c>
      <c r="I140">
        <v>16800</v>
      </c>
      <c r="J140" s="20">
        <v>239.94800000000001</v>
      </c>
    </row>
    <row r="141" spans="1:10" hidden="1" x14ac:dyDescent="0.3">
      <c r="A141" t="b">
        <v>0</v>
      </c>
      <c r="B141" t="s">
        <v>397</v>
      </c>
      <c r="C141">
        <v>34406400</v>
      </c>
      <c r="D141">
        <v>203572764</v>
      </c>
      <c r="E141">
        <v>150454252.57874268</v>
      </c>
      <c r="F141">
        <v>131153229.49939616</v>
      </c>
      <c r="G141">
        <v>519586646.07813883</v>
      </c>
      <c r="H141" s="47">
        <v>9.6</v>
      </c>
      <c r="I141">
        <v>12080</v>
      </c>
      <c r="J141" s="20">
        <v>297.99841735082833</v>
      </c>
    </row>
    <row r="142" spans="1:10" hidden="1" x14ac:dyDescent="0.3">
      <c r="A142" t="b">
        <v>0</v>
      </c>
      <c r="B142" t="s">
        <v>465</v>
      </c>
      <c r="C142">
        <v>83148800</v>
      </c>
      <c r="D142">
        <v>222447060</v>
      </c>
      <c r="E142">
        <v>123783392.78504209</v>
      </c>
      <c r="F142">
        <v>91124632.587809011</v>
      </c>
      <c r="G142">
        <v>520503885.37285113</v>
      </c>
      <c r="H142" s="47">
        <v>23.2</v>
      </c>
      <c r="I142">
        <v>13200</v>
      </c>
      <c r="J142" s="20">
        <v>261.01829268885689</v>
      </c>
    </row>
    <row r="143" spans="1:10" hidden="1" x14ac:dyDescent="0.3">
      <c r="A143" t="b">
        <v>0</v>
      </c>
      <c r="B143" t="s">
        <v>171</v>
      </c>
      <c r="C143">
        <v>12185599.999999998</v>
      </c>
      <c r="D143">
        <v>283114440</v>
      </c>
      <c r="E143">
        <v>189440000</v>
      </c>
      <c r="F143">
        <v>37080000</v>
      </c>
      <c r="G143">
        <v>521820040</v>
      </c>
      <c r="H143" s="47">
        <v>3.3999999999999995</v>
      </c>
      <c r="I143">
        <v>16800</v>
      </c>
      <c r="J143" s="20">
        <v>243.94800000000001</v>
      </c>
    </row>
    <row r="144" spans="1:10" hidden="1" x14ac:dyDescent="0.3">
      <c r="A144" t="b">
        <v>0</v>
      </c>
      <c r="B144" t="s">
        <v>286</v>
      </c>
      <c r="C144">
        <v>19927040</v>
      </c>
      <c r="D144">
        <v>288170055</v>
      </c>
      <c r="E144">
        <v>107894723.50598574</v>
      </c>
      <c r="F144">
        <v>107539973.37585962</v>
      </c>
      <c r="G144">
        <v>523531791.88184536</v>
      </c>
      <c r="H144" s="47">
        <v>5.5600000000000005</v>
      </c>
      <c r="I144">
        <v>17100</v>
      </c>
      <c r="J144" s="20">
        <v>252.65799388066264</v>
      </c>
    </row>
    <row r="145" spans="1:10" hidden="1" x14ac:dyDescent="0.3">
      <c r="A145" t="b">
        <v>0</v>
      </c>
      <c r="B145" t="s">
        <v>392</v>
      </c>
      <c r="C145">
        <v>42864640</v>
      </c>
      <c r="D145">
        <v>223795224.00000003</v>
      </c>
      <c r="E145">
        <v>155574252.57874268</v>
      </c>
      <c r="F145">
        <v>106433229.49939615</v>
      </c>
      <c r="G145">
        <v>528667346.07813889</v>
      </c>
      <c r="H145" s="47">
        <v>11.959999999999999</v>
      </c>
      <c r="I145">
        <v>13280</v>
      </c>
      <c r="J145" s="20">
        <v>285.24441735082826</v>
      </c>
    </row>
    <row r="146" spans="1:10" hidden="1" x14ac:dyDescent="0.3">
      <c r="A146" t="b">
        <v>0</v>
      </c>
      <c r="B146" t="s">
        <v>538</v>
      </c>
      <c r="C146">
        <v>62361599.999999993</v>
      </c>
      <c r="D146">
        <v>194809697.99999997</v>
      </c>
      <c r="E146">
        <v>169327962.88819185</v>
      </c>
      <c r="F146">
        <v>103484632.58780904</v>
      </c>
      <c r="G146">
        <v>529983893.47600085</v>
      </c>
      <c r="H146" s="47">
        <v>17.399999999999999</v>
      </c>
      <c r="I146">
        <v>11560</v>
      </c>
      <c r="J146" s="20">
        <v>295.09258808194267</v>
      </c>
    </row>
    <row r="147" spans="1:10" hidden="1" x14ac:dyDescent="0.3">
      <c r="A147" t="b">
        <v>0</v>
      </c>
      <c r="B147" t="s">
        <v>170</v>
      </c>
      <c r="C147">
        <v>20643840.000000004</v>
      </c>
      <c r="D147">
        <v>303336900</v>
      </c>
      <c r="E147">
        <v>194560000</v>
      </c>
      <c r="F147">
        <v>12360000</v>
      </c>
      <c r="G147">
        <v>530900740</v>
      </c>
      <c r="H147" s="47">
        <v>5.7600000000000007</v>
      </c>
      <c r="I147">
        <v>18000</v>
      </c>
      <c r="J147" s="20">
        <v>231.19399999999999</v>
      </c>
    </row>
    <row r="148" spans="1:10" hidden="1" x14ac:dyDescent="0.3">
      <c r="A148" t="b">
        <v>0</v>
      </c>
      <c r="B148" t="s">
        <v>328</v>
      </c>
      <c r="C148">
        <v>31539200.000000004</v>
      </c>
      <c r="D148">
        <v>306707310</v>
      </c>
      <c r="E148">
        <v>106977809.48535581</v>
      </c>
      <c r="F148">
        <v>87618583.599516898</v>
      </c>
      <c r="G148">
        <v>532842903.08487272</v>
      </c>
      <c r="H148" s="47">
        <v>8.8000000000000007</v>
      </c>
      <c r="I148">
        <v>18200</v>
      </c>
      <c r="J148" s="20">
        <v>240.74999967938271</v>
      </c>
    </row>
    <row r="149" spans="1:10" hidden="1" x14ac:dyDescent="0.3">
      <c r="A149" t="b">
        <v>0</v>
      </c>
      <c r="B149" t="s">
        <v>509</v>
      </c>
      <c r="C149">
        <v>65228800</v>
      </c>
      <c r="D149">
        <v>204246846</v>
      </c>
      <c r="E149">
        <v>146405112.37244329</v>
      </c>
      <c r="F149">
        <v>117500668.26403099</v>
      </c>
      <c r="G149">
        <v>533381426.63647431</v>
      </c>
      <c r="H149" s="47">
        <v>18.2</v>
      </c>
      <c r="I149">
        <v>12120</v>
      </c>
      <c r="J149" s="20">
        <v>293.75151274391402</v>
      </c>
    </row>
    <row r="150" spans="1:10" hidden="1" x14ac:dyDescent="0.3">
      <c r="A150" t="b">
        <v>0</v>
      </c>
      <c r="B150" t="s">
        <v>91</v>
      </c>
      <c r="C150">
        <v>27955200.000000004</v>
      </c>
      <c r="D150">
        <v>276373620.00000006</v>
      </c>
      <c r="E150">
        <v>117826831.95984446</v>
      </c>
      <c r="F150">
        <v>112193193.82317419</v>
      </c>
      <c r="G150">
        <v>534348845.78301871</v>
      </c>
      <c r="H150" s="47">
        <v>7.8000000000000007</v>
      </c>
      <c r="I150">
        <v>16400</v>
      </c>
      <c r="J150" s="20">
        <v>265.77164336491415</v>
      </c>
    </row>
    <row r="151" spans="1:10" hidden="1" x14ac:dyDescent="0.3">
      <c r="A151" t="b">
        <v>0</v>
      </c>
      <c r="B151" t="s">
        <v>533</v>
      </c>
      <c r="C151">
        <v>62361599.999999993</v>
      </c>
      <c r="D151">
        <v>184698467.99999997</v>
      </c>
      <c r="E151">
        <v>159087962.88819182</v>
      </c>
      <c r="F151">
        <v>128204632.58780904</v>
      </c>
      <c r="G151">
        <v>534352663.47600085</v>
      </c>
      <c r="H151" s="47">
        <v>17.399999999999999</v>
      </c>
      <c r="I151">
        <v>10960</v>
      </c>
      <c r="J151" s="20">
        <v>309.1215880819426</v>
      </c>
    </row>
    <row r="152" spans="1:10" hidden="1" x14ac:dyDescent="0.3">
      <c r="A152" t="b">
        <v>0</v>
      </c>
      <c r="B152" t="s">
        <v>323</v>
      </c>
      <c r="C152">
        <v>31539200.000000004</v>
      </c>
      <c r="D152">
        <v>296596080</v>
      </c>
      <c r="E152">
        <v>96737809.485355794</v>
      </c>
      <c r="F152">
        <v>112338583.59951691</v>
      </c>
      <c r="G152">
        <v>537211673.08487272</v>
      </c>
      <c r="H152" s="47">
        <v>8.8000000000000007</v>
      </c>
      <c r="I152">
        <v>17600</v>
      </c>
      <c r="J152" s="20">
        <v>254.77899967938271</v>
      </c>
    </row>
    <row r="153" spans="1:10" hidden="1" x14ac:dyDescent="0.3">
      <c r="A153" t="b">
        <v>0</v>
      </c>
      <c r="B153" t="s">
        <v>289</v>
      </c>
      <c r="C153">
        <v>20070400.000000004</v>
      </c>
      <c r="D153">
        <v>281429235</v>
      </c>
      <c r="E153">
        <v>85273003.91858457</v>
      </c>
      <c r="F153">
        <v>150517167.1990338</v>
      </c>
      <c r="G153">
        <v>537289806.11761832</v>
      </c>
      <c r="H153" s="47">
        <v>5.6000000000000005</v>
      </c>
      <c r="I153">
        <v>16700</v>
      </c>
      <c r="J153" s="20">
        <v>275.45220634929115</v>
      </c>
    </row>
    <row r="154" spans="1:10" hidden="1" x14ac:dyDescent="0.3">
      <c r="A154" t="b">
        <v>0</v>
      </c>
      <c r="B154" t="s">
        <v>504</v>
      </c>
      <c r="C154">
        <v>65228800</v>
      </c>
      <c r="D154">
        <v>194135615.99999997</v>
      </c>
      <c r="E154">
        <v>136165112.37244329</v>
      </c>
      <c r="F154">
        <v>142220668.26403099</v>
      </c>
      <c r="G154">
        <v>537750196.63647425</v>
      </c>
      <c r="H154" s="47">
        <v>18.2</v>
      </c>
      <c r="I154">
        <v>11520</v>
      </c>
      <c r="J154" s="20">
        <v>307.78051274391402</v>
      </c>
    </row>
    <row r="155" spans="1:10" hidden="1" x14ac:dyDescent="0.3">
      <c r="A155" t="b">
        <v>0</v>
      </c>
      <c r="B155" t="s">
        <v>106</v>
      </c>
      <c r="C155">
        <v>27955200.000000004</v>
      </c>
      <c r="D155">
        <v>276373620.00000006</v>
      </c>
      <c r="E155">
        <v>122946831.95984446</v>
      </c>
      <c r="F155">
        <v>112193193.82317419</v>
      </c>
      <c r="G155">
        <v>539468845.78301871</v>
      </c>
      <c r="H155" s="47">
        <v>7.8000000000000007</v>
      </c>
      <c r="I155">
        <v>16400</v>
      </c>
      <c r="J155" s="20">
        <v>269.77164336491415</v>
      </c>
    </row>
    <row r="156" spans="1:10" hidden="1" x14ac:dyDescent="0.3">
      <c r="A156" t="b">
        <v>0</v>
      </c>
      <c r="B156" t="s">
        <v>548</v>
      </c>
      <c r="C156">
        <v>62361599.999999993</v>
      </c>
      <c r="D156">
        <v>184698467.99999997</v>
      </c>
      <c r="E156">
        <v>164207962.88819182</v>
      </c>
      <c r="F156">
        <v>128204632.58780904</v>
      </c>
      <c r="G156">
        <v>539472663.47600091</v>
      </c>
      <c r="H156" s="47">
        <v>17.399999999999999</v>
      </c>
      <c r="I156">
        <v>10960</v>
      </c>
      <c r="J156" s="20">
        <v>313.1215880819426</v>
      </c>
    </row>
    <row r="157" spans="1:10" hidden="1" x14ac:dyDescent="0.3">
      <c r="A157" t="b">
        <v>0</v>
      </c>
      <c r="B157" t="s">
        <v>125</v>
      </c>
      <c r="C157">
        <v>28672000</v>
      </c>
      <c r="D157">
        <v>299966490</v>
      </c>
      <c r="E157">
        <v>114313121.65039533</v>
      </c>
      <c r="F157">
        <v>98597193.823174194</v>
      </c>
      <c r="G157">
        <v>541548805.47356951</v>
      </c>
      <c r="H157" s="47">
        <v>8</v>
      </c>
      <c r="I157">
        <v>17800</v>
      </c>
      <c r="J157" s="20">
        <v>254.70555718565697</v>
      </c>
    </row>
    <row r="158" spans="1:10" hidden="1" x14ac:dyDescent="0.3">
      <c r="A158" t="b">
        <v>0</v>
      </c>
      <c r="B158" t="s">
        <v>338</v>
      </c>
      <c r="C158">
        <v>31539200.000000004</v>
      </c>
      <c r="D158">
        <v>296596080</v>
      </c>
      <c r="E158">
        <v>101857809.48535579</v>
      </c>
      <c r="F158">
        <v>112338583.59951691</v>
      </c>
      <c r="G158">
        <v>542331673.08487272</v>
      </c>
      <c r="H158" s="47">
        <v>8.8000000000000007</v>
      </c>
      <c r="I158">
        <v>17600</v>
      </c>
      <c r="J158" s="20">
        <v>258.77899967938271</v>
      </c>
    </row>
    <row r="159" spans="1:10" hidden="1" x14ac:dyDescent="0.3">
      <c r="A159" t="b">
        <v>0</v>
      </c>
      <c r="B159" t="s">
        <v>519</v>
      </c>
      <c r="C159">
        <v>65228800</v>
      </c>
      <c r="D159">
        <v>194135615.99999997</v>
      </c>
      <c r="E159">
        <v>141285112.37244329</v>
      </c>
      <c r="F159">
        <v>142220668.26403099</v>
      </c>
      <c r="G159">
        <v>542870196.63647425</v>
      </c>
      <c r="H159" s="47">
        <v>18.2</v>
      </c>
      <c r="I159">
        <v>11520</v>
      </c>
      <c r="J159" s="20">
        <v>311.78051274391402</v>
      </c>
    </row>
    <row r="160" spans="1:10" hidden="1" x14ac:dyDescent="0.3">
      <c r="A160" t="b">
        <v>0</v>
      </c>
      <c r="B160" t="s">
        <v>173</v>
      </c>
      <c r="C160">
        <v>20787200.000000004</v>
      </c>
      <c r="D160">
        <v>296596080</v>
      </c>
      <c r="E160">
        <v>171938280.41259882</v>
      </c>
      <c r="F160">
        <v>55337193.823174201</v>
      </c>
      <c r="G160">
        <v>544658754.23577309</v>
      </c>
      <c r="H160" s="47">
        <v>5.8000000000000007</v>
      </c>
      <c r="I160">
        <v>17600</v>
      </c>
      <c r="J160" s="20">
        <v>253.98821246862849</v>
      </c>
    </row>
    <row r="161" spans="1:10" hidden="1" x14ac:dyDescent="0.3">
      <c r="A161" t="b">
        <v>0</v>
      </c>
      <c r="B161" t="s">
        <v>401</v>
      </c>
      <c r="C161">
        <v>27238400</v>
      </c>
      <c r="D161">
        <v>208965420.00000003</v>
      </c>
      <c r="E161">
        <v>141820542.26929358</v>
      </c>
      <c r="F161">
        <v>167304142.70488778</v>
      </c>
      <c r="G161">
        <v>545328504.97418141</v>
      </c>
      <c r="H161" s="47">
        <v>7.6</v>
      </c>
      <c r="I161">
        <v>12400</v>
      </c>
      <c r="J161" s="20">
        <v>324.60250515748538</v>
      </c>
    </row>
    <row r="162" spans="1:10" hidden="1" x14ac:dyDescent="0.3">
      <c r="A162" t="b">
        <v>0</v>
      </c>
      <c r="B162" t="s">
        <v>464</v>
      </c>
      <c r="C162">
        <v>78848000</v>
      </c>
      <c r="D162">
        <v>242669520.00000003</v>
      </c>
      <c r="E162">
        <v>132952532.99134149</v>
      </c>
      <c r="F162">
        <v>91124632.587809011</v>
      </c>
      <c r="G162">
        <v>545594685.57915044</v>
      </c>
      <c r="H162" s="47">
        <v>22</v>
      </c>
      <c r="I162">
        <v>14400</v>
      </c>
      <c r="J162" s="20">
        <v>270.44368347502825</v>
      </c>
    </row>
    <row r="163" spans="1:10" hidden="1" x14ac:dyDescent="0.3">
      <c r="A163" t="b">
        <v>0</v>
      </c>
      <c r="B163" t="s">
        <v>120</v>
      </c>
      <c r="C163">
        <v>28672000</v>
      </c>
      <c r="D163">
        <v>289855260</v>
      </c>
      <c r="E163">
        <v>104073121.65039533</v>
      </c>
      <c r="F163">
        <v>123317193.82317421</v>
      </c>
      <c r="G163">
        <v>545917575.47356951</v>
      </c>
      <c r="H163" s="47">
        <v>8</v>
      </c>
      <c r="I163">
        <v>17200</v>
      </c>
      <c r="J163" s="20">
        <v>268.73455718565697</v>
      </c>
    </row>
    <row r="164" spans="1:10" hidden="1" x14ac:dyDescent="0.3">
      <c r="A164" t="b">
        <v>0</v>
      </c>
      <c r="B164" t="s">
        <v>214</v>
      </c>
      <c r="C164">
        <v>104652800</v>
      </c>
      <c r="D164">
        <v>193461534.00000003</v>
      </c>
      <c r="E164">
        <v>150989682.47559297</v>
      </c>
      <c r="F164">
        <v>97922632.587809026</v>
      </c>
      <c r="G164">
        <v>547026649.06340194</v>
      </c>
      <c r="H164" s="47">
        <v>29.2</v>
      </c>
      <c r="I164">
        <v>11480</v>
      </c>
      <c r="J164" s="20">
        <v>291.6230065095998</v>
      </c>
    </row>
    <row r="165" spans="1:10" hidden="1" x14ac:dyDescent="0.3">
      <c r="A165" t="b">
        <v>0</v>
      </c>
      <c r="B165" t="s">
        <v>101</v>
      </c>
      <c r="C165">
        <v>36413440</v>
      </c>
      <c r="D165">
        <v>296596080</v>
      </c>
      <c r="E165">
        <v>128066831.95984446</v>
      </c>
      <c r="F165">
        <v>87473193.823174208</v>
      </c>
      <c r="G165">
        <v>548549545.78301871</v>
      </c>
      <c r="H165" s="47">
        <v>10.16</v>
      </c>
      <c r="I165">
        <v>17600</v>
      </c>
      <c r="J165" s="20">
        <v>257.01764336491414</v>
      </c>
    </row>
    <row r="166" spans="1:10" hidden="1" x14ac:dyDescent="0.3">
      <c r="A166" t="b">
        <v>0</v>
      </c>
      <c r="B166" t="s">
        <v>543</v>
      </c>
      <c r="C166">
        <v>70819840</v>
      </c>
      <c r="D166">
        <v>204920928.00000003</v>
      </c>
      <c r="E166">
        <v>169327962.88819185</v>
      </c>
      <c r="F166">
        <v>103484632.58780904</v>
      </c>
      <c r="G166">
        <v>548553363.47600091</v>
      </c>
      <c r="H166" s="47">
        <v>19.760000000000002</v>
      </c>
      <c r="I166">
        <v>12160</v>
      </c>
      <c r="J166" s="20">
        <v>300.36758808194264</v>
      </c>
    </row>
    <row r="167" spans="1:10" x14ac:dyDescent="0.3">
      <c r="A167" t="s">
        <v>556</v>
      </c>
      <c r="B167" t="s">
        <v>400</v>
      </c>
      <c r="C167">
        <v>27238400</v>
      </c>
      <c r="D167">
        <v>198854190</v>
      </c>
      <c r="E167">
        <v>131580542.26929358</v>
      </c>
      <c r="F167">
        <v>192024142.70488778</v>
      </c>
      <c r="G167">
        <v>549697274.97418129</v>
      </c>
      <c r="H167" s="47">
        <v>7.6</v>
      </c>
      <c r="I167">
        <v>11800</v>
      </c>
      <c r="J167" s="20">
        <v>338.63150515748538</v>
      </c>
    </row>
    <row r="168" spans="1:10" hidden="1" x14ac:dyDescent="0.3">
      <c r="A168" t="b">
        <v>0</v>
      </c>
      <c r="B168" t="s">
        <v>38</v>
      </c>
      <c r="C168">
        <v>48742400.000000007</v>
      </c>
      <c r="D168">
        <v>321874155</v>
      </c>
      <c r="E168">
        <v>86805701.031497076</v>
      </c>
      <c r="F168">
        <v>92417193.823174208</v>
      </c>
      <c r="G168">
        <v>549839449.85467124</v>
      </c>
      <c r="H168" s="47">
        <v>13.600000000000001</v>
      </c>
      <c r="I168">
        <v>19100</v>
      </c>
      <c r="J168" s="20">
        <v>239.32588482714272</v>
      </c>
    </row>
    <row r="169" spans="1:10" hidden="1" x14ac:dyDescent="0.3">
      <c r="A169" t="b">
        <v>0</v>
      </c>
      <c r="B169" t="s">
        <v>135</v>
      </c>
      <c r="C169">
        <v>28672000</v>
      </c>
      <c r="D169">
        <v>289855260</v>
      </c>
      <c r="E169">
        <v>109193121.65039533</v>
      </c>
      <c r="F169">
        <v>123317193.82317421</v>
      </c>
      <c r="G169">
        <v>551037575.47356951</v>
      </c>
      <c r="H169" s="47">
        <v>8</v>
      </c>
      <c r="I169">
        <v>17200</v>
      </c>
      <c r="J169" s="20">
        <v>272.73455718565697</v>
      </c>
    </row>
    <row r="170" spans="1:10" hidden="1" x14ac:dyDescent="0.3">
      <c r="A170" t="b">
        <v>0</v>
      </c>
      <c r="B170" t="s">
        <v>209</v>
      </c>
      <c r="C170">
        <v>104652800</v>
      </c>
      <c r="D170">
        <v>183350304</v>
      </c>
      <c r="E170">
        <v>140749682.47559297</v>
      </c>
      <c r="F170">
        <v>122642632.58780903</v>
      </c>
      <c r="G170">
        <v>551395419.06340194</v>
      </c>
      <c r="H170" s="47">
        <v>29.2</v>
      </c>
      <c r="I170">
        <v>10880</v>
      </c>
      <c r="J170" s="20">
        <v>305.6520065095998</v>
      </c>
    </row>
    <row r="171" spans="1:10" hidden="1" x14ac:dyDescent="0.3">
      <c r="A171" t="b">
        <v>0</v>
      </c>
      <c r="B171" t="s">
        <v>333</v>
      </c>
      <c r="C171">
        <v>39997440</v>
      </c>
      <c r="D171">
        <v>316818540</v>
      </c>
      <c r="E171">
        <v>106977809.48535581</v>
      </c>
      <c r="F171">
        <v>87618583.599516898</v>
      </c>
      <c r="G171">
        <v>551412373.08487272</v>
      </c>
      <c r="H171" s="47">
        <v>11.16</v>
      </c>
      <c r="I171">
        <v>18800</v>
      </c>
      <c r="J171" s="20">
        <v>246.02499967938272</v>
      </c>
    </row>
    <row r="172" spans="1:10" hidden="1" x14ac:dyDescent="0.3">
      <c r="A172" t="b">
        <v>0</v>
      </c>
      <c r="B172" t="s">
        <v>514</v>
      </c>
      <c r="C172">
        <v>73687040.000000015</v>
      </c>
      <c r="D172">
        <v>214358076</v>
      </c>
      <c r="E172">
        <v>146405112.37244329</v>
      </c>
      <c r="F172">
        <v>117500668.26403099</v>
      </c>
      <c r="G172">
        <v>551950896.63647437</v>
      </c>
      <c r="H172" s="47">
        <v>20.560000000000002</v>
      </c>
      <c r="I172">
        <v>12720</v>
      </c>
      <c r="J172" s="20">
        <v>299.02651274391405</v>
      </c>
    </row>
    <row r="173" spans="1:10" hidden="1" x14ac:dyDescent="0.3">
      <c r="A173" t="b">
        <v>0</v>
      </c>
      <c r="B173" t="s">
        <v>33</v>
      </c>
      <c r="C173">
        <v>48742400.000000007</v>
      </c>
      <c r="D173">
        <v>311762925</v>
      </c>
      <c r="E173">
        <v>76565701.031497091</v>
      </c>
      <c r="F173">
        <v>117137193.82317419</v>
      </c>
      <c r="G173">
        <v>554208219.85467136</v>
      </c>
      <c r="H173" s="47">
        <v>13.600000000000001</v>
      </c>
      <c r="I173">
        <v>18500</v>
      </c>
      <c r="J173" s="20">
        <v>253.35488482714271</v>
      </c>
    </row>
    <row r="174" spans="1:10" x14ac:dyDescent="0.3">
      <c r="A174" t="s">
        <v>556</v>
      </c>
      <c r="B174" t="s">
        <v>403</v>
      </c>
      <c r="C174">
        <v>27238400</v>
      </c>
      <c r="D174">
        <v>198854190</v>
      </c>
      <c r="E174">
        <v>136700542.26929358</v>
      </c>
      <c r="F174">
        <v>192024142.70488778</v>
      </c>
      <c r="G174">
        <v>554817274.97418129</v>
      </c>
      <c r="H174" s="47">
        <v>7.6</v>
      </c>
      <c r="I174">
        <v>11800</v>
      </c>
      <c r="J174" s="20">
        <v>342.63150515748538</v>
      </c>
    </row>
    <row r="175" spans="1:10" hidden="1" x14ac:dyDescent="0.3">
      <c r="A175" t="b">
        <v>0</v>
      </c>
      <c r="B175" t="s">
        <v>537</v>
      </c>
      <c r="C175">
        <v>58060800</v>
      </c>
      <c r="D175">
        <v>215032157.99999997</v>
      </c>
      <c r="E175">
        <v>178497103.09449124</v>
      </c>
      <c r="F175">
        <v>103484632.58780904</v>
      </c>
      <c r="G175">
        <v>555074693.68230033</v>
      </c>
      <c r="H175" s="47">
        <v>16.2</v>
      </c>
      <c r="I175">
        <v>12760</v>
      </c>
      <c r="J175" s="20">
        <v>304.51797886811403</v>
      </c>
    </row>
    <row r="176" spans="1:10" hidden="1" x14ac:dyDescent="0.3">
      <c r="A176" t="b">
        <v>0</v>
      </c>
      <c r="B176" t="s">
        <v>446</v>
      </c>
      <c r="C176">
        <v>21504000.000000004</v>
      </c>
      <c r="D176">
        <v>273677292</v>
      </c>
      <c r="E176">
        <v>160158822.68189242</v>
      </c>
      <c r="F176">
        <v>100899510.11707872</v>
      </c>
      <c r="G176">
        <v>556239624.79897118</v>
      </c>
      <c r="H176" s="47">
        <v>6.0000000000000009</v>
      </c>
      <c r="I176">
        <v>16240</v>
      </c>
      <c r="J176" s="20">
        <v>284.83316965428548</v>
      </c>
    </row>
    <row r="177" spans="1:10" hidden="1" x14ac:dyDescent="0.3">
      <c r="A177" t="b">
        <v>0</v>
      </c>
      <c r="B177" t="s">
        <v>224</v>
      </c>
      <c r="C177">
        <v>104652800</v>
      </c>
      <c r="D177">
        <v>183350304</v>
      </c>
      <c r="E177">
        <v>145869682.47559297</v>
      </c>
      <c r="F177">
        <v>122642632.58780903</v>
      </c>
      <c r="G177">
        <v>556515419.06340194</v>
      </c>
      <c r="H177" s="47">
        <v>29.2</v>
      </c>
      <c r="I177">
        <v>10880</v>
      </c>
      <c r="J177" s="20">
        <v>309.6520065095998</v>
      </c>
    </row>
    <row r="178" spans="1:10" hidden="1" x14ac:dyDescent="0.3">
      <c r="A178" t="b">
        <v>0</v>
      </c>
      <c r="B178" t="s">
        <v>508</v>
      </c>
      <c r="C178">
        <v>60928000</v>
      </c>
      <c r="D178">
        <v>224469306</v>
      </c>
      <c r="E178">
        <v>155574252.57874268</v>
      </c>
      <c r="F178">
        <v>117500668.26403099</v>
      </c>
      <c r="G178">
        <v>558472226.84277368</v>
      </c>
      <c r="H178" s="47">
        <v>17</v>
      </c>
      <c r="I178">
        <v>13320</v>
      </c>
      <c r="J178" s="20">
        <v>303.17690353008538</v>
      </c>
    </row>
    <row r="179" spans="1:10" hidden="1" x14ac:dyDescent="0.3">
      <c r="A179" t="b">
        <v>0</v>
      </c>
      <c r="B179" t="s">
        <v>48</v>
      </c>
      <c r="C179">
        <v>48742400.000000007</v>
      </c>
      <c r="D179">
        <v>311762925</v>
      </c>
      <c r="E179">
        <v>81685701.031497091</v>
      </c>
      <c r="F179">
        <v>117137193.82317419</v>
      </c>
      <c r="G179">
        <v>559328219.85467136</v>
      </c>
      <c r="H179" s="47">
        <v>13.600000000000001</v>
      </c>
      <c r="I179">
        <v>18500</v>
      </c>
      <c r="J179" s="20">
        <v>257.35488482714271</v>
      </c>
    </row>
    <row r="180" spans="1:10" hidden="1" x14ac:dyDescent="0.3">
      <c r="A180" t="b">
        <v>0</v>
      </c>
      <c r="B180" t="s">
        <v>532</v>
      </c>
      <c r="C180">
        <v>58060800</v>
      </c>
      <c r="D180">
        <v>204920928.00000003</v>
      </c>
      <c r="E180">
        <v>168257103.09449121</v>
      </c>
      <c r="F180">
        <v>128204632.58780904</v>
      </c>
      <c r="G180">
        <v>559443463.68230033</v>
      </c>
      <c r="H180" s="47">
        <v>16.2</v>
      </c>
      <c r="I180">
        <v>12160</v>
      </c>
      <c r="J180" s="20">
        <v>318.54697886811397</v>
      </c>
    </row>
    <row r="181" spans="1:10" hidden="1" x14ac:dyDescent="0.3">
      <c r="A181" t="b">
        <v>0</v>
      </c>
      <c r="B181" t="s">
        <v>130</v>
      </c>
      <c r="C181">
        <v>37130240</v>
      </c>
      <c r="D181">
        <v>310077720.00000006</v>
      </c>
      <c r="E181">
        <v>114313121.65039533</v>
      </c>
      <c r="F181">
        <v>98597193.823174194</v>
      </c>
      <c r="G181">
        <v>560118275.47356963</v>
      </c>
      <c r="H181" s="47">
        <v>10.36</v>
      </c>
      <c r="I181">
        <v>18400</v>
      </c>
      <c r="J181" s="20">
        <v>259.98055718565695</v>
      </c>
    </row>
    <row r="182" spans="1:10" hidden="1" x14ac:dyDescent="0.3">
      <c r="A182" t="b">
        <v>0</v>
      </c>
      <c r="B182" t="s">
        <v>441</v>
      </c>
      <c r="C182">
        <v>21504000.000000004</v>
      </c>
      <c r="D182">
        <v>263566061.99999997</v>
      </c>
      <c r="E182">
        <v>149918822.6818924</v>
      </c>
      <c r="F182">
        <v>125619510.11707872</v>
      </c>
      <c r="G182">
        <v>560608394.79897118</v>
      </c>
      <c r="H182" s="47">
        <v>6.0000000000000009</v>
      </c>
      <c r="I182">
        <v>15640</v>
      </c>
      <c r="J182" s="20">
        <v>298.86216965428542</v>
      </c>
    </row>
    <row r="183" spans="1:10" hidden="1" x14ac:dyDescent="0.3">
      <c r="A183" t="b">
        <v>0</v>
      </c>
      <c r="B183" t="s">
        <v>503</v>
      </c>
      <c r="C183">
        <v>60928000</v>
      </c>
      <c r="D183">
        <v>214358076</v>
      </c>
      <c r="E183">
        <v>145334252.57874268</v>
      </c>
      <c r="F183">
        <v>142220668.26403099</v>
      </c>
      <c r="G183">
        <v>562840996.84277368</v>
      </c>
      <c r="H183" s="47">
        <v>17</v>
      </c>
      <c r="I183">
        <v>12720</v>
      </c>
      <c r="J183" s="20">
        <v>317.20590353008538</v>
      </c>
    </row>
    <row r="184" spans="1:10" hidden="1" x14ac:dyDescent="0.3">
      <c r="A184" t="b">
        <v>0</v>
      </c>
      <c r="B184" t="s">
        <v>156</v>
      </c>
      <c r="C184">
        <v>32972799.999999996</v>
      </c>
      <c r="D184">
        <v>273003210</v>
      </c>
      <c r="E184">
        <v>150989682.47559297</v>
      </c>
      <c r="F184">
        <v>106574632.58780903</v>
      </c>
      <c r="G184">
        <v>563540325.06340194</v>
      </c>
      <c r="H184" s="47">
        <v>9.1999999999999993</v>
      </c>
      <c r="I184">
        <v>16200</v>
      </c>
      <c r="J184" s="20">
        <v>287.52820650959978</v>
      </c>
    </row>
    <row r="185" spans="1:10" hidden="1" x14ac:dyDescent="0.3">
      <c r="A185" t="b">
        <v>0</v>
      </c>
      <c r="B185" t="s">
        <v>402</v>
      </c>
      <c r="C185">
        <v>35696640</v>
      </c>
      <c r="D185">
        <v>219076650</v>
      </c>
      <c r="E185">
        <v>141820542.26929358</v>
      </c>
      <c r="F185">
        <v>167304142.70488778</v>
      </c>
      <c r="G185">
        <v>563897974.97418129</v>
      </c>
      <c r="H185" s="47">
        <v>9.9600000000000009</v>
      </c>
      <c r="I185">
        <v>13000</v>
      </c>
      <c r="J185" s="20">
        <v>329.87750515748542</v>
      </c>
    </row>
    <row r="186" spans="1:10" hidden="1" x14ac:dyDescent="0.3">
      <c r="A186" t="b">
        <v>0</v>
      </c>
      <c r="B186" t="s">
        <v>547</v>
      </c>
      <c r="C186">
        <v>58060800</v>
      </c>
      <c r="D186">
        <v>204920928.00000003</v>
      </c>
      <c r="E186">
        <v>173377103.09449121</v>
      </c>
      <c r="F186">
        <v>128204632.58780904</v>
      </c>
      <c r="G186">
        <v>564563463.68230033</v>
      </c>
      <c r="H186" s="47">
        <v>16.2</v>
      </c>
      <c r="I186">
        <v>12160</v>
      </c>
      <c r="J186" s="20">
        <v>322.54697886811397</v>
      </c>
    </row>
    <row r="187" spans="1:10" hidden="1" x14ac:dyDescent="0.3">
      <c r="A187" t="b">
        <v>0</v>
      </c>
      <c r="B187" t="s">
        <v>219</v>
      </c>
      <c r="C187">
        <v>113111039.99999999</v>
      </c>
      <c r="D187">
        <v>203572764</v>
      </c>
      <c r="E187">
        <v>150989682.47559297</v>
      </c>
      <c r="F187">
        <v>97922632.587809026</v>
      </c>
      <c r="G187">
        <v>565596119.06340194</v>
      </c>
      <c r="H187" s="47">
        <v>31.559999999999995</v>
      </c>
      <c r="I187">
        <v>12080</v>
      </c>
      <c r="J187" s="20">
        <v>296.89800650959978</v>
      </c>
    </row>
    <row r="188" spans="1:10" hidden="1" x14ac:dyDescent="0.3">
      <c r="A188" t="b">
        <v>0</v>
      </c>
      <c r="B188" t="s">
        <v>456</v>
      </c>
      <c r="C188">
        <v>21504000.000000004</v>
      </c>
      <c r="D188">
        <v>263566061.99999997</v>
      </c>
      <c r="E188">
        <v>155038822.68189242</v>
      </c>
      <c r="F188">
        <v>125619510.11707872</v>
      </c>
      <c r="G188">
        <v>565728394.79897118</v>
      </c>
      <c r="H188" s="47">
        <v>6.0000000000000009</v>
      </c>
      <c r="I188">
        <v>15640</v>
      </c>
      <c r="J188" s="20">
        <v>302.86216965428542</v>
      </c>
    </row>
    <row r="189" spans="1:10" hidden="1" x14ac:dyDescent="0.3">
      <c r="A189" t="b">
        <v>0</v>
      </c>
      <c r="B189" t="s">
        <v>151</v>
      </c>
      <c r="C189">
        <v>32972799.999999996</v>
      </c>
      <c r="D189">
        <v>262891980</v>
      </c>
      <c r="E189">
        <v>140749682.47559297</v>
      </c>
      <c r="F189">
        <v>131294632.58780904</v>
      </c>
      <c r="G189">
        <v>567909095.06340206</v>
      </c>
      <c r="H189" s="47">
        <v>9.1999999999999993</v>
      </c>
      <c r="I189">
        <v>15600</v>
      </c>
      <c r="J189" s="20">
        <v>301.55720650959978</v>
      </c>
    </row>
    <row r="190" spans="1:10" hidden="1" x14ac:dyDescent="0.3">
      <c r="A190" t="b">
        <v>0</v>
      </c>
      <c r="B190" t="s">
        <v>518</v>
      </c>
      <c r="C190">
        <v>60928000</v>
      </c>
      <c r="D190">
        <v>214358076</v>
      </c>
      <c r="E190">
        <v>150454252.57874268</v>
      </c>
      <c r="F190">
        <v>142220668.26403099</v>
      </c>
      <c r="G190">
        <v>567960996.84277368</v>
      </c>
      <c r="H190" s="47">
        <v>17</v>
      </c>
      <c r="I190">
        <v>12720</v>
      </c>
      <c r="J190" s="20">
        <v>321.20590353008538</v>
      </c>
    </row>
    <row r="191" spans="1:10" hidden="1" x14ac:dyDescent="0.3">
      <c r="A191" t="b">
        <v>0</v>
      </c>
      <c r="B191" t="s">
        <v>43</v>
      </c>
      <c r="C191">
        <v>57200640</v>
      </c>
      <c r="D191">
        <v>331985385</v>
      </c>
      <c r="E191">
        <v>86805701.031497076</v>
      </c>
      <c r="F191">
        <v>92417193.823174208</v>
      </c>
      <c r="G191">
        <v>568408919.85467124</v>
      </c>
      <c r="H191" s="47">
        <v>15.96</v>
      </c>
      <c r="I191">
        <v>19700</v>
      </c>
      <c r="J191" s="20">
        <v>244.60088482714272</v>
      </c>
    </row>
    <row r="192" spans="1:10" hidden="1" x14ac:dyDescent="0.3">
      <c r="A192" t="b">
        <v>0</v>
      </c>
      <c r="B192" t="s">
        <v>69</v>
      </c>
      <c r="C192">
        <v>25804799.999999996</v>
      </c>
      <c r="D192">
        <v>282777399.00000006</v>
      </c>
      <c r="E192">
        <v>160158822.68189242</v>
      </c>
      <c r="F192">
        <v>99776632.587809026</v>
      </c>
      <c r="G192">
        <v>568517654.26970148</v>
      </c>
      <c r="H192" s="47">
        <v>7.1999999999999993</v>
      </c>
      <c r="I192">
        <v>16780</v>
      </c>
      <c r="J192" s="20">
        <v>287.19689729577124</v>
      </c>
    </row>
    <row r="193" spans="1:10" hidden="1" x14ac:dyDescent="0.3">
      <c r="A193" t="b">
        <v>0</v>
      </c>
      <c r="B193" t="s">
        <v>359</v>
      </c>
      <c r="C193">
        <v>25804799.999999996</v>
      </c>
      <c r="D193">
        <v>282777399.00000006</v>
      </c>
      <c r="E193">
        <v>160158822.68189242</v>
      </c>
      <c r="F193">
        <v>99776632.587809026</v>
      </c>
      <c r="G193">
        <v>568517654.26970148</v>
      </c>
      <c r="H193" s="47">
        <v>7.1999999999999993</v>
      </c>
      <c r="I193">
        <v>16780</v>
      </c>
      <c r="J193" s="20">
        <v>287.19689729577124</v>
      </c>
    </row>
    <row r="194" spans="1:10" hidden="1" x14ac:dyDescent="0.3">
      <c r="A194" t="b">
        <v>0</v>
      </c>
      <c r="B194" t="s">
        <v>213</v>
      </c>
      <c r="C194">
        <v>100352000.00000001</v>
      </c>
      <c r="D194">
        <v>213683994</v>
      </c>
      <c r="E194">
        <v>160158822.68189242</v>
      </c>
      <c r="F194">
        <v>97922632.587809026</v>
      </c>
      <c r="G194">
        <v>572117449.26970148</v>
      </c>
      <c r="H194" s="47">
        <v>28.000000000000004</v>
      </c>
      <c r="I194">
        <v>12680</v>
      </c>
      <c r="J194" s="20">
        <v>301.04839729577122</v>
      </c>
    </row>
    <row r="195" spans="1:10" hidden="1" x14ac:dyDescent="0.3">
      <c r="A195" t="b">
        <v>0</v>
      </c>
      <c r="B195" t="s">
        <v>64</v>
      </c>
      <c r="C195">
        <v>25804799.999999996</v>
      </c>
      <c r="D195">
        <v>272666169</v>
      </c>
      <c r="E195">
        <v>149918822.6818924</v>
      </c>
      <c r="F195">
        <v>124496632.58780901</v>
      </c>
      <c r="G195">
        <v>572886424.26970136</v>
      </c>
      <c r="H195" s="47">
        <v>7.1999999999999993</v>
      </c>
      <c r="I195">
        <v>16180</v>
      </c>
      <c r="J195" s="20">
        <v>301.22589729577123</v>
      </c>
    </row>
    <row r="196" spans="1:10" hidden="1" x14ac:dyDescent="0.3">
      <c r="A196" t="b">
        <v>0</v>
      </c>
      <c r="B196" t="s">
        <v>354</v>
      </c>
      <c r="C196">
        <v>25804799.999999996</v>
      </c>
      <c r="D196">
        <v>272666169</v>
      </c>
      <c r="E196">
        <v>149918822.6818924</v>
      </c>
      <c r="F196">
        <v>124496632.58780901</v>
      </c>
      <c r="G196">
        <v>572886424.26970136</v>
      </c>
      <c r="H196" s="47">
        <v>7.1999999999999993</v>
      </c>
      <c r="I196">
        <v>16180</v>
      </c>
      <c r="J196" s="20">
        <v>301.22589729577123</v>
      </c>
    </row>
    <row r="197" spans="1:10" hidden="1" x14ac:dyDescent="0.3">
      <c r="A197" t="b">
        <v>0</v>
      </c>
      <c r="B197" t="s">
        <v>166</v>
      </c>
      <c r="C197">
        <v>32972799.999999996</v>
      </c>
      <c r="D197">
        <v>262891980</v>
      </c>
      <c r="E197">
        <v>145869682.47559297</v>
      </c>
      <c r="F197">
        <v>131294632.58780904</v>
      </c>
      <c r="G197">
        <v>573029095.06340206</v>
      </c>
      <c r="H197" s="47">
        <v>9.1999999999999993</v>
      </c>
      <c r="I197">
        <v>15600</v>
      </c>
      <c r="J197" s="20">
        <v>305.55720650959978</v>
      </c>
    </row>
    <row r="198" spans="1:10" hidden="1" x14ac:dyDescent="0.3">
      <c r="A198" t="b">
        <v>0</v>
      </c>
      <c r="B198" t="s">
        <v>542</v>
      </c>
      <c r="C198">
        <v>66519040.000000007</v>
      </c>
      <c r="D198">
        <v>225143388.00000003</v>
      </c>
      <c r="E198">
        <v>178497103.09449124</v>
      </c>
      <c r="F198">
        <v>103484632.58780904</v>
      </c>
      <c r="G198">
        <v>573644163.68230033</v>
      </c>
      <c r="H198" s="47">
        <v>18.560000000000002</v>
      </c>
      <c r="I198">
        <v>13360</v>
      </c>
      <c r="J198" s="20">
        <v>309.79297886811406</v>
      </c>
    </row>
    <row r="199" spans="1:10" hidden="1" x14ac:dyDescent="0.3">
      <c r="A199" t="b">
        <v>0</v>
      </c>
      <c r="B199" t="s">
        <v>451</v>
      </c>
      <c r="C199">
        <v>29962240.000000004</v>
      </c>
      <c r="D199">
        <v>283788522</v>
      </c>
      <c r="E199">
        <v>160158822.68189242</v>
      </c>
      <c r="F199">
        <v>100899510.11707872</v>
      </c>
      <c r="G199">
        <v>574809094.79897118</v>
      </c>
      <c r="H199" s="47">
        <v>8.3600000000000012</v>
      </c>
      <c r="I199">
        <v>16840</v>
      </c>
      <c r="J199" s="20">
        <v>290.10816965428546</v>
      </c>
    </row>
    <row r="200" spans="1:10" hidden="1" x14ac:dyDescent="0.3">
      <c r="A200" t="b">
        <v>0</v>
      </c>
      <c r="B200" t="s">
        <v>208</v>
      </c>
      <c r="C200">
        <v>100352000.00000001</v>
      </c>
      <c r="D200">
        <v>203572764</v>
      </c>
      <c r="E200">
        <v>149918822.6818924</v>
      </c>
      <c r="F200">
        <v>122642632.58780903</v>
      </c>
      <c r="G200">
        <v>576486219.26970148</v>
      </c>
      <c r="H200" s="47">
        <v>28.000000000000004</v>
      </c>
      <c r="I200">
        <v>12080</v>
      </c>
      <c r="J200" s="20">
        <v>315.07739729577122</v>
      </c>
    </row>
    <row r="201" spans="1:10" hidden="1" x14ac:dyDescent="0.3">
      <c r="A201" t="b">
        <v>0</v>
      </c>
      <c r="B201" t="s">
        <v>98</v>
      </c>
      <c r="C201">
        <v>25088000</v>
      </c>
      <c r="D201">
        <v>293225670.00000006</v>
      </c>
      <c r="E201">
        <v>160158822.68189242</v>
      </c>
      <c r="F201">
        <v>98540632.587809041</v>
      </c>
      <c r="G201">
        <v>577013125.2697016</v>
      </c>
      <c r="H201" s="47">
        <v>7</v>
      </c>
      <c r="I201">
        <v>17400</v>
      </c>
      <c r="J201" s="20">
        <v>287.75359729577121</v>
      </c>
    </row>
    <row r="202" spans="1:10" hidden="1" x14ac:dyDescent="0.3">
      <c r="A202" t="b">
        <v>0</v>
      </c>
      <c r="B202" t="s">
        <v>513</v>
      </c>
      <c r="C202">
        <v>69386240.000000015</v>
      </c>
      <c r="D202">
        <v>234580536</v>
      </c>
      <c r="E202">
        <v>155574252.57874268</v>
      </c>
      <c r="F202">
        <v>117500668.26403099</v>
      </c>
      <c r="G202">
        <v>577041696.84277368</v>
      </c>
      <c r="H202" s="47">
        <v>19.360000000000003</v>
      </c>
      <c r="I202">
        <v>13920</v>
      </c>
      <c r="J202" s="20">
        <v>308.45190353008536</v>
      </c>
    </row>
    <row r="203" spans="1:10" hidden="1" x14ac:dyDescent="0.3">
      <c r="A203" t="b">
        <v>0</v>
      </c>
      <c r="B203" t="s">
        <v>405</v>
      </c>
      <c r="C203">
        <v>35840000</v>
      </c>
      <c r="D203">
        <v>212335830</v>
      </c>
      <c r="E203">
        <v>119198822.68189241</v>
      </c>
      <c r="F203">
        <v>210281336.52806199</v>
      </c>
      <c r="G203">
        <v>577655989.20995438</v>
      </c>
      <c r="H203" s="47">
        <v>10</v>
      </c>
      <c r="I203">
        <v>12600</v>
      </c>
      <c r="J203" s="20">
        <v>352.67171762611383</v>
      </c>
    </row>
    <row r="204" spans="1:10" hidden="1" x14ac:dyDescent="0.3">
      <c r="A204" t="b">
        <v>0</v>
      </c>
      <c r="B204" t="s">
        <v>79</v>
      </c>
      <c r="C204">
        <v>25804799.999999996</v>
      </c>
      <c r="D204">
        <v>272666169</v>
      </c>
      <c r="E204">
        <v>155038822.68189242</v>
      </c>
      <c r="F204">
        <v>124496632.58780901</v>
      </c>
      <c r="G204">
        <v>578006424.26970136</v>
      </c>
      <c r="H204" s="47">
        <v>7.1999999999999993</v>
      </c>
      <c r="I204">
        <v>16180</v>
      </c>
      <c r="J204" s="20">
        <v>305.22589729577123</v>
      </c>
    </row>
    <row r="205" spans="1:10" hidden="1" x14ac:dyDescent="0.3">
      <c r="A205" t="b">
        <v>0</v>
      </c>
      <c r="B205" t="s">
        <v>369</v>
      </c>
      <c r="C205">
        <v>25804799.999999996</v>
      </c>
      <c r="D205">
        <v>272666169</v>
      </c>
      <c r="E205">
        <v>155038822.68189242</v>
      </c>
      <c r="F205">
        <v>124496632.58780901</v>
      </c>
      <c r="G205">
        <v>578006424.26970136</v>
      </c>
      <c r="H205" s="47">
        <v>7.1999999999999993</v>
      </c>
      <c r="I205">
        <v>16180</v>
      </c>
      <c r="J205" s="20">
        <v>305.22589729577123</v>
      </c>
    </row>
    <row r="206" spans="1:10" hidden="1" x14ac:dyDescent="0.3">
      <c r="A206" t="b">
        <v>0</v>
      </c>
      <c r="B206" t="s">
        <v>445</v>
      </c>
      <c r="C206">
        <v>17203200.000000004</v>
      </c>
      <c r="D206">
        <v>293899752</v>
      </c>
      <c r="E206">
        <v>169327962.88819185</v>
      </c>
      <c r="F206">
        <v>100899510.11707872</v>
      </c>
      <c r="G206">
        <v>581330425.00527048</v>
      </c>
      <c r="H206" s="47">
        <v>4.8000000000000007</v>
      </c>
      <c r="I206">
        <v>17440</v>
      </c>
      <c r="J206" s="20">
        <v>294.2585604404569</v>
      </c>
    </row>
    <row r="207" spans="1:10" hidden="1" x14ac:dyDescent="0.3">
      <c r="A207" t="b">
        <v>0</v>
      </c>
      <c r="B207" t="s">
        <v>223</v>
      </c>
      <c r="C207">
        <v>100352000.00000001</v>
      </c>
      <c r="D207">
        <v>203572764</v>
      </c>
      <c r="E207">
        <v>155038822.68189242</v>
      </c>
      <c r="F207">
        <v>122642632.58780903</v>
      </c>
      <c r="G207">
        <v>581606219.26970148</v>
      </c>
      <c r="H207" s="47">
        <v>28.000000000000004</v>
      </c>
      <c r="I207">
        <v>12080</v>
      </c>
      <c r="J207" s="20">
        <v>319.07739729577122</v>
      </c>
    </row>
    <row r="208" spans="1:10" hidden="1" x14ac:dyDescent="0.3">
      <c r="A208" t="b">
        <v>0</v>
      </c>
      <c r="B208" t="s">
        <v>161</v>
      </c>
      <c r="C208">
        <v>41431040.000000007</v>
      </c>
      <c r="D208">
        <v>283114440</v>
      </c>
      <c r="E208">
        <v>150989682.47559297</v>
      </c>
      <c r="F208">
        <v>106574632.58780903</v>
      </c>
      <c r="G208">
        <v>582109795.06340194</v>
      </c>
      <c r="H208" s="47">
        <v>11.560000000000002</v>
      </c>
      <c r="I208">
        <v>16800</v>
      </c>
      <c r="J208" s="20">
        <v>292.80320650959976</v>
      </c>
    </row>
    <row r="209" spans="1:10" hidden="1" x14ac:dyDescent="0.3">
      <c r="A209" t="b">
        <v>0</v>
      </c>
      <c r="B209" t="s">
        <v>440</v>
      </c>
      <c r="C209">
        <v>17203200.000000004</v>
      </c>
      <c r="D209">
        <v>283788522</v>
      </c>
      <c r="E209">
        <v>159087962.88819182</v>
      </c>
      <c r="F209">
        <v>125619510.11707872</v>
      </c>
      <c r="G209">
        <v>585699195.00527048</v>
      </c>
      <c r="H209" s="47">
        <v>4.8000000000000007</v>
      </c>
      <c r="I209">
        <v>16840</v>
      </c>
      <c r="J209" s="20">
        <v>308.28756044045684</v>
      </c>
    </row>
    <row r="210" spans="1:10" hidden="1" x14ac:dyDescent="0.3">
      <c r="A210" t="b">
        <v>0</v>
      </c>
      <c r="B210" t="s">
        <v>74</v>
      </c>
      <c r="C210">
        <v>34263040</v>
      </c>
      <c r="D210">
        <v>292888629</v>
      </c>
      <c r="E210">
        <v>160158822.68189242</v>
      </c>
      <c r="F210">
        <v>99776632.587809026</v>
      </c>
      <c r="G210">
        <v>587087124.26970148</v>
      </c>
      <c r="H210" s="47">
        <v>9.5599999999999987</v>
      </c>
      <c r="I210">
        <v>17380</v>
      </c>
      <c r="J210" s="20">
        <v>292.47189729577121</v>
      </c>
    </row>
    <row r="211" spans="1:10" hidden="1" x14ac:dyDescent="0.3">
      <c r="A211" t="b">
        <v>0</v>
      </c>
      <c r="B211" t="s">
        <v>364</v>
      </c>
      <c r="C211">
        <v>34263040</v>
      </c>
      <c r="D211">
        <v>292888629</v>
      </c>
      <c r="E211">
        <v>160158822.68189242</v>
      </c>
      <c r="F211">
        <v>99776632.587809026</v>
      </c>
      <c r="G211">
        <v>587087124.26970148</v>
      </c>
      <c r="H211" s="47">
        <v>9.5599999999999987</v>
      </c>
      <c r="I211">
        <v>17380</v>
      </c>
      <c r="J211" s="20">
        <v>292.47189729577121</v>
      </c>
    </row>
    <row r="212" spans="1:10" hidden="1" x14ac:dyDescent="0.3">
      <c r="A212" t="b">
        <v>0</v>
      </c>
      <c r="B212" t="s">
        <v>155</v>
      </c>
      <c r="C212">
        <v>28672000</v>
      </c>
      <c r="D212">
        <v>293225670.00000006</v>
      </c>
      <c r="E212">
        <v>160158822.68189242</v>
      </c>
      <c r="F212">
        <v>106574632.58780903</v>
      </c>
      <c r="G212">
        <v>588631125.26970148</v>
      </c>
      <c r="H212" s="47">
        <v>8</v>
      </c>
      <c r="I212">
        <v>17400</v>
      </c>
      <c r="J212" s="20">
        <v>296.9535972957712</v>
      </c>
    </row>
    <row r="213" spans="1:10" hidden="1" x14ac:dyDescent="0.3">
      <c r="A213" t="b">
        <v>0</v>
      </c>
      <c r="B213" t="s">
        <v>218</v>
      </c>
      <c r="C213">
        <v>108810240</v>
      </c>
      <c r="D213">
        <v>223795224.00000003</v>
      </c>
      <c r="E213">
        <v>160158822.68189242</v>
      </c>
      <c r="F213">
        <v>97922632.587809026</v>
      </c>
      <c r="G213">
        <v>590686919.26970148</v>
      </c>
      <c r="H213" s="47">
        <v>30.36</v>
      </c>
      <c r="I213">
        <v>13280</v>
      </c>
      <c r="J213" s="20">
        <v>306.3233972957712</v>
      </c>
    </row>
    <row r="214" spans="1:10" hidden="1" x14ac:dyDescent="0.3">
      <c r="A214" t="b">
        <v>0</v>
      </c>
      <c r="B214" t="s">
        <v>455</v>
      </c>
      <c r="C214">
        <v>17203200.000000004</v>
      </c>
      <c r="D214">
        <v>283788522</v>
      </c>
      <c r="E214">
        <v>164207962.88819185</v>
      </c>
      <c r="F214">
        <v>125619510.11707872</v>
      </c>
      <c r="G214">
        <v>590819195.00527048</v>
      </c>
      <c r="H214" s="47">
        <v>4.8000000000000007</v>
      </c>
      <c r="I214">
        <v>16840</v>
      </c>
      <c r="J214" s="20">
        <v>312.28756044045684</v>
      </c>
    </row>
    <row r="215" spans="1:10" hidden="1" x14ac:dyDescent="0.3">
      <c r="A215" t="b">
        <v>0</v>
      </c>
      <c r="B215" t="s">
        <v>473</v>
      </c>
      <c r="C215">
        <v>91750400</v>
      </c>
      <c r="D215">
        <v>306707310</v>
      </c>
      <c r="E215">
        <v>100559411.34094621</v>
      </c>
      <c r="F215">
        <v>92417193.823174208</v>
      </c>
      <c r="G215">
        <v>591434315.16412044</v>
      </c>
      <c r="H215" s="47">
        <v>25.6</v>
      </c>
      <c r="I215">
        <v>18200</v>
      </c>
      <c r="J215" s="20">
        <v>263.91447100639988</v>
      </c>
    </row>
    <row r="216" spans="1:10" hidden="1" x14ac:dyDescent="0.3">
      <c r="A216" t="b">
        <v>0</v>
      </c>
      <c r="B216" t="s">
        <v>150</v>
      </c>
      <c r="C216">
        <v>28672000</v>
      </c>
      <c r="D216">
        <v>283114440</v>
      </c>
      <c r="E216">
        <v>149918822.6818924</v>
      </c>
      <c r="F216">
        <v>131294632.58780904</v>
      </c>
      <c r="G216">
        <v>592999895.26970148</v>
      </c>
      <c r="H216" s="47">
        <v>8</v>
      </c>
      <c r="I216">
        <v>16800</v>
      </c>
      <c r="J216" s="20">
        <v>310.9825972957712</v>
      </c>
    </row>
    <row r="217" spans="1:10" hidden="1" x14ac:dyDescent="0.3">
      <c r="A217" t="b">
        <v>0</v>
      </c>
      <c r="B217" t="s">
        <v>68</v>
      </c>
      <c r="C217">
        <v>21504000.000000004</v>
      </c>
      <c r="D217">
        <v>302999859.00000006</v>
      </c>
      <c r="E217">
        <v>169327962.88819185</v>
      </c>
      <c r="F217">
        <v>99776632.587809026</v>
      </c>
      <c r="G217">
        <v>593608454.47600102</v>
      </c>
      <c r="H217" s="47">
        <v>6.0000000000000009</v>
      </c>
      <c r="I217">
        <v>17980</v>
      </c>
      <c r="J217" s="20">
        <v>296.62228808194266</v>
      </c>
    </row>
    <row r="218" spans="1:10" hidden="1" x14ac:dyDescent="0.3">
      <c r="A218" t="b">
        <v>0</v>
      </c>
      <c r="B218" t="s">
        <v>358</v>
      </c>
      <c r="C218">
        <v>21504000.000000004</v>
      </c>
      <c r="D218">
        <v>302999859.00000006</v>
      </c>
      <c r="E218">
        <v>169327962.88819185</v>
      </c>
      <c r="F218">
        <v>99776632.587809026</v>
      </c>
      <c r="G218">
        <v>593608454.47600102</v>
      </c>
      <c r="H218" s="47">
        <v>6.0000000000000009</v>
      </c>
      <c r="I218">
        <v>17980</v>
      </c>
      <c r="J218" s="20">
        <v>296.62228808194266</v>
      </c>
    </row>
    <row r="219" spans="1:10" hidden="1" x14ac:dyDescent="0.3">
      <c r="A219" t="b">
        <v>0</v>
      </c>
      <c r="B219" t="s">
        <v>468</v>
      </c>
      <c r="C219">
        <v>91750400</v>
      </c>
      <c r="D219">
        <v>296596080</v>
      </c>
      <c r="E219">
        <v>90319411.340946183</v>
      </c>
      <c r="F219">
        <v>117137193.82317419</v>
      </c>
      <c r="G219">
        <v>595803085.16412044</v>
      </c>
      <c r="H219" s="47">
        <v>25.6</v>
      </c>
      <c r="I219">
        <v>17600</v>
      </c>
      <c r="J219" s="20">
        <v>277.94347100639982</v>
      </c>
    </row>
    <row r="220" spans="1:10" hidden="1" x14ac:dyDescent="0.3">
      <c r="A220" t="b">
        <v>0</v>
      </c>
      <c r="B220" t="s">
        <v>63</v>
      </c>
      <c r="C220">
        <v>21504000.000000004</v>
      </c>
      <c r="D220">
        <v>292888629</v>
      </c>
      <c r="E220">
        <v>159087962.88819182</v>
      </c>
      <c r="F220">
        <v>124496632.58780901</v>
      </c>
      <c r="G220">
        <v>597977224.47600079</v>
      </c>
      <c r="H220" s="47">
        <v>6.0000000000000009</v>
      </c>
      <c r="I220">
        <v>17380</v>
      </c>
      <c r="J220" s="20">
        <v>310.6512880819426</v>
      </c>
    </row>
    <row r="221" spans="1:10" hidden="1" x14ac:dyDescent="0.3">
      <c r="A221" t="b">
        <v>0</v>
      </c>
      <c r="B221" t="s">
        <v>353</v>
      </c>
      <c r="C221">
        <v>21504000.000000004</v>
      </c>
      <c r="D221">
        <v>292888629</v>
      </c>
      <c r="E221">
        <v>159087962.88819182</v>
      </c>
      <c r="F221">
        <v>124496632.58780901</v>
      </c>
      <c r="G221">
        <v>597977224.47600079</v>
      </c>
      <c r="H221" s="47">
        <v>6.0000000000000009</v>
      </c>
      <c r="I221">
        <v>17380</v>
      </c>
      <c r="J221" s="20">
        <v>310.6512880819426</v>
      </c>
    </row>
    <row r="222" spans="1:10" hidden="1" x14ac:dyDescent="0.3">
      <c r="A222" t="b">
        <v>0</v>
      </c>
      <c r="B222" t="s">
        <v>165</v>
      </c>
      <c r="C222">
        <v>28672000</v>
      </c>
      <c r="D222">
        <v>283114440</v>
      </c>
      <c r="E222">
        <v>155038822.68189242</v>
      </c>
      <c r="F222">
        <v>131294632.58780904</v>
      </c>
      <c r="G222">
        <v>598119895.26970148</v>
      </c>
      <c r="H222" s="47">
        <v>8</v>
      </c>
      <c r="I222">
        <v>16800</v>
      </c>
      <c r="J222" s="20">
        <v>314.9825972957712</v>
      </c>
    </row>
    <row r="223" spans="1:10" hidden="1" x14ac:dyDescent="0.3">
      <c r="A223" t="b">
        <v>0</v>
      </c>
      <c r="B223" t="s">
        <v>450</v>
      </c>
      <c r="C223">
        <v>25661440</v>
      </c>
      <c r="D223">
        <v>304010982</v>
      </c>
      <c r="E223">
        <v>169327962.88819185</v>
      </c>
      <c r="F223">
        <v>100899510.11707872</v>
      </c>
      <c r="G223">
        <v>599899895.00527048</v>
      </c>
      <c r="H223" s="47">
        <v>7.16</v>
      </c>
      <c r="I223">
        <v>18040</v>
      </c>
      <c r="J223" s="20">
        <v>299.53356044045694</v>
      </c>
    </row>
    <row r="224" spans="1:10" hidden="1" x14ac:dyDescent="0.3">
      <c r="A224" t="b">
        <v>0</v>
      </c>
      <c r="B224" t="s">
        <v>483</v>
      </c>
      <c r="C224">
        <v>91750400</v>
      </c>
      <c r="D224">
        <v>296596080</v>
      </c>
      <c r="E224">
        <v>95439411.340946198</v>
      </c>
      <c r="F224">
        <v>117137193.82317419</v>
      </c>
      <c r="G224">
        <v>600923085.16412044</v>
      </c>
      <c r="H224" s="47">
        <v>25.6</v>
      </c>
      <c r="I224">
        <v>17600</v>
      </c>
      <c r="J224" s="20">
        <v>281.94347100639982</v>
      </c>
    </row>
    <row r="225" spans="1:10" hidden="1" x14ac:dyDescent="0.3">
      <c r="A225" t="b">
        <v>0</v>
      </c>
      <c r="B225" t="s">
        <v>97</v>
      </c>
      <c r="C225">
        <v>20787200.000000004</v>
      </c>
      <c r="D225">
        <v>313448130</v>
      </c>
      <c r="E225">
        <v>169327962.88819185</v>
      </c>
      <c r="F225">
        <v>98540632.587809041</v>
      </c>
      <c r="G225">
        <v>602103925.47600091</v>
      </c>
      <c r="H225" s="47">
        <v>5.8000000000000007</v>
      </c>
      <c r="I225">
        <v>18600</v>
      </c>
      <c r="J225" s="20">
        <v>297.17898808194263</v>
      </c>
    </row>
    <row r="226" spans="1:10" hidden="1" x14ac:dyDescent="0.3">
      <c r="A226" t="b">
        <v>0</v>
      </c>
      <c r="B226" t="s">
        <v>78</v>
      </c>
      <c r="C226">
        <v>21504000.000000004</v>
      </c>
      <c r="D226">
        <v>292888629</v>
      </c>
      <c r="E226">
        <v>164207962.88819185</v>
      </c>
      <c r="F226">
        <v>124496632.58780901</v>
      </c>
      <c r="G226">
        <v>603097224.47600079</v>
      </c>
      <c r="H226" s="47">
        <v>6.0000000000000009</v>
      </c>
      <c r="I226">
        <v>17380</v>
      </c>
      <c r="J226" s="20">
        <v>314.65128808194265</v>
      </c>
    </row>
    <row r="227" spans="1:10" hidden="1" x14ac:dyDescent="0.3">
      <c r="A227" t="b">
        <v>0</v>
      </c>
      <c r="B227" t="s">
        <v>368</v>
      </c>
      <c r="C227">
        <v>21504000.000000004</v>
      </c>
      <c r="D227">
        <v>292888629</v>
      </c>
      <c r="E227">
        <v>164207962.88819185</v>
      </c>
      <c r="F227">
        <v>124496632.58780901</v>
      </c>
      <c r="G227">
        <v>603097224.47600079</v>
      </c>
      <c r="H227" s="47">
        <v>6.0000000000000009</v>
      </c>
      <c r="I227">
        <v>17380</v>
      </c>
      <c r="J227" s="20">
        <v>314.65128808194265</v>
      </c>
    </row>
    <row r="228" spans="1:10" hidden="1" x14ac:dyDescent="0.3">
      <c r="A228" t="b">
        <v>0</v>
      </c>
      <c r="B228" t="s">
        <v>160</v>
      </c>
      <c r="C228">
        <v>37130240</v>
      </c>
      <c r="D228">
        <v>303336900</v>
      </c>
      <c r="E228">
        <v>160158822.68189242</v>
      </c>
      <c r="F228">
        <v>106574632.58780903</v>
      </c>
      <c r="G228">
        <v>607200595.26970148</v>
      </c>
      <c r="H228" s="47">
        <v>10.36</v>
      </c>
      <c r="I228">
        <v>18000</v>
      </c>
      <c r="J228" s="20">
        <v>302.22859729577124</v>
      </c>
    </row>
    <row r="229" spans="1:10" hidden="1" x14ac:dyDescent="0.3">
      <c r="A229" t="b">
        <v>0</v>
      </c>
      <c r="B229" t="s">
        <v>478</v>
      </c>
      <c r="C229">
        <v>100208639.99999999</v>
      </c>
      <c r="D229">
        <v>316818540</v>
      </c>
      <c r="E229">
        <v>100559411.34094621</v>
      </c>
      <c r="F229">
        <v>92417193.823174208</v>
      </c>
      <c r="G229">
        <v>610003785.16412044</v>
      </c>
      <c r="H229" s="47">
        <v>27.959999999999997</v>
      </c>
      <c r="I229">
        <v>18800</v>
      </c>
      <c r="J229" s="20">
        <v>269.18947100639986</v>
      </c>
    </row>
    <row r="230" spans="1:10" hidden="1" x14ac:dyDescent="0.3">
      <c r="A230" t="b">
        <v>0</v>
      </c>
      <c r="B230" t="s">
        <v>256</v>
      </c>
      <c r="C230">
        <v>12902399.999999998</v>
      </c>
      <c r="D230">
        <v>353893050</v>
      </c>
      <c r="E230">
        <v>105143981.44409591</v>
      </c>
      <c r="F230">
        <v>138528801.91683719</v>
      </c>
      <c r="G230">
        <v>610468233.36093307</v>
      </c>
      <c r="H230" s="47">
        <v>3.5999999999999996</v>
      </c>
      <c r="I230">
        <v>21000</v>
      </c>
      <c r="J230" s="20">
        <v>290.66271794673116</v>
      </c>
    </row>
    <row r="231" spans="1:10" hidden="1" x14ac:dyDescent="0.3">
      <c r="A231" t="b">
        <v>0</v>
      </c>
      <c r="B231" t="s">
        <v>330</v>
      </c>
      <c r="C231">
        <v>28672000</v>
      </c>
      <c r="D231">
        <v>313448130</v>
      </c>
      <c r="E231">
        <v>171161790.92945167</v>
      </c>
      <c r="F231">
        <v>98686022.364151761</v>
      </c>
      <c r="G231">
        <v>611967943.29360342</v>
      </c>
      <c r="H231" s="47">
        <v>8</v>
      </c>
      <c r="I231">
        <v>18600</v>
      </c>
      <c r="J231" s="20">
        <v>301.83282136183965</v>
      </c>
    </row>
    <row r="232" spans="1:10" hidden="1" x14ac:dyDescent="0.3">
      <c r="A232" t="b">
        <v>0</v>
      </c>
      <c r="B232" t="s">
        <v>73</v>
      </c>
      <c r="C232">
        <v>29962240.000000004</v>
      </c>
      <c r="D232">
        <v>313111089</v>
      </c>
      <c r="E232">
        <v>169327962.88819185</v>
      </c>
      <c r="F232">
        <v>99776632.587809026</v>
      </c>
      <c r="G232">
        <v>612177924.47600079</v>
      </c>
      <c r="H232" s="47">
        <v>8.3600000000000012</v>
      </c>
      <c r="I232">
        <v>18580</v>
      </c>
      <c r="J232" s="20">
        <v>301.89728808194263</v>
      </c>
    </row>
    <row r="233" spans="1:10" hidden="1" x14ac:dyDescent="0.3">
      <c r="A233" t="b">
        <v>0</v>
      </c>
      <c r="B233" t="s">
        <v>363</v>
      </c>
      <c r="C233">
        <v>29962240.000000004</v>
      </c>
      <c r="D233">
        <v>313111089</v>
      </c>
      <c r="E233">
        <v>169327962.88819185</v>
      </c>
      <c r="F233">
        <v>99776632.587809026</v>
      </c>
      <c r="G233">
        <v>612177924.47600079</v>
      </c>
      <c r="H233" s="47">
        <v>8.3600000000000012</v>
      </c>
      <c r="I233">
        <v>18580</v>
      </c>
      <c r="J233" s="20">
        <v>301.89728808194263</v>
      </c>
    </row>
    <row r="234" spans="1:10" hidden="1" x14ac:dyDescent="0.3">
      <c r="A234" t="b">
        <v>0</v>
      </c>
      <c r="B234" t="s">
        <v>93</v>
      </c>
      <c r="C234">
        <v>25088000</v>
      </c>
      <c r="D234">
        <v>283114440</v>
      </c>
      <c r="E234">
        <v>182010813.40394035</v>
      </c>
      <c r="F234">
        <v>123260632.58780901</v>
      </c>
      <c r="G234">
        <v>613473885.99174929</v>
      </c>
      <c r="H234" s="47">
        <v>7</v>
      </c>
      <c r="I234">
        <v>16800</v>
      </c>
      <c r="J234" s="20">
        <v>326.85446504737109</v>
      </c>
    </row>
    <row r="235" spans="1:10" hidden="1" x14ac:dyDescent="0.3">
      <c r="A235" t="b">
        <v>0</v>
      </c>
      <c r="B235" t="s">
        <v>255</v>
      </c>
      <c r="C235">
        <v>12902399.999999998</v>
      </c>
      <c r="D235">
        <v>343781820.00000006</v>
      </c>
      <c r="E235">
        <v>94903981.444095924</v>
      </c>
      <c r="F235">
        <v>163248801.91683719</v>
      </c>
      <c r="G235">
        <v>614837003.36093318</v>
      </c>
      <c r="H235" s="47">
        <v>3.5999999999999996</v>
      </c>
      <c r="I235">
        <v>20400</v>
      </c>
      <c r="J235" s="20">
        <v>304.69171794673116</v>
      </c>
    </row>
    <row r="236" spans="1:10" hidden="1" x14ac:dyDescent="0.3">
      <c r="A236" t="b">
        <v>0</v>
      </c>
      <c r="B236" t="s">
        <v>325</v>
      </c>
      <c r="C236">
        <v>28672000</v>
      </c>
      <c r="D236">
        <v>303336900</v>
      </c>
      <c r="E236">
        <v>160921790.9294517</v>
      </c>
      <c r="F236">
        <v>123406022.36415175</v>
      </c>
      <c r="G236">
        <v>616336713.29360342</v>
      </c>
      <c r="H236" s="47">
        <v>8</v>
      </c>
      <c r="I236">
        <v>18000</v>
      </c>
      <c r="J236" s="20">
        <v>315.8618213618397</v>
      </c>
    </row>
    <row r="237" spans="1:10" hidden="1" x14ac:dyDescent="0.3">
      <c r="A237" t="b">
        <v>0</v>
      </c>
      <c r="B237" t="s">
        <v>291</v>
      </c>
      <c r="C237">
        <v>17203200</v>
      </c>
      <c r="D237">
        <v>288170055</v>
      </c>
      <c r="E237">
        <v>149456985.36268046</v>
      </c>
      <c r="F237">
        <v>161584605.96366867</v>
      </c>
      <c r="G237">
        <v>616414846.32634914</v>
      </c>
      <c r="H237" s="47">
        <v>4.8</v>
      </c>
      <c r="I237">
        <v>17100</v>
      </c>
      <c r="J237" s="20">
        <v>336.53502803174808</v>
      </c>
    </row>
    <row r="238" spans="1:10" hidden="1" x14ac:dyDescent="0.3">
      <c r="A238" t="b">
        <v>0</v>
      </c>
      <c r="B238" t="s">
        <v>108</v>
      </c>
      <c r="C238">
        <v>25088000</v>
      </c>
      <c r="D238">
        <v>283114440</v>
      </c>
      <c r="E238">
        <v>187130813.40394035</v>
      </c>
      <c r="F238">
        <v>123260632.58780901</v>
      </c>
      <c r="G238">
        <v>618593885.99174929</v>
      </c>
      <c r="H238" s="47">
        <v>7</v>
      </c>
      <c r="I238">
        <v>16800</v>
      </c>
      <c r="J238" s="20">
        <v>330.85446504737109</v>
      </c>
    </row>
    <row r="239" spans="1:10" hidden="1" x14ac:dyDescent="0.3">
      <c r="A239" t="b">
        <v>0</v>
      </c>
      <c r="B239" t="s">
        <v>258</v>
      </c>
      <c r="C239">
        <v>12902399.999999998</v>
      </c>
      <c r="D239">
        <v>343781820.00000006</v>
      </c>
      <c r="E239">
        <v>100023981.44409592</v>
      </c>
      <c r="F239">
        <v>163248801.91683719</v>
      </c>
      <c r="G239">
        <v>619957003.36093318</v>
      </c>
      <c r="H239" s="47">
        <v>3.5999999999999996</v>
      </c>
      <c r="I239">
        <v>20400</v>
      </c>
      <c r="J239" s="20">
        <v>308.69171794673116</v>
      </c>
    </row>
    <row r="240" spans="1:10" hidden="1" x14ac:dyDescent="0.3">
      <c r="A240" t="b">
        <v>0</v>
      </c>
      <c r="B240" t="s">
        <v>127</v>
      </c>
      <c r="C240">
        <v>25804799.999999996</v>
      </c>
      <c r="D240">
        <v>306707310</v>
      </c>
      <c r="E240">
        <v>178497103.09449124</v>
      </c>
      <c r="F240">
        <v>109664632.58780904</v>
      </c>
      <c r="G240">
        <v>620673845.68230033</v>
      </c>
      <c r="H240" s="47">
        <v>7.1999999999999993</v>
      </c>
      <c r="I240">
        <v>18200</v>
      </c>
      <c r="J240" s="20">
        <v>315.78837886811402</v>
      </c>
    </row>
    <row r="241" spans="1:10" hidden="1" x14ac:dyDescent="0.3">
      <c r="A241" t="b">
        <v>0</v>
      </c>
      <c r="B241" t="s">
        <v>340</v>
      </c>
      <c r="C241">
        <v>28672000</v>
      </c>
      <c r="D241">
        <v>303336900</v>
      </c>
      <c r="E241">
        <v>166041790.92945167</v>
      </c>
      <c r="F241">
        <v>123406022.36415175</v>
      </c>
      <c r="G241">
        <v>621456713.29360342</v>
      </c>
      <c r="H241" s="47">
        <v>8</v>
      </c>
      <c r="I241">
        <v>18000</v>
      </c>
      <c r="J241" s="20">
        <v>319.8618213618397</v>
      </c>
    </row>
    <row r="242" spans="1:10" hidden="1" x14ac:dyDescent="0.3">
      <c r="A242" t="b">
        <v>0</v>
      </c>
      <c r="B242" t="s">
        <v>7</v>
      </c>
      <c r="C242">
        <v>573440000</v>
      </c>
      <c r="D242">
        <v>1348164.0000000002</v>
      </c>
      <c r="E242">
        <v>27507420.618898246</v>
      </c>
      <c r="F242">
        <v>19921389.776342712</v>
      </c>
      <c r="G242">
        <v>622216974.39524102</v>
      </c>
      <c r="H242" s="47">
        <v>160</v>
      </c>
      <c r="I242">
        <v>80</v>
      </c>
      <c r="J242" s="20">
        <v>265.09412748117711</v>
      </c>
    </row>
    <row r="243" spans="1:10" hidden="1" x14ac:dyDescent="0.3">
      <c r="A243" t="b">
        <v>0</v>
      </c>
      <c r="B243" t="s">
        <v>175</v>
      </c>
      <c r="C243">
        <v>17920000</v>
      </c>
      <c r="D243">
        <v>303336900</v>
      </c>
      <c r="E243">
        <v>236122261.85669476</v>
      </c>
      <c r="F243">
        <v>66404632.587809049</v>
      </c>
      <c r="G243">
        <v>623783794.44450378</v>
      </c>
      <c r="H243" s="47">
        <v>5</v>
      </c>
      <c r="I243">
        <v>18000</v>
      </c>
      <c r="J243" s="20">
        <v>315.07103415108554</v>
      </c>
    </row>
    <row r="244" spans="1:10" hidden="1" x14ac:dyDescent="0.3">
      <c r="A244" t="b">
        <v>0</v>
      </c>
      <c r="B244" t="s">
        <v>122</v>
      </c>
      <c r="C244">
        <v>25804799.999999996</v>
      </c>
      <c r="D244">
        <v>296596080</v>
      </c>
      <c r="E244">
        <v>168257103.09449124</v>
      </c>
      <c r="F244">
        <v>134384632.58780906</v>
      </c>
      <c r="G244">
        <v>625042615.68230033</v>
      </c>
      <c r="H244" s="47">
        <v>7.1999999999999993</v>
      </c>
      <c r="I244">
        <v>17600</v>
      </c>
      <c r="J244" s="20">
        <v>329.81737886811408</v>
      </c>
    </row>
    <row r="245" spans="1:10" hidden="1" x14ac:dyDescent="0.3">
      <c r="A245" t="b">
        <v>0</v>
      </c>
      <c r="B245" t="s">
        <v>103</v>
      </c>
      <c r="C245">
        <v>33546239.999999996</v>
      </c>
      <c r="D245">
        <v>303336900</v>
      </c>
      <c r="E245">
        <v>192250813.40394035</v>
      </c>
      <c r="F245">
        <v>98540632.587809041</v>
      </c>
      <c r="G245">
        <v>627674585.99174941</v>
      </c>
      <c r="H245" s="47">
        <v>9.36</v>
      </c>
      <c r="I245">
        <v>18000</v>
      </c>
      <c r="J245" s="20">
        <v>318.10046504737107</v>
      </c>
    </row>
    <row r="246" spans="1:10" hidden="1" x14ac:dyDescent="0.3">
      <c r="A246" t="b">
        <v>0</v>
      </c>
      <c r="B246" t="s">
        <v>40</v>
      </c>
      <c r="C246">
        <v>45875200</v>
      </c>
      <c r="D246">
        <v>328614975</v>
      </c>
      <c r="E246">
        <v>150989682.47559297</v>
      </c>
      <c r="F246">
        <v>103484632.58780904</v>
      </c>
      <c r="G246">
        <v>628964490.06340206</v>
      </c>
      <c r="H246" s="47">
        <v>12.8</v>
      </c>
      <c r="I246">
        <v>19500</v>
      </c>
      <c r="J246" s="20">
        <v>300.40870650959977</v>
      </c>
    </row>
    <row r="247" spans="1:10" hidden="1" x14ac:dyDescent="0.3">
      <c r="A247" t="b">
        <v>0</v>
      </c>
      <c r="B247" t="s">
        <v>257</v>
      </c>
      <c r="C247">
        <v>21360640.000000004</v>
      </c>
      <c r="D247">
        <v>364004280</v>
      </c>
      <c r="E247">
        <v>105143981.44409591</v>
      </c>
      <c r="F247">
        <v>138528801.91683719</v>
      </c>
      <c r="G247">
        <v>629037703.36093307</v>
      </c>
      <c r="H247" s="47">
        <v>5.9600000000000009</v>
      </c>
      <c r="I247">
        <v>21600</v>
      </c>
      <c r="J247" s="20">
        <v>295.9377179467312</v>
      </c>
    </row>
    <row r="248" spans="1:10" hidden="1" x14ac:dyDescent="0.3">
      <c r="A248" t="b">
        <v>0</v>
      </c>
      <c r="B248" t="s">
        <v>137</v>
      </c>
      <c r="C248">
        <v>25804799.999999996</v>
      </c>
      <c r="D248">
        <v>296596080</v>
      </c>
      <c r="E248">
        <v>173377103.09449124</v>
      </c>
      <c r="F248">
        <v>134384632.58780906</v>
      </c>
      <c r="G248">
        <v>630162615.68230033</v>
      </c>
      <c r="H248" s="47">
        <v>7.1999999999999993</v>
      </c>
      <c r="I248">
        <v>17600</v>
      </c>
      <c r="J248" s="20">
        <v>333.81737886811408</v>
      </c>
    </row>
    <row r="249" spans="1:10" hidden="1" x14ac:dyDescent="0.3">
      <c r="A249" t="b">
        <v>0</v>
      </c>
      <c r="B249" t="s">
        <v>335</v>
      </c>
      <c r="C249">
        <v>37130240</v>
      </c>
      <c r="D249">
        <v>323559360</v>
      </c>
      <c r="E249">
        <v>171161790.92945167</v>
      </c>
      <c r="F249">
        <v>98686022.364151761</v>
      </c>
      <c r="G249">
        <v>630537413.29360342</v>
      </c>
      <c r="H249" s="47">
        <v>10.36</v>
      </c>
      <c r="I249">
        <v>19200</v>
      </c>
      <c r="J249" s="20">
        <v>307.10782136183968</v>
      </c>
    </row>
    <row r="250" spans="1:10" hidden="1" x14ac:dyDescent="0.3">
      <c r="A250" t="b">
        <v>0</v>
      </c>
      <c r="B250" t="s">
        <v>35</v>
      </c>
      <c r="C250">
        <v>45875200</v>
      </c>
      <c r="D250">
        <v>318503745.00000006</v>
      </c>
      <c r="E250">
        <v>140749682.47559297</v>
      </c>
      <c r="F250">
        <v>128204632.58780904</v>
      </c>
      <c r="G250">
        <v>633333260.06340206</v>
      </c>
      <c r="H250" s="47">
        <v>12.8</v>
      </c>
      <c r="I250">
        <v>18900</v>
      </c>
      <c r="J250" s="20">
        <v>314.43770650959976</v>
      </c>
    </row>
    <row r="251" spans="1:10" hidden="1" x14ac:dyDescent="0.3">
      <c r="A251" t="b">
        <v>0</v>
      </c>
      <c r="B251" t="s">
        <v>329</v>
      </c>
      <c r="C251">
        <v>24371199.999999996</v>
      </c>
      <c r="D251">
        <v>333670590</v>
      </c>
      <c r="E251">
        <v>180330931.1357511</v>
      </c>
      <c r="F251">
        <v>98686022.364151761</v>
      </c>
      <c r="G251">
        <v>637058743.49990284</v>
      </c>
      <c r="H251" s="47">
        <v>6.7999999999999989</v>
      </c>
      <c r="I251">
        <v>19800</v>
      </c>
      <c r="J251" s="20">
        <v>311.25821214801113</v>
      </c>
    </row>
    <row r="252" spans="1:10" hidden="1" x14ac:dyDescent="0.3">
      <c r="A252" t="b">
        <v>0</v>
      </c>
      <c r="B252" t="s">
        <v>50</v>
      </c>
      <c r="C252">
        <v>45875200</v>
      </c>
      <c r="D252">
        <v>318503745.00000006</v>
      </c>
      <c r="E252">
        <v>145869682.47559297</v>
      </c>
      <c r="F252">
        <v>128204632.58780904</v>
      </c>
      <c r="G252">
        <v>638453260.06340206</v>
      </c>
      <c r="H252" s="47">
        <v>12.8</v>
      </c>
      <c r="I252">
        <v>18900</v>
      </c>
      <c r="J252" s="20">
        <v>318.43770650959976</v>
      </c>
    </row>
    <row r="253" spans="1:10" hidden="1" x14ac:dyDescent="0.3">
      <c r="A253" t="b">
        <v>0</v>
      </c>
      <c r="B253" t="s">
        <v>92</v>
      </c>
      <c r="C253">
        <v>20787200.000000004</v>
      </c>
      <c r="D253">
        <v>303336900</v>
      </c>
      <c r="E253">
        <v>191179953.61023974</v>
      </c>
      <c r="F253">
        <v>123260632.58780901</v>
      </c>
      <c r="G253">
        <v>638564686.19804871</v>
      </c>
      <c r="H253" s="47">
        <v>5.8000000000000007</v>
      </c>
      <c r="I253">
        <v>18000</v>
      </c>
      <c r="J253" s="20">
        <v>336.27985583354251</v>
      </c>
    </row>
    <row r="254" spans="1:10" hidden="1" x14ac:dyDescent="0.3">
      <c r="A254" t="b">
        <v>0</v>
      </c>
      <c r="B254" t="s">
        <v>132</v>
      </c>
      <c r="C254">
        <v>34263040</v>
      </c>
      <c r="D254">
        <v>316818540</v>
      </c>
      <c r="E254">
        <v>178497103.09449124</v>
      </c>
      <c r="F254">
        <v>109664632.58780904</v>
      </c>
      <c r="G254">
        <v>639243315.68230033</v>
      </c>
      <c r="H254" s="47">
        <v>9.5599999999999987</v>
      </c>
      <c r="I254">
        <v>18800</v>
      </c>
      <c r="J254" s="20">
        <v>321.06337886811406</v>
      </c>
    </row>
    <row r="255" spans="1:10" hidden="1" x14ac:dyDescent="0.3">
      <c r="A255" t="b">
        <v>0</v>
      </c>
      <c r="B255" t="s">
        <v>324</v>
      </c>
      <c r="C255">
        <v>24371199.999999996</v>
      </c>
      <c r="D255">
        <v>323559360</v>
      </c>
      <c r="E255">
        <v>170090931.13575107</v>
      </c>
      <c r="F255">
        <v>123406022.36415175</v>
      </c>
      <c r="G255">
        <v>641427513.49990284</v>
      </c>
      <c r="H255" s="47">
        <v>6.7999999999999989</v>
      </c>
      <c r="I255">
        <v>19200</v>
      </c>
      <c r="J255" s="20">
        <v>325.28721214801112</v>
      </c>
    </row>
    <row r="256" spans="1:10" hidden="1" x14ac:dyDescent="0.3">
      <c r="A256" t="b">
        <v>0</v>
      </c>
      <c r="B256" t="s">
        <v>290</v>
      </c>
      <c r="C256">
        <v>12902399.999999998</v>
      </c>
      <c r="D256">
        <v>308392515</v>
      </c>
      <c r="E256">
        <v>158626125.56897989</v>
      </c>
      <c r="F256">
        <v>161584605.96366867</v>
      </c>
      <c r="G256">
        <v>641505646.53264856</v>
      </c>
      <c r="H256" s="47">
        <v>3.5999999999999996</v>
      </c>
      <c r="I256">
        <v>18300</v>
      </c>
      <c r="J256" s="20">
        <v>345.96041881791956</v>
      </c>
    </row>
    <row r="257" spans="1:10" hidden="1" x14ac:dyDescent="0.3">
      <c r="A257" t="b">
        <v>0</v>
      </c>
      <c r="B257" t="s">
        <v>260</v>
      </c>
      <c r="C257">
        <v>21504000.000000004</v>
      </c>
      <c r="D257">
        <v>357263460</v>
      </c>
      <c r="E257">
        <v>82522261.856694743</v>
      </c>
      <c r="F257">
        <v>181505995.74001139</v>
      </c>
      <c r="G257">
        <v>642795717.59670615</v>
      </c>
      <c r="H257" s="47">
        <v>6.0000000000000009</v>
      </c>
      <c r="I257">
        <v>21200</v>
      </c>
      <c r="J257" s="20">
        <v>318.73193041535967</v>
      </c>
    </row>
    <row r="258" spans="1:10" hidden="1" x14ac:dyDescent="0.3">
      <c r="A258" t="b">
        <v>0</v>
      </c>
      <c r="B258" t="s">
        <v>107</v>
      </c>
      <c r="C258">
        <v>20787200.000000004</v>
      </c>
      <c r="D258">
        <v>303336900</v>
      </c>
      <c r="E258">
        <v>196299953.61023974</v>
      </c>
      <c r="F258">
        <v>123260632.58780901</v>
      </c>
      <c r="G258">
        <v>643684686.19804871</v>
      </c>
      <c r="H258" s="47">
        <v>5.8000000000000007</v>
      </c>
      <c r="I258">
        <v>18000</v>
      </c>
      <c r="J258" s="20">
        <v>340.27985583354251</v>
      </c>
    </row>
    <row r="259" spans="1:10" hidden="1" x14ac:dyDescent="0.3">
      <c r="A259" t="b">
        <v>0</v>
      </c>
      <c r="B259" t="s">
        <v>126</v>
      </c>
      <c r="C259">
        <v>21504000.000000004</v>
      </c>
      <c r="D259">
        <v>326929770.00000006</v>
      </c>
      <c r="E259">
        <v>187666243.3007907</v>
      </c>
      <c r="F259">
        <v>109664632.58780904</v>
      </c>
      <c r="G259">
        <v>645764645.88859987</v>
      </c>
      <c r="H259" s="47">
        <v>6.0000000000000009</v>
      </c>
      <c r="I259">
        <v>19400</v>
      </c>
      <c r="J259" s="20">
        <v>325.21376965428544</v>
      </c>
    </row>
    <row r="260" spans="1:10" hidden="1" x14ac:dyDescent="0.3">
      <c r="A260" t="b">
        <v>0</v>
      </c>
      <c r="B260" t="s">
        <v>339</v>
      </c>
      <c r="C260">
        <v>24371199.999999996</v>
      </c>
      <c r="D260">
        <v>323559360</v>
      </c>
      <c r="E260">
        <v>175210931.13575107</v>
      </c>
      <c r="F260">
        <v>123406022.36415175</v>
      </c>
      <c r="G260">
        <v>646547513.49990284</v>
      </c>
      <c r="H260" s="47">
        <v>6.7999999999999989</v>
      </c>
      <c r="I260">
        <v>19200</v>
      </c>
      <c r="J260" s="20">
        <v>329.28721214801112</v>
      </c>
    </row>
    <row r="261" spans="1:10" hidden="1" x14ac:dyDescent="0.3">
      <c r="A261" t="b">
        <v>0</v>
      </c>
      <c r="B261" t="s">
        <v>45</v>
      </c>
      <c r="C261">
        <v>54333440.000000007</v>
      </c>
      <c r="D261">
        <v>338726205</v>
      </c>
      <c r="E261">
        <v>150989682.47559297</v>
      </c>
      <c r="F261">
        <v>103484632.58780904</v>
      </c>
      <c r="G261">
        <v>647533960.06340206</v>
      </c>
      <c r="H261" s="47">
        <v>15.160000000000002</v>
      </c>
      <c r="I261">
        <v>20100</v>
      </c>
      <c r="J261" s="20">
        <v>305.6837065095998</v>
      </c>
    </row>
    <row r="262" spans="1:10" hidden="1" x14ac:dyDescent="0.3">
      <c r="A262" t="b">
        <v>0</v>
      </c>
      <c r="B262" t="s">
        <v>174</v>
      </c>
      <c r="C262">
        <v>13619200</v>
      </c>
      <c r="D262">
        <v>323559360</v>
      </c>
      <c r="E262">
        <v>245291402.06299415</v>
      </c>
      <c r="F262">
        <v>66404632.587809049</v>
      </c>
      <c r="G262">
        <v>648874594.65080321</v>
      </c>
      <c r="H262" s="47">
        <v>3.8</v>
      </c>
      <c r="I262">
        <v>19200</v>
      </c>
      <c r="J262" s="20">
        <v>324.4964249372569</v>
      </c>
    </row>
    <row r="263" spans="1:10" hidden="1" x14ac:dyDescent="0.3">
      <c r="A263" t="b">
        <v>0</v>
      </c>
      <c r="B263" t="s">
        <v>121</v>
      </c>
      <c r="C263">
        <v>21504000.000000004</v>
      </c>
      <c r="D263">
        <v>316818540</v>
      </c>
      <c r="E263">
        <v>177426243.30079067</v>
      </c>
      <c r="F263">
        <v>134384632.58780906</v>
      </c>
      <c r="G263">
        <v>650133415.88859975</v>
      </c>
      <c r="H263" s="47">
        <v>6.0000000000000009</v>
      </c>
      <c r="I263">
        <v>18800</v>
      </c>
      <c r="J263" s="20">
        <v>339.24276965428555</v>
      </c>
    </row>
    <row r="264" spans="1:10" hidden="1" x14ac:dyDescent="0.3">
      <c r="A264" t="b">
        <v>0</v>
      </c>
      <c r="B264" t="s">
        <v>102</v>
      </c>
      <c r="C264">
        <v>29245440</v>
      </c>
      <c r="D264">
        <v>323559360</v>
      </c>
      <c r="E264">
        <v>201419953.61023974</v>
      </c>
      <c r="F264">
        <v>98540632.587809041</v>
      </c>
      <c r="G264">
        <v>652765386.19804883</v>
      </c>
      <c r="H264" s="47">
        <v>8.16</v>
      </c>
      <c r="I264">
        <v>19200</v>
      </c>
      <c r="J264" s="20">
        <v>327.52585583354255</v>
      </c>
    </row>
    <row r="265" spans="1:10" hidden="1" x14ac:dyDescent="0.3">
      <c r="A265" t="b">
        <v>0</v>
      </c>
      <c r="B265" t="s">
        <v>39</v>
      </c>
      <c r="C265">
        <v>41574400.000000007</v>
      </c>
      <c r="D265">
        <v>348837435</v>
      </c>
      <c r="E265">
        <v>160158822.68189242</v>
      </c>
      <c r="F265">
        <v>103484632.58780904</v>
      </c>
      <c r="G265">
        <v>654055290.26970148</v>
      </c>
      <c r="H265" s="47">
        <v>11.600000000000001</v>
      </c>
      <c r="I265">
        <v>20700</v>
      </c>
      <c r="J265" s="20">
        <v>309.83409729577124</v>
      </c>
    </row>
    <row r="266" spans="1:10" hidden="1" x14ac:dyDescent="0.3">
      <c r="A266" t="b">
        <v>0</v>
      </c>
      <c r="B266" t="s">
        <v>136</v>
      </c>
      <c r="C266">
        <v>21504000.000000004</v>
      </c>
      <c r="D266">
        <v>316818540</v>
      </c>
      <c r="E266">
        <v>182546243.30079067</v>
      </c>
      <c r="F266">
        <v>134384632.58780906</v>
      </c>
      <c r="G266">
        <v>655253415.88859975</v>
      </c>
      <c r="H266" s="47">
        <v>6.0000000000000009</v>
      </c>
      <c r="I266">
        <v>18800</v>
      </c>
      <c r="J266" s="20">
        <v>343.24276965428555</v>
      </c>
    </row>
    <row r="267" spans="1:10" hidden="1" x14ac:dyDescent="0.3">
      <c r="A267" t="b">
        <v>0</v>
      </c>
      <c r="B267" t="s">
        <v>334</v>
      </c>
      <c r="C267">
        <v>32829440</v>
      </c>
      <c r="D267">
        <v>343781820.00000006</v>
      </c>
      <c r="E267">
        <v>180330931.1357511</v>
      </c>
      <c r="F267">
        <v>98686022.364151761</v>
      </c>
      <c r="G267">
        <v>655628213.49990284</v>
      </c>
      <c r="H267" s="47">
        <v>9.16</v>
      </c>
      <c r="I267">
        <v>20400</v>
      </c>
      <c r="J267" s="20">
        <v>316.5332121480111</v>
      </c>
    </row>
    <row r="268" spans="1:10" hidden="1" x14ac:dyDescent="0.3">
      <c r="A268" t="b">
        <v>0</v>
      </c>
      <c r="B268" t="s">
        <v>407</v>
      </c>
      <c r="C268">
        <v>32972799.999999996</v>
      </c>
      <c r="D268">
        <v>219076650</v>
      </c>
      <c r="E268">
        <v>183382804.1259883</v>
      </c>
      <c r="F268">
        <v>221348775.29269674</v>
      </c>
      <c r="G268">
        <v>656781029.41868508</v>
      </c>
      <c r="H268" s="47">
        <v>9.1999999999999993</v>
      </c>
      <c r="I268">
        <v>13000</v>
      </c>
      <c r="J268" s="20">
        <v>413.75453930857094</v>
      </c>
    </row>
    <row r="269" spans="1:10" hidden="1" x14ac:dyDescent="0.3">
      <c r="A269" t="b">
        <v>0</v>
      </c>
      <c r="B269" t="s">
        <v>34</v>
      </c>
      <c r="C269">
        <v>41574400.000000007</v>
      </c>
      <c r="D269">
        <v>338726205</v>
      </c>
      <c r="E269">
        <v>149918822.6818924</v>
      </c>
      <c r="F269">
        <v>128204632.58780904</v>
      </c>
      <c r="G269">
        <v>658424060.26970148</v>
      </c>
      <c r="H269" s="47">
        <v>11.600000000000001</v>
      </c>
      <c r="I269">
        <v>20100</v>
      </c>
      <c r="J269" s="20">
        <v>323.86309729577124</v>
      </c>
    </row>
    <row r="270" spans="1:10" hidden="1" x14ac:dyDescent="0.3">
      <c r="A270" t="b">
        <v>0</v>
      </c>
      <c r="B270" t="s">
        <v>49</v>
      </c>
      <c r="C270">
        <v>41574400.000000007</v>
      </c>
      <c r="D270">
        <v>338726205</v>
      </c>
      <c r="E270">
        <v>155038822.68189242</v>
      </c>
      <c r="F270">
        <v>128204632.58780904</v>
      </c>
      <c r="G270">
        <v>663544060.26970148</v>
      </c>
      <c r="H270" s="47">
        <v>11.600000000000001</v>
      </c>
      <c r="I270">
        <v>20100</v>
      </c>
      <c r="J270" s="20">
        <v>327.86309729577124</v>
      </c>
    </row>
    <row r="271" spans="1:10" hidden="1" x14ac:dyDescent="0.3">
      <c r="A271" t="b">
        <v>0</v>
      </c>
      <c r="B271" t="s">
        <v>131</v>
      </c>
      <c r="C271">
        <v>29962240.000000004</v>
      </c>
      <c r="D271">
        <v>337041000</v>
      </c>
      <c r="E271">
        <v>187666243.3007907</v>
      </c>
      <c r="F271">
        <v>109664632.58780904</v>
      </c>
      <c r="G271">
        <v>664334115.88859975</v>
      </c>
      <c r="H271" s="47">
        <v>8.3600000000000012</v>
      </c>
      <c r="I271">
        <v>20000</v>
      </c>
      <c r="J271" s="20">
        <v>330.48876965428542</v>
      </c>
    </row>
    <row r="272" spans="1:10" hidden="1" x14ac:dyDescent="0.3">
      <c r="A272" t="b">
        <v>0</v>
      </c>
      <c r="B272" t="s">
        <v>475</v>
      </c>
      <c r="C272">
        <v>88883200</v>
      </c>
      <c r="D272">
        <v>313448130</v>
      </c>
      <c r="E272">
        <v>164743392.78504208</v>
      </c>
      <c r="F272">
        <v>103484632.58780904</v>
      </c>
      <c r="G272">
        <v>670559355.37285113</v>
      </c>
      <c r="H272" s="47">
        <v>24.8</v>
      </c>
      <c r="I272">
        <v>18600</v>
      </c>
      <c r="J272" s="20">
        <v>324.99729268885693</v>
      </c>
    </row>
    <row r="273" spans="1:10" hidden="1" x14ac:dyDescent="0.3">
      <c r="A273" t="b">
        <v>0</v>
      </c>
      <c r="B273" t="s">
        <v>44</v>
      </c>
      <c r="C273">
        <v>50032640</v>
      </c>
      <c r="D273">
        <v>358948665.00000006</v>
      </c>
      <c r="E273">
        <v>160158822.68189242</v>
      </c>
      <c r="F273">
        <v>103484632.58780904</v>
      </c>
      <c r="G273">
        <v>672624760.2697016</v>
      </c>
      <c r="H273" s="47">
        <v>13.96</v>
      </c>
      <c r="I273">
        <v>21300</v>
      </c>
      <c r="J273" s="20">
        <v>315.10909729577122</v>
      </c>
    </row>
    <row r="274" spans="1:10" hidden="1" x14ac:dyDescent="0.3">
      <c r="A274" t="b">
        <v>0</v>
      </c>
      <c r="B274" t="s">
        <v>470</v>
      </c>
      <c r="C274">
        <v>88883200</v>
      </c>
      <c r="D274">
        <v>303336900</v>
      </c>
      <c r="E274">
        <v>154503392.78504208</v>
      </c>
      <c r="F274">
        <v>128204632.58780904</v>
      </c>
      <c r="G274">
        <v>674928125.37285113</v>
      </c>
      <c r="H274" s="47">
        <v>24.8</v>
      </c>
      <c r="I274">
        <v>18000</v>
      </c>
      <c r="J274" s="20">
        <v>339.02629268885687</v>
      </c>
    </row>
    <row r="275" spans="1:10" hidden="1" x14ac:dyDescent="0.3">
      <c r="A275" t="b">
        <v>0</v>
      </c>
      <c r="B275" t="s">
        <v>485</v>
      </c>
      <c r="C275">
        <v>88883200</v>
      </c>
      <c r="D275">
        <v>303336900</v>
      </c>
      <c r="E275">
        <v>159623392.78504208</v>
      </c>
      <c r="F275">
        <v>128204632.58780904</v>
      </c>
      <c r="G275">
        <v>680048125.37285113</v>
      </c>
      <c r="H275" s="47">
        <v>24.8</v>
      </c>
      <c r="I275">
        <v>18000</v>
      </c>
      <c r="J275" s="20">
        <v>343.02629268885687</v>
      </c>
    </row>
    <row r="276" spans="1:10" hidden="1" x14ac:dyDescent="0.3">
      <c r="A276" t="b">
        <v>0</v>
      </c>
      <c r="B276" t="s">
        <v>406</v>
      </c>
      <c r="C276">
        <v>28672000</v>
      </c>
      <c r="D276">
        <v>239299110</v>
      </c>
      <c r="E276">
        <v>192551944.33228773</v>
      </c>
      <c r="F276">
        <v>221348775.29269674</v>
      </c>
      <c r="G276">
        <v>681871829.6249845</v>
      </c>
      <c r="H276" s="47">
        <v>8</v>
      </c>
      <c r="I276">
        <v>14200</v>
      </c>
      <c r="J276" s="20">
        <v>423.17993009474236</v>
      </c>
    </row>
    <row r="277" spans="1:10" hidden="1" x14ac:dyDescent="0.3">
      <c r="A277" t="b">
        <v>0</v>
      </c>
      <c r="B277" t="s">
        <v>299</v>
      </c>
      <c r="C277">
        <v>25804799.999999996</v>
      </c>
      <c r="D277">
        <v>372430305</v>
      </c>
      <c r="E277">
        <v>126233003.91858457</v>
      </c>
      <c r="F277">
        <v>162877167.19903383</v>
      </c>
      <c r="G277">
        <v>687345276.11761844</v>
      </c>
      <c r="H277" s="47">
        <v>7.1999999999999993</v>
      </c>
      <c r="I277">
        <v>22100</v>
      </c>
      <c r="J277" s="20">
        <v>339.43120634929113</v>
      </c>
    </row>
    <row r="278" spans="1:10" hidden="1" x14ac:dyDescent="0.3">
      <c r="A278" t="b">
        <v>0</v>
      </c>
      <c r="B278" t="s">
        <v>480</v>
      </c>
      <c r="C278">
        <v>97341439.999999985</v>
      </c>
      <c r="D278">
        <v>323559360</v>
      </c>
      <c r="E278">
        <v>164743392.78504208</v>
      </c>
      <c r="F278">
        <v>103484632.58780904</v>
      </c>
      <c r="G278">
        <v>689128825.37285113</v>
      </c>
      <c r="H278" s="47">
        <v>27.159999999999997</v>
      </c>
      <c r="I278">
        <v>19200</v>
      </c>
      <c r="J278" s="20">
        <v>330.27229268885691</v>
      </c>
    </row>
    <row r="279" spans="1:10" hidden="1" x14ac:dyDescent="0.3">
      <c r="A279" t="b">
        <v>0</v>
      </c>
      <c r="B279" t="s">
        <v>294</v>
      </c>
      <c r="C279">
        <v>25804799.999999996</v>
      </c>
      <c r="D279">
        <v>362319075</v>
      </c>
      <c r="E279">
        <v>115993003.91858457</v>
      </c>
      <c r="F279">
        <v>187597167.19903383</v>
      </c>
      <c r="G279">
        <v>691714046.11761844</v>
      </c>
      <c r="H279" s="47">
        <v>7.1999999999999993</v>
      </c>
      <c r="I279">
        <v>21500</v>
      </c>
      <c r="J279" s="20">
        <v>353.46020634929113</v>
      </c>
    </row>
    <row r="280" spans="1:10" hidden="1" x14ac:dyDescent="0.3">
      <c r="A280" t="b">
        <v>0</v>
      </c>
      <c r="B280" t="s">
        <v>183</v>
      </c>
      <c r="C280">
        <v>26521600</v>
      </c>
      <c r="D280">
        <v>387597150</v>
      </c>
      <c r="E280">
        <v>212898280.41259885</v>
      </c>
      <c r="F280">
        <v>67697193.823174208</v>
      </c>
      <c r="G280">
        <v>694714224.23577309</v>
      </c>
      <c r="H280" s="47">
        <v>7.4</v>
      </c>
      <c r="I280">
        <v>23000</v>
      </c>
      <c r="J280" s="20">
        <v>317.96721246862847</v>
      </c>
    </row>
    <row r="281" spans="1:10" hidden="1" x14ac:dyDescent="0.3">
      <c r="A281" t="b">
        <v>0</v>
      </c>
      <c r="B281" t="s">
        <v>474</v>
      </c>
      <c r="C281">
        <v>84582400</v>
      </c>
      <c r="D281">
        <v>333670590</v>
      </c>
      <c r="E281">
        <v>173912532.9913415</v>
      </c>
      <c r="F281">
        <v>103484632.58780904</v>
      </c>
      <c r="G281">
        <v>695650155.57915056</v>
      </c>
      <c r="H281" s="47">
        <v>23.6</v>
      </c>
      <c r="I281">
        <v>19800</v>
      </c>
      <c r="J281" s="20">
        <v>334.42268347502835</v>
      </c>
    </row>
    <row r="282" spans="1:10" hidden="1" x14ac:dyDescent="0.3">
      <c r="A282" t="b">
        <v>0</v>
      </c>
      <c r="B282" t="s">
        <v>309</v>
      </c>
      <c r="C282">
        <v>25804799.999999996</v>
      </c>
      <c r="D282">
        <v>362319075</v>
      </c>
      <c r="E282">
        <v>121113003.91858457</v>
      </c>
      <c r="F282">
        <v>187597167.19903383</v>
      </c>
      <c r="G282">
        <v>696834046.11761844</v>
      </c>
      <c r="H282" s="47">
        <v>7.1999999999999993</v>
      </c>
      <c r="I282">
        <v>21500</v>
      </c>
      <c r="J282" s="20">
        <v>357.46020634929113</v>
      </c>
    </row>
    <row r="283" spans="1:10" hidden="1" x14ac:dyDescent="0.3">
      <c r="A283" t="b">
        <v>0</v>
      </c>
      <c r="B283" t="s">
        <v>178</v>
      </c>
      <c r="C283">
        <v>26521600</v>
      </c>
      <c r="D283">
        <v>377485920</v>
      </c>
      <c r="E283">
        <v>202658280.41259882</v>
      </c>
      <c r="F283">
        <v>92417193.823174194</v>
      </c>
      <c r="G283">
        <v>699082994.23577309</v>
      </c>
      <c r="H283" s="47">
        <v>7.4</v>
      </c>
      <c r="I283">
        <v>22400</v>
      </c>
      <c r="J283" s="20">
        <v>331.99621246862853</v>
      </c>
    </row>
    <row r="284" spans="1:10" hidden="1" x14ac:dyDescent="0.3">
      <c r="A284" t="b">
        <v>0</v>
      </c>
      <c r="B284" t="s">
        <v>469</v>
      </c>
      <c r="C284">
        <v>84582400</v>
      </c>
      <c r="D284">
        <v>323559360</v>
      </c>
      <c r="E284">
        <v>163672532.99134147</v>
      </c>
      <c r="F284">
        <v>128204632.58780904</v>
      </c>
      <c r="G284">
        <v>700018925.57915056</v>
      </c>
      <c r="H284" s="47">
        <v>23.6</v>
      </c>
      <c r="I284">
        <v>19200</v>
      </c>
      <c r="J284" s="20">
        <v>348.45168347502835</v>
      </c>
    </row>
    <row r="285" spans="1:10" hidden="1" x14ac:dyDescent="0.3">
      <c r="A285" t="b">
        <v>0</v>
      </c>
      <c r="B285" t="s">
        <v>193</v>
      </c>
      <c r="C285">
        <v>26521600</v>
      </c>
      <c r="D285">
        <v>377485920</v>
      </c>
      <c r="E285">
        <v>207778280.41259882</v>
      </c>
      <c r="F285">
        <v>92417193.823174194</v>
      </c>
      <c r="G285">
        <v>704202994.23577309</v>
      </c>
      <c r="H285" s="47">
        <v>7.4</v>
      </c>
      <c r="I285">
        <v>22400</v>
      </c>
      <c r="J285" s="20">
        <v>335.99621246862853</v>
      </c>
    </row>
    <row r="286" spans="1:10" hidden="1" x14ac:dyDescent="0.3">
      <c r="A286" t="b">
        <v>0</v>
      </c>
      <c r="B286" t="s">
        <v>484</v>
      </c>
      <c r="C286">
        <v>84582400</v>
      </c>
      <c r="D286">
        <v>323559360</v>
      </c>
      <c r="E286">
        <v>168792532.9913415</v>
      </c>
      <c r="F286">
        <v>128204632.58780904</v>
      </c>
      <c r="G286">
        <v>705138925.57915056</v>
      </c>
      <c r="H286" s="47">
        <v>23.6</v>
      </c>
      <c r="I286">
        <v>19200</v>
      </c>
      <c r="J286" s="20">
        <v>352.45168347502835</v>
      </c>
    </row>
    <row r="287" spans="1:10" hidden="1" x14ac:dyDescent="0.3">
      <c r="A287" t="b">
        <v>0</v>
      </c>
      <c r="B287" t="s">
        <v>304</v>
      </c>
      <c r="C287">
        <v>34263040</v>
      </c>
      <c r="D287">
        <v>382541535.00000006</v>
      </c>
      <c r="E287">
        <v>126233003.91858457</v>
      </c>
      <c r="F287">
        <v>162877167.19903383</v>
      </c>
      <c r="G287">
        <v>705914746.11761844</v>
      </c>
      <c r="H287" s="47">
        <v>9.56</v>
      </c>
      <c r="I287">
        <v>22700</v>
      </c>
      <c r="J287" s="20">
        <v>344.70620634929111</v>
      </c>
    </row>
    <row r="288" spans="1:10" hidden="1" x14ac:dyDescent="0.3">
      <c r="A288" t="b">
        <v>0</v>
      </c>
      <c r="B288" t="s">
        <v>188</v>
      </c>
      <c r="C288">
        <v>34979840.000000007</v>
      </c>
      <c r="D288">
        <v>397708380</v>
      </c>
      <c r="E288">
        <v>212898280.41259885</v>
      </c>
      <c r="F288">
        <v>67697193.823174208</v>
      </c>
      <c r="G288">
        <v>713283694.23577309</v>
      </c>
      <c r="H288" s="47">
        <v>9.7600000000000016</v>
      </c>
      <c r="I288">
        <v>23600</v>
      </c>
      <c r="J288" s="20">
        <v>323.24221246862851</v>
      </c>
    </row>
    <row r="289" spans="1:10" hidden="1" x14ac:dyDescent="0.3">
      <c r="A289" t="b">
        <v>0</v>
      </c>
      <c r="B289" t="s">
        <v>479</v>
      </c>
      <c r="C289">
        <v>93040640</v>
      </c>
      <c r="D289">
        <v>343781820.00000006</v>
      </c>
      <c r="E289">
        <v>173912532.9913415</v>
      </c>
      <c r="F289">
        <v>103484632.58780904</v>
      </c>
      <c r="G289">
        <v>714219625.57915068</v>
      </c>
      <c r="H289" s="47">
        <v>25.96</v>
      </c>
      <c r="I289">
        <v>20400</v>
      </c>
      <c r="J289" s="20">
        <v>339.69768347502833</v>
      </c>
    </row>
    <row r="290" spans="1:10" hidden="1" x14ac:dyDescent="0.3">
      <c r="A290" t="b">
        <v>0</v>
      </c>
      <c r="B290" t="s">
        <v>262</v>
      </c>
      <c r="C290">
        <v>18636800</v>
      </c>
      <c r="D290">
        <v>364004280</v>
      </c>
      <c r="E290">
        <v>146706243.30079064</v>
      </c>
      <c r="F290">
        <v>192573434.50464621</v>
      </c>
      <c r="G290">
        <v>721920757.80543685</v>
      </c>
      <c r="H290" s="47">
        <v>5.2</v>
      </c>
      <c r="I290">
        <v>21600</v>
      </c>
      <c r="J290" s="20">
        <v>379.81475209781672</v>
      </c>
    </row>
    <row r="291" spans="1:10" hidden="1" x14ac:dyDescent="0.3">
      <c r="A291" t="b">
        <v>0</v>
      </c>
      <c r="B291" t="s">
        <v>415</v>
      </c>
      <c r="C291">
        <v>41574400.000000007</v>
      </c>
      <c r="D291">
        <v>303336900</v>
      </c>
      <c r="E291">
        <v>160158822.68189242</v>
      </c>
      <c r="F291">
        <v>222641336.52806196</v>
      </c>
      <c r="G291">
        <v>727711459.20995438</v>
      </c>
      <c r="H291" s="47">
        <v>11.600000000000001</v>
      </c>
      <c r="I291">
        <v>18000</v>
      </c>
      <c r="J291" s="20">
        <v>416.65071762611382</v>
      </c>
    </row>
    <row r="292" spans="1:10" hidden="1" x14ac:dyDescent="0.3">
      <c r="A292" t="b">
        <v>0</v>
      </c>
      <c r="B292" t="s">
        <v>410</v>
      </c>
      <c r="C292">
        <v>41574400.000000007</v>
      </c>
      <c r="D292">
        <v>293225670.00000006</v>
      </c>
      <c r="E292">
        <v>149918822.6818924</v>
      </c>
      <c r="F292">
        <v>247361336.52806196</v>
      </c>
      <c r="G292">
        <v>732080229.20995438</v>
      </c>
      <c r="H292" s="47">
        <v>11.600000000000001</v>
      </c>
      <c r="I292">
        <v>17400</v>
      </c>
      <c r="J292" s="20">
        <v>430.67971762611381</v>
      </c>
    </row>
    <row r="293" spans="1:10" hidden="1" x14ac:dyDescent="0.3">
      <c r="A293" t="b">
        <v>0</v>
      </c>
      <c r="B293" t="s">
        <v>425</v>
      </c>
      <c r="C293">
        <v>41574400.000000007</v>
      </c>
      <c r="D293">
        <v>293225670.00000006</v>
      </c>
      <c r="E293">
        <v>155038822.68189242</v>
      </c>
      <c r="F293">
        <v>247361336.52806196</v>
      </c>
      <c r="G293">
        <v>737200229.2099545</v>
      </c>
      <c r="H293" s="47">
        <v>11.600000000000001</v>
      </c>
      <c r="I293">
        <v>17400</v>
      </c>
      <c r="J293" s="20">
        <v>434.67971762611381</v>
      </c>
    </row>
    <row r="294" spans="1:10" hidden="1" x14ac:dyDescent="0.3">
      <c r="A294" t="b">
        <v>0</v>
      </c>
      <c r="B294" t="s">
        <v>420</v>
      </c>
      <c r="C294">
        <v>50032640</v>
      </c>
      <c r="D294">
        <v>313448130</v>
      </c>
      <c r="E294">
        <v>160158822.68189242</v>
      </c>
      <c r="F294">
        <v>222641336.52806196</v>
      </c>
      <c r="G294">
        <v>746280929.20995438</v>
      </c>
      <c r="H294" s="47">
        <v>13.959999999999999</v>
      </c>
      <c r="I294">
        <v>18600</v>
      </c>
      <c r="J294" s="20">
        <v>421.92571762611379</v>
      </c>
    </row>
    <row r="295" spans="1:10" hidden="1" x14ac:dyDescent="0.3">
      <c r="A295" t="b">
        <v>0</v>
      </c>
      <c r="B295" t="s">
        <v>261</v>
      </c>
      <c r="C295">
        <v>14336000</v>
      </c>
      <c r="D295">
        <v>384226740.00000006</v>
      </c>
      <c r="E295">
        <v>155875383.50709006</v>
      </c>
      <c r="F295">
        <v>192573434.50464621</v>
      </c>
      <c r="G295">
        <v>747011558.01173627</v>
      </c>
      <c r="H295" s="47">
        <v>4</v>
      </c>
      <c r="I295">
        <v>22800</v>
      </c>
      <c r="J295" s="20">
        <v>389.24014288398809</v>
      </c>
    </row>
    <row r="296" spans="1:10" hidden="1" x14ac:dyDescent="0.3">
      <c r="A296" t="b">
        <v>0</v>
      </c>
      <c r="B296" t="s">
        <v>301</v>
      </c>
      <c r="C296">
        <v>22937600</v>
      </c>
      <c r="D296">
        <v>379171125</v>
      </c>
      <c r="E296">
        <v>190416985.36268046</v>
      </c>
      <c r="F296">
        <v>173944605.96366867</v>
      </c>
      <c r="G296">
        <v>766470316.32634914</v>
      </c>
      <c r="H296" s="47">
        <v>6.4</v>
      </c>
      <c r="I296">
        <v>22500</v>
      </c>
      <c r="J296" s="20">
        <v>400.51402803174813</v>
      </c>
    </row>
    <row r="297" spans="1:10" hidden="1" x14ac:dyDescent="0.3">
      <c r="A297" t="b">
        <v>0</v>
      </c>
      <c r="B297" t="s">
        <v>296</v>
      </c>
      <c r="C297">
        <v>22937600</v>
      </c>
      <c r="D297">
        <v>369059895</v>
      </c>
      <c r="E297">
        <v>180176985.36268046</v>
      </c>
      <c r="F297">
        <v>198664605.96366867</v>
      </c>
      <c r="G297">
        <v>770839086.32634914</v>
      </c>
      <c r="H297" s="47">
        <v>6.4</v>
      </c>
      <c r="I297">
        <v>21900</v>
      </c>
      <c r="J297" s="20">
        <v>414.54302803174812</v>
      </c>
    </row>
    <row r="298" spans="1:10" hidden="1" x14ac:dyDescent="0.3">
      <c r="A298" t="b">
        <v>0</v>
      </c>
      <c r="B298" t="s">
        <v>227</v>
      </c>
      <c r="C298">
        <v>579174400</v>
      </c>
      <c r="D298">
        <v>92349233.999999985</v>
      </c>
      <c r="E298">
        <v>68467420.618898243</v>
      </c>
      <c r="F298">
        <v>32281389.776342705</v>
      </c>
      <c r="G298">
        <v>772272444.39524102</v>
      </c>
      <c r="H298" s="47">
        <v>161.6</v>
      </c>
      <c r="I298">
        <v>5480</v>
      </c>
      <c r="J298" s="20">
        <v>329.0731274811771</v>
      </c>
    </row>
    <row r="299" spans="1:10" hidden="1" x14ac:dyDescent="0.3">
      <c r="A299" t="b">
        <v>0</v>
      </c>
      <c r="B299" t="s">
        <v>185</v>
      </c>
      <c r="C299">
        <v>23654400</v>
      </c>
      <c r="D299">
        <v>394337970</v>
      </c>
      <c r="E299">
        <v>277082261.85669476</v>
      </c>
      <c r="F299">
        <v>78764632.587809041</v>
      </c>
      <c r="G299">
        <v>773839264.44450378</v>
      </c>
      <c r="H299" s="47">
        <v>6.6</v>
      </c>
      <c r="I299">
        <v>23400</v>
      </c>
      <c r="J299" s="20">
        <v>379.05003415108553</v>
      </c>
    </row>
    <row r="300" spans="1:10" hidden="1" x14ac:dyDescent="0.3">
      <c r="A300" t="b">
        <v>0</v>
      </c>
      <c r="B300" t="s">
        <v>311</v>
      </c>
      <c r="C300">
        <v>22937600</v>
      </c>
      <c r="D300">
        <v>369059895</v>
      </c>
      <c r="E300">
        <v>185296985.36268046</v>
      </c>
      <c r="F300">
        <v>198664605.96366867</v>
      </c>
      <c r="G300">
        <v>775959086.32634914</v>
      </c>
      <c r="H300" s="47">
        <v>6.4</v>
      </c>
      <c r="I300">
        <v>21900</v>
      </c>
      <c r="J300" s="20">
        <v>418.54302803174812</v>
      </c>
    </row>
    <row r="301" spans="1:10" hidden="1" x14ac:dyDescent="0.3">
      <c r="A301" t="b">
        <v>0</v>
      </c>
      <c r="B301" t="s">
        <v>226</v>
      </c>
      <c r="C301">
        <v>579174400</v>
      </c>
      <c r="D301">
        <v>82238004</v>
      </c>
      <c r="E301">
        <v>58227420.61889825</v>
      </c>
      <c r="F301">
        <v>57001389.776342705</v>
      </c>
      <c r="G301">
        <v>776641214.39524102</v>
      </c>
      <c r="H301" s="47">
        <v>161.6</v>
      </c>
      <c r="I301">
        <v>4880</v>
      </c>
      <c r="J301" s="20">
        <v>343.10212748117709</v>
      </c>
    </row>
    <row r="302" spans="1:10" hidden="1" x14ac:dyDescent="0.3">
      <c r="A302" t="b">
        <v>0</v>
      </c>
      <c r="B302" t="s">
        <v>180</v>
      </c>
      <c r="C302">
        <v>23654400</v>
      </c>
      <c r="D302">
        <v>384226740.00000006</v>
      </c>
      <c r="E302">
        <v>266842261.85669479</v>
      </c>
      <c r="F302">
        <v>103484632.58780904</v>
      </c>
      <c r="G302">
        <v>778208034.4445039</v>
      </c>
      <c r="H302" s="47">
        <v>6.6</v>
      </c>
      <c r="I302">
        <v>22800</v>
      </c>
      <c r="J302" s="20">
        <v>393.07903415108558</v>
      </c>
    </row>
    <row r="303" spans="1:10" hidden="1" x14ac:dyDescent="0.3">
      <c r="A303" t="b">
        <v>0</v>
      </c>
      <c r="B303" t="s">
        <v>229</v>
      </c>
      <c r="C303">
        <v>579174400</v>
      </c>
      <c r="D303">
        <v>82238004</v>
      </c>
      <c r="E303">
        <v>63347420.61889825</v>
      </c>
      <c r="F303">
        <v>57001389.776342705</v>
      </c>
      <c r="G303">
        <v>781761214.39524102</v>
      </c>
      <c r="H303" s="47">
        <v>161.6</v>
      </c>
      <c r="I303">
        <v>4880</v>
      </c>
      <c r="J303" s="20">
        <v>347.10212748117709</v>
      </c>
    </row>
    <row r="304" spans="1:10" hidden="1" x14ac:dyDescent="0.3">
      <c r="A304" t="b">
        <v>0</v>
      </c>
      <c r="B304" t="s">
        <v>195</v>
      </c>
      <c r="C304">
        <v>23654400</v>
      </c>
      <c r="D304">
        <v>384226740.00000006</v>
      </c>
      <c r="E304">
        <v>271962261.85669482</v>
      </c>
      <c r="F304">
        <v>103484632.58780904</v>
      </c>
      <c r="G304">
        <v>783328034.44450402</v>
      </c>
      <c r="H304" s="47">
        <v>6.6</v>
      </c>
      <c r="I304">
        <v>22800</v>
      </c>
      <c r="J304" s="20">
        <v>397.07903415108558</v>
      </c>
    </row>
    <row r="305" spans="1:10" hidden="1" x14ac:dyDescent="0.3">
      <c r="A305" t="b">
        <v>0</v>
      </c>
      <c r="B305" t="s">
        <v>306</v>
      </c>
      <c r="C305">
        <v>31395840.000000004</v>
      </c>
      <c r="D305">
        <v>389282355</v>
      </c>
      <c r="E305">
        <v>190416985.36268046</v>
      </c>
      <c r="F305">
        <v>173944605.96366867</v>
      </c>
      <c r="G305">
        <v>785039786.32634914</v>
      </c>
      <c r="H305" s="47">
        <v>8.7600000000000016</v>
      </c>
      <c r="I305">
        <v>23100</v>
      </c>
      <c r="J305" s="20">
        <v>405.7890280317481</v>
      </c>
    </row>
    <row r="306" spans="1:10" hidden="1" x14ac:dyDescent="0.3">
      <c r="A306" t="b">
        <v>0</v>
      </c>
      <c r="B306" t="s">
        <v>228</v>
      </c>
      <c r="C306">
        <v>587632640</v>
      </c>
      <c r="D306">
        <v>102460464.00000001</v>
      </c>
      <c r="E306">
        <v>68467420.618898243</v>
      </c>
      <c r="F306">
        <v>32281389.776342705</v>
      </c>
      <c r="G306">
        <v>790841914.39524102</v>
      </c>
      <c r="H306" s="47">
        <v>163.96</v>
      </c>
      <c r="I306">
        <v>6080</v>
      </c>
      <c r="J306" s="20">
        <v>334.34812748117707</v>
      </c>
    </row>
    <row r="307" spans="1:10" hidden="1" x14ac:dyDescent="0.3">
      <c r="A307" t="b">
        <v>0</v>
      </c>
      <c r="B307" t="s">
        <v>300</v>
      </c>
      <c r="C307">
        <v>18636800</v>
      </c>
      <c r="D307">
        <v>399393585</v>
      </c>
      <c r="E307">
        <v>199586125.56897989</v>
      </c>
      <c r="F307">
        <v>173944605.96366867</v>
      </c>
      <c r="G307">
        <v>791561116.53264856</v>
      </c>
      <c r="H307" s="47">
        <v>5.2</v>
      </c>
      <c r="I307">
        <v>23700</v>
      </c>
      <c r="J307" s="20">
        <v>409.93941881791955</v>
      </c>
    </row>
    <row r="308" spans="1:10" hidden="1" x14ac:dyDescent="0.3">
      <c r="A308" t="b">
        <v>0</v>
      </c>
      <c r="B308" t="s">
        <v>190</v>
      </c>
      <c r="C308">
        <v>32112640.000000004</v>
      </c>
      <c r="D308">
        <v>404449200</v>
      </c>
      <c r="E308">
        <v>277082261.85669476</v>
      </c>
      <c r="F308">
        <v>78764632.587809041</v>
      </c>
      <c r="G308">
        <v>792408734.44450378</v>
      </c>
      <c r="H308" s="47">
        <v>8.9600000000000009</v>
      </c>
      <c r="I308">
        <v>24000</v>
      </c>
      <c r="J308" s="20">
        <v>384.3250341510855</v>
      </c>
    </row>
    <row r="309" spans="1:10" hidden="1" x14ac:dyDescent="0.3">
      <c r="A309" t="b">
        <v>0</v>
      </c>
      <c r="B309" t="s">
        <v>270</v>
      </c>
      <c r="C309">
        <v>27238400</v>
      </c>
      <c r="D309">
        <v>448264530</v>
      </c>
      <c r="E309">
        <v>123482261.85669474</v>
      </c>
      <c r="F309">
        <v>193865995.74001139</v>
      </c>
      <c r="G309">
        <v>792851187.59670615</v>
      </c>
      <c r="H309" s="47">
        <v>7.6</v>
      </c>
      <c r="I309">
        <v>26600</v>
      </c>
      <c r="J309" s="20">
        <v>382.71093041535971</v>
      </c>
    </row>
    <row r="310" spans="1:10" hidden="1" x14ac:dyDescent="0.3">
      <c r="A310" t="b">
        <v>0</v>
      </c>
      <c r="B310" t="s">
        <v>295</v>
      </c>
      <c r="C310">
        <v>18636800</v>
      </c>
      <c r="D310">
        <v>389282355</v>
      </c>
      <c r="E310">
        <v>189346125.56897989</v>
      </c>
      <c r="F310">
        <v>198664605.96366867</v>
      </c>
      <c r="G310">
        <v>795929886.53264856</v>
      </c>
      <c r="H310" s="47">
        <v>5.2</v>
      </c>
      <c r="I310">
        <v>23100</v>
      </c>
      <c r="J310" s="20">
        <v>423.96841881791954</v>
      </c>
    </row>
    <row r="311" spans="1:10" hidden="1" x14ac:dyDescent="0.3">
      <c r="A311" t="b">
        <v>0</v>
      </c>
      <c r="B311" t="s">
        <v>265</v>
      </c>
      <c r="C311">
        <v>27238400</v>
      </c>
      <c r="D311">
        <v>438153300</v>
      </c>
      <c r="E311">
        <v>113242261.85669476</v>
      </c>
      <c r="F311">
        <v>218585995.74001139</v>
      </c>
      <c r="G311">
        <v>797219957.59670615</v>
      </c>
      <c r="H311" s="47">
        <v>7.6</v>
      </c>
      <c r="I311">
        <v>26000</v>
      </c>
      <c r="J311" s="20">
        <v>396.73993041535971</v>
      </c>
    </row>
    <row r="312" spans="1:10" hidden="1" x14ac:dyDescent="0.3">
      <c r="A312" t="b">
        <v>0</v>
      </c>
      <c r="B312" t="s">
        <v>184</v>
      </c>
      <c r="C312">
        <v>19353600</v>
      </c>
      <c r="D312">
        <v>414560430</v>
      </c>
      <c r="E312">
        <v>286251402.06299418</v>
      </c>
      <c r="F312">
        <v>78764632.587809041</v>
      </c>
      <c r="G312">
        <v>798930064.65080333</v>
      </c>
      <c r="H312" s="47">
        <v>5.4</v>
      </c>
      <c r="I312">
        <v>24600</v>
      </c>
      <c r="J312" s="20">
        <v>388.47542493725695</v>
      </c>
    </row>
    <row r="313" spans="1:10" hidden="1" x14ac:dyDescent="0.3">
      <c r="A313" t="b">
        <v>0</v>
      </c>
      <c r="B313" t="s">
        <v>310</v>
      </c>
      <c r="C313">
        <v>18636800</v>
      </c>
      <c r="D313">
        <v>389282355</v>
      </c>
      <c r="E313">
        <v>194466125.56897989</v>
      </c>
      <c r="F313">
        <v>198664605.96366867</v>
      </c>
      <c r="G313">
        <v>801049886.53264856</v>
      </c>
      <c r="H313" s="47">
        <v>5.2</v>
      </c>
      <c r="I313">
        <v>23100</v>
      </c>
      <c r="J313" s="20">
        <v>427.96841881791954</v>
      </c>
    </row>
    <row r="314" spans="1:10" hidden="1" x14ac:dyDescent="0.3">
      <c r="A314" t="b">
        <v>0</v>
      </c>
      <c r="B314" t="s">
        <v>280</v>
      </c>
      <c r="C314">
        <v>27238400</v>
      </c>
      <c r="D314">
        <v>438153300</v>
      </c>
      <c r="E314">
        <v>118362261.85669476</v>
      </c>
      <c r="F314">
        <v>218585995.74001139</v>
      </c>
      <c r="G314">
        <v>802339957.59670615</v>
      </c>
      <c r="H314" s="47">
        <v>7.6</v>
      </c>
      <c r="I314">
        <v>26000</v>
      </c>
      <c r="J314" s="20">
        <v>400.73993041535971</v>
      </c>
    </row>
    <row r="315" spans="1:10" hidden="1" x14ac:dyDescent="0.3">
      <c r="A315" t="b">
        <v>0</v>
      </c>
      <c r="B315" t="s">
        <v>179</v>
      </c>
      <c r="C315">
        <v>19353600</v>
      </c>
      <c r="D315">
        <v>404449200</v>
      </c>
      <c r="E315">
        <v>276011402.06299418</v>
      </c>
      <c r="F315">
        <v>103484632.58780904</v>
      </c>
      <c r="G315">
        <v>803298834.65080333</v>
      </c>
      <c r="H315" s="47">
        <v>5.4</v>
      </c>
      <c r="I315">
        <v>24000</v>
      </c>
      <c r="J315" s="20">
        <v>402.504424937257</v>
      </c>
    </row>
    <row r="316" spans="1:10" hidden="1" x14ac:dyDescent="0.3">
      <c r="A316" t="b">
        <v>0</v>
      </c>
      <c r="B316" t="s">
        <v>231</v>
      </c>
      <c r="C316">
        <v>587776000</v>
      </c>
      <c r="D316">
        <v>95719644.000000015</v>
      </c>
      <c r="E316">
        <v>45845701.031497076</v>
      </c>
      <c r="F316">
        <v>75258583.599516913</v>
      </c>
      <c r="G316">
        <v>804599928.63101399</v>
      </c>
      <c r="H316" s="47">
        <v>164</v>
      </c>
      <c r="I316">
        <v>5680</v>
      </c>
      <c r="J316" s="20">
        <v>357.14233994980555</v>
      </c>
    </row>
    <row r="317" spans="1:10" hidden="1" x14ac:dyDescent="0.3">
      <c r="A317" t="b">
        <v>0</v>
      </c>
      <c r="B317" t="s">
        <v>417</v>
      </c>
      <c r="C317">
        <v>38707200</v>
      </c>
      <c r="D317">
        <v>310077720.00000006</v>
      </c>
      <c r="E317">
        <v>224342804.1259883</v>
      </c>
      <c r="F317">
        <v>233708775.29269677</v>
      </c>
      <c r="G317">
        <v>806836499.4186852</v>
      </c>
      <c r="H317" s="47">
        <v>10.8</v>
      </c>
      <c r="I317">
        <v>18400</v>
      </c>
      <c r="J317" s="20">
        <v>477.73353930857087</v>
      </c>
    </row>
    <row r="318" spans="1:10" hidden="1" x14ac:dyDescent="0.3">
      <c r="A318" t="b">
        <v>0</v>
      </c>
      <c r="B318" t="s">
        <v>194</v>
      </c>
      <c r="C318">
        <v>19353600</v>
      </c>
      <c r="D318">
        <v>404449200</v>
      </c>
      <c r="E318">
        <v>281131402.06299418</v>
      </c>
      <c r="F318">
        <v>103484632.58780904</v>
      </c>
      <c r="G318">
        <v>808418834.65080333</v>
      </c>
      <c r="H318" s="47">
        <v>5.4</v>
      </c>
      <c r="I318">
        <v>24000</v>
      </c>
      <c r="J318" s="20">
        <v>406.504424937257</v>
      </c>
    </row>
    <row r="319" spans="1:10" hidden="1" x14ac:dyDescent="0.3">
      <c r="A319" t="b">
        <v>0</v>
      </c>
      <c r="B319" t="s">
        <v>305</v>
      </c>
      <c r="C319">
        <v>27095040</v>
      </c>
      <c r="D319">
        <v>409504815.00000006</v>
      </c>
      <c r="E319">
        <v>199586125.56897989</v>
      </c>
      <c r="F319">
        <v>173944605.96366867</v>
      </c>
      <c r="G319">
        <v>810130586.53264868</v>
      </c>
      <c r="H319" s="47">
        <v>7.5600000000000005</v>
      </c>
      <c r="I319">
        <v>24300</v>
      </c>
      <c r="J319" s="20">
        <v>415.21441881791952</v>
      </c>
    </row>
    <row r="320" spans="1:10" hidden="1" x14ac:dyDescent="0.3">
      <c r="A320" t="b">
        <v>0</v>
      </c>
      <c r="B320" t="s">
        <v>412</v>
      </c>
      <c r="C320">
        <v>38707200</v>
      </c>
      <c r="D320">
        <v>299966490</v>
      </c>
      <c r="E320">
        <v>214102804.1259883</v>
      </c>
      <c r="F320">
        <v>258428775.2926968</v>
      </c>
      <c r="G320">
        <v>811205269.41868508</v>
      </c>
      <c r="H320" s="47">
        <v>10.8</v>
      </c>
      <c r="I320">
        <v>17800</v>
      </c>
      <c r="J320" s="20">
        <v>491.76253930857087</v>
      </c>
    </row>
    <row r="321" spans="1:10" hidden="1" x14ac:dyDescent="0.3">
      <c r="A321" t="b">
        <v>0</v>
      </c>
      <c r="B321" t="s">
        <v>275</v>
      </c>
      <c r="C321">
        <v>35696640</v>
      </c>
      <c r="D321">
        <v>458375760</v>
      </c>
      <c r="E321">
        <v>123482261.85669474</v>
      </c>
      <c r="F321">
        <v>193865995.74001139</v>
      </c>
      <c r="G321">
        <v>811420657.59670615</v>
      </c>
      <c r="H321" s="47">
        <v>9.9600000000000009</v>
      </c>
      <c r="I321">
        <v>27200</v>
      </c>
      <c r="J321" s="20">
        <v>387.98593041535969</v>
      </c>
    </row>
    <row r="322" spans="1:10" hidden="1" x14ac:dyDescent="0.3">
      <c r="A322" t="b">
        <v>0</v>
      </c>
      <c r="B322" t="s">
        <v>427</v>
      </c>
      <c r="C322">
        <v>38707200</v>
      </c>
      <c r="D322">
        <v>299966490</v>
      </c>
      <c r="E322">
        <v>219222804.1259883</v>
      </c>
      <c r="F322">
        <v>258428775.2926968</v>
      </c>
      <c r="G322">
        <v>816325269.41868508</v>
      </c>
      <c r="H322" s="47">
        <v>10.8</v>
      </c>
      <c r="I322">
        <v>17800</v>
      </c>
      <c r="J322" s="20">
        <v>495.76253930857087</v>
      </c>
    </row>
    <row r="323" spans="1:10" hidden="1" x14ac:dyDescent="0.3">
      <c r="A323" t="b">
        <v>0</v>
      </c>
      <c r="B323" t="s">
        <v>189</v>
      </c>
      <c r="C323">
        <v>27811840</v>
      </c>
      <c r="D323">
        <v>424671660</v>
      </c>
      <c r="E323">
        <v>286251402.06299418</v>
      </c>
      <c r="F323">
        <v>78764632.587809041</v>
      </c>
      <c r="G323">
        <v>817499534.65080333</v>
      </c>
      <c r="H323" s="47">
        <v>7.76</v>
      </c>
      <c r="I323">
        <v>25200</v>
      </c>
      <c r="J323" s="20">
        <v>393.75042493725698</v>
      </c>
    </row>
    <row r="324" spans="1:10" hidden="1" x14ac:dyDescent="0.3">
      <c r="A324" t="b">
        <v>0</v>
      </c>
      <c r="B324" t="s">
        <v>422</v>
      </c>
      <c r="C324">
        <v>47165440</v>
      </c>
      <c r="D324">
        <v>320188950</v>
      </c>
      <c r="E324">
        <v>224342804.1259883</v>
      </c>
      <c r="F324">
        <v>233708775.29269677</v>
      </c>
      <c r="G324">
        <v>825405969.41868496</v>
      </c>
      <c r="H324" s="47">
        <v>13.16</v>
      </c>
      <c r="I324">
        <v>19000</v>
      </c>
      <c r="J324" s="20">
        <v>483.00853930857085</v>
      </c>
    </row>
    <row r="325" spans="1:10" hidden="1" x14ac:dyDescent="0.3">
      <c r="A325" t="b">
        <v>0</v>
      </c>
      <c r="B325" t="s">
        <v>416</v>
      </c>
      <c r="C325">
        <v>34406400</v>
      </c>
      <c r="D325">
        <v>330300180</v>
      </c>
      <c r="E325">
        <v>233511944.3322877</v>
      </c>
      <c r="F325">
        <v>233708775.29269677</v>
      </c>
      <c r="G325">
        <v>831927299.6249845</v>
      </c>
      <c r="H325" s="47">
        <v>9.6</v>
      </c>
      <c r="I325">
        <v>19600</v>
      </c>
      <c r="J325" s="20">
        <v>487.1589300947424</v>
      </c>
    </row>
    <row r="326" spans="1:10" hidden="1" x14ac:dyDescent="0.3">
      <c r="A326" t="b">
        <v>0</v>
      </c>
      <c r="B326" t="s">
        <v>411</v>
      </c>
      <c r="C326">
        <v>34406400</v>
      </c>
      <c r="D326">
        <v>320188950</v>
      </c>
      <c r="E326">
        <v>223271944.33228773</v>
      </c>
      <c r="F326">
        <v>258428775.2926968</v>
      </c>
      <c r="G326">
        <v>836296069.62498462</v>
      </c>
      <c r="H326" s="47">
        <v>9.6</v>
      </c>
      <c r="I326">
        <v>19000</v>
      </c>
      <c r="J326" s="20">
        <v>501.1879300947424</v>
      </c>
    </row>
    <row r="327" spans="1:10" hidden="1" x14ac:dyDescent="0.3">
      <c r="A327" t="b">
        <v>0</v>
      </c>
      <c r="B327" t="s">
        <v>426</v>
      </c>
      <c r="C327">
        <v>34406400</v>
      </c>
      <c r="D327">
        <v>320188950</v>
      </c>
      <c r="E327">
        <v>228391944.33228773</v>
      </c>
      <c r="F327">
        <v>258428775.2926968</v>
      </c>
      <c r="G327">
        <v>841416069.62498462</v>
      </c>
      <c r="H327" s="47">
        <v>9.6</v>
      </c>
      <c r="I327">
        <v>19000</v>
      </c>
      <c r="J327" s="20">
        <v>505.1879300947424</v>
      </c>
    </row>
    <row r="328" spans="1:10" hidden="1" x14ac:dyDescent="0.3">
      <c r="A328" t="b">
        <v>0</v>
      </c>
      <c r="B328" t="s">
        <v>421</v>
      </c>
      <c r="C328">
        <v>42864640</v>
      </c>
      <c r="D328">
        <v>340411410</v>
      </c>
      <c r="E328">
        <v>233511944.3322877</v>
      </c>
      <c r="F328">
        <v>233708775.29269677</v>
      </c>
      <c r="G328">
        <v>850496769.6249845</v>
      </c>
      <c r="H328" s="47">
        <v>11.959999999999999</v>
      </c>
      <c r="I328">
        <v>20200</v>
      </c>
      <c r="J328" s="20">
        <v>492.43393009474238</v>
      </c>
    </row>
    <row r="329" spans="1:10" hidden="1" x14ac:dyDescent="0.3">
      <c r="A329" t="b">
        <v>0</v>
      </c>
      <c r="B329" t="s">
        <v>272</v>
      </c>
      <c r="C329">
        <v>24371199.999999996</v>
      </c>
      <c r="D329">
        <v>455005350</v>
      </c>
      <c r="E329">
        <v>187666243.3007907</v>
      </c>
      <c r="F329">
        <v>204933434.50464624</v>
      </c>
      <c r="G329">
        <v>871976227.80543685</v>
      </c>
      <c r="H329" s="47">
        <v>6.7999999999999989</v>
      </c>
      <c r="I329">
        <v>27000</v>
      </c>
      <c r="J329" s="20">
        <v>443.79375209781676</v>
      </c>
    </row>
    <row r="330" spans="1:10" hidden="1" x14ac:dyDescent="0.3">
      <c r="A330" t="b">
        <v>0</v>
      </c>
      <c r="B330" t="s">
        <v>267</v>
      </c>
      <c r="C330">
        <v>24371199.999999996</v>
      </c>
      <c r="D330">
        <v>444894120</v>
      </c>
      <c r="E330">
        <v>177426243.30079067</v>
      </c>
      <c r="F330">
        <v>229653434.50464618</v>
      </c>
      <c r="G330">
        <v>876344997.80543685</v>
      </c>
      <c r="H330" s="47">
        <v>6.7999999999999989</v>
      </c>
      <c r="I330">
        <v>26400</v>
      </c>
      <c r="J330" s="20">
        <v>457.82275209781665</v>
      </c>
    </row>
    <row r="331" spans="1:10" hidden="1" x14ac:dyDescent="0.3">
      <c r="A331" t="b">
        <v>0</v>
      </c>
      <c r="B331" t="s">
        <v>282</v>
      </c>
      <c r="C331">
        <v>24371199.999999996</v>
      </c>
      <c r="D331">
        <v>444894120</v>
      </c>
      <c r="E331">
        <v>182546243.30079067</v>
      </c>
      <c r="F331">
        <v>229653434.50464618</v>
      </c>
      <c r="G331">
        <v>881464997.80543685</v>
      </c>
      <c r="H331" s="47">
        <v>6.7999999999999989</v>
      </c>
      <c r="I331">
        <v>26400</v>
      </c>
      <c r="J331" s="20">
        <v>461.82275209781665</v>
      </c>
    </row>
    <row r="332" spans="1:10" hidden="1" x14ac:dyDescent="0.3">
      <c r="A332" t="b">
        <v>0</v>
      </c>
      <c r="B332" t="s">
        <v>233</v>
      </c>
      <c r="C332">
        <v>584908800</v>
      </c>
      <c r="D332">
        <v>102460464.00000001</v>
      </c>
      <c r="E332">
        <v>110029682.47559299</v>
      </c>
      <c r="F332">
        <v>86326022.364151761</v>
      </c>
      <c r="G332">
        <v>883724968.83974469</v>
      </c>
      <c r="H332" s="47">
        <v>163.19999999999999</v>
      </c>
      <c r="I332">
        <v>6080</v>
      </c>
      <c r="J332" s="20">
        <v>418.2251616322626</v>
      </c>
    </row>
    <row r="333" spans="1:10" hidden="1" x14ac:dyDescent="0.3">
      <c r="A333" t="b">
        <v>0</v>
      </c>
      <c r="B333" t="s">
        <v>277</v>
      </c>
      <c r="C333">
        <v>32829440.000000007</v>
      </c>
      <c r="D333">
        <v>465116580</v>
      </c>
      <c r="E333">
        <v>187666243.3007907</v>
      </c>
      <c r="F333">
        <v>204933434.50464624</v>
      </c>
      <c r="G333">
        <v>890545697.80543685</v>
      </c>
      <c r="H333" s="47">
        <v>9.1600000000000019</v>
      </c>
      <c r="I333">
        <v>27600</v>
      </c>
      <c r="J333" s="20">
        <v>449.06875209781674</v>
      </c>
    </row>
    <row r="334" spans="1:10" hidden="1" x14ac:dyDescent="0.3">
      <c r="A334" t="b">
        <v>0</v>
      </c>
      <c r="B334" t="s">
        <v>271</v>
      </c>
      <c r="C334">
        <v>20070400.000000004</v>
      </c>
      <c r="D334">
        <v>475227810</v>
      </c>
      <c r="E334">
        <v>196835383.50709012</v>
      </c>
      <c r="F334">
        <v>204933434.50464624</v>
      </c>
      <c r="G334">
        <v>897067028.01173639</v>
      </c>
      <c r="H334" s="47">
        <v>5.6000000000000005</v>
      </c>
      <c r="I334">
        <v>28200</v>
      </c>
      <c r="J334" s="20">
        <v>453.21914288398818</v>
      </c>
    </row>
    <row r="335" spans="1:10" hidden="1" x14ac:dyDescent="0.3">
      <c r="A335" t="b">
        <v>0</v>
      </c>
      <c r="B335" t="s">
        <v>266</v>
      </c>
      <c r="C335">
        <v>20070400.000000004</v>
      </c>
      <c r="D335">
        <v>465116580</v>
      </c>
      <c r="E335">
        <v>186595383.50709009</v>
      </c>
      <c r="F335">
        <v>229653434.50464618</v>
      </c>
      <c r="G335">
        <v>901435798.01173627</v>
      </c>
      <c r="H335" s="47">
        <v>5.6000000000000005</v>
      </c>
      <c r="I335">
        <v>27600</v>
      </c>
      <c r="J335" s="20">
        <v>467.24814288398818</v>
      </c>
    </row>
    <row r="336" spans="1:10" hidden="1" x14ac:dyDescent="0.3">
      <c r="A336" t="b">
        <v>0</v>
      </c>
      <c r="B336" t="s">
        <v>281</v>
      </c>
      <c r="C336">
        <v>20070400.000000004</v>
      </c>
      <c r="D336">
        <v>465116580</v>
      </c>
      <c r="E336">
        <v>191715383.50709012</v>
      </c>
      <c r="F336">
        <v>229653434.50464618</v>
      </c>
      <c r="G336">
        <v>906555798.01173627</v>
      </c>
      <c r="H336" s="47">
        <v>5.6000000000000005</v>
      </c>
      <c r="I336">
        <v>27600</v>
      </c>
      <c r="J336" s="20">
        <v>471.24814288398818</v>
      </c>
    </row>
    <row r="337" spans="1:10" hidden="1" x14ac:dyDescent="0.3">
      <c r="A337" t="b">
        <v>0</v>
      </c>
      <c r="B337" t="s">
        <v>232</v>
      </c>
      <c r="C337">
        <v>580608000</v>
      </c>
      <c r="D337">
        <v>122682923.99999999</v>
      </c>
      <c r="E337">
        <v>119198822.68189241</v>
      </c>
      <c r="F337">
        <v>86326022.364151761</v>
      </c>
      <c r="G337">
        <v>908815769.04604411</v>
      </c>
      <c r="H337" s="47">
        <v>162</v>
      </c>
      <c r="I337">
        <v>7280</v>
      </c>
      <c r="J337" s="20">
        <v>427.65055241843407</v>
      </c>
    </row>
    <row r="338" spans="1:10" hidden="1" x14ac:dyDescent="0.3">
      <c r="A338" t="b">
        <v>0</v>
      </c>
      <c r="B338" t="s">
        <v>276</v>
      </c>
      <c r="C338">
        <v>28528640.000000004</v>
      </c>
      <c r="D338">
        <v>485339040.00000006</v>
      </c>
      <c r="E338">
        <v>196835383.50709012</v>
      </c>
      <c r="F338">
        <v>204933434.50464624</v>
      </c>
      <c r="G338">
        <v>915636498.01173639</v>
      </c>
      <c r="H338" s="47">
        <v>7.9600000000000009</v>
      </c>
      <c r="I338">
        <v>28800</v>
      </c>
      <c r="J338" s="20">
        <v>458.49414288398822</v>
      </c>
    </row>
    <row r="339" spans="1:10" hidden="1" x14ac:dyDescent="0.3">
      <c r="A339" t="b">
        <v>0</v>
      </c>
      <c r="B339" t="s">
        <v>241</v>
      </c>
      <c r="C339">
        <v>593510400</v>
      </c>
      <c r="D339">
        <v>186720714</v>
      </c>
      <c r="E339">
        <v>86805701.031497076</v>
      </c>
      <c r="F339">
        <v>87618583.599516898</v>
      </c>
      <c r="G339">
        <v>954655398.63101399</v>
      </c>
      <c r="H339" s="47">
        <v>165.6</v>
      </c>
      <c r="I339">
        <v>11080</v>
      </c>
      <c r="J339" s="20">
        <v>421.12133994980553</v>
      </c>
    </row>
    <row r="340" spans="1:10" hidden="1" x14ac:dyDescent="0.3">
      <c r="A340" t="b">
        <v>0</v>
      </c>
      <c r="B340" t="s">
        <v>236</v>
      </c>
      <c r="C340">
        <v>593510400</v>
      </c>
      <c r="D340">
        <v>176609484</v>
      </c>
      <c r="E340">
        <v>76565701.031497091</v>
      </c>
      <c r="F340">
        <v>112338583.59951691</v>
      </c>
      <c r="G340">
        <v>959024168.63101399</v>
      </c>
      <c r="H340" s="47">
        <v>165.6</v>
      </c>
      <c r="I340">
        <v>10480</v>
      </c>
      <c r="J340" s="20">
        <v>435.15033994980553</v>
      </c>
    </row>
    <row r="341" spans="1:10" hidden="1" x14ac:dyDescent="0.3">
      <c r="A341" t="b">
        <v>0</v>
      </c>
      <c r="B341" t="s">
        <v>246</v>
      </c>
      <c r="C341">
        <v>601968639.99999988</v>
      </c>
      <c r="D341">
        <v>196831944</v>
      </c>
      <c r="E341">
        <v>86805701.031497076</v>
      </c>
      <c r="F341">
        <v>87618583.599516898</v>
      </c>
      <c r="G341">
        <v>973224868.63101387</v>
      </c>
      <c r="H341" s="47">
        <v>167.95999999999998</v>
      </c>
      <c r="I341">
        <v>11680</v>
      </c>
      <c r="J341" s="20">
        <v>426.39633994980551</v>
      </c>
    </row>
    <row r="342" spans="1:10" hidden="1" x14ac:dyDescent="0.3">
      <c r="A342" t="b">
        <v>0</v>
      </c>
      <c r="B342" t="s">
        <v>251</v>
      </c>
      <c r="C342">
        <v>601968639.99999988</v>
      </c>
      <c r="D342">
        <v>196831944</v>
      </c>
      <c r="E342">
        <v>86805701.031497076</v>
      </c>
      <c r="F342">
        <v>87618583.599516898</v>
      </c>
      <c r="G342">
        <v>973224868.63101387</v>
      </c>
      <c r="H342" s="47">
        <v>167.95999999999998</v>
      </c>
      <c r="I342">
        <v>11680</v>
      </c>
      <c r="J342" s="20">
        <v>426.39633994980551</v>
      </c>
    </row>
    <row r="343" spans="1:10" hidden="1" x14ac:dyDescent="0.3">
      <c r="A343" t="b">
        <v>0</v>
      </c>
      <c r="B343" t="s">
        <v>243</v>
      </c>
      <c r="C343">
        <v>590643200</v>
      </c>
      <c r="D343">
        <v>193461534.00000003</v>
      </c>
      <c r="E343">
        <v>150989682.47559297</v>
      </c>
      <c r="F343">
        <v>98686022.364151761</v>
      </c>
      <c r="G343">
        <v>1033780438.8397447</v>
      </c>
      <c r="H343" s="47">
        <v>164.8</v>
      </c>
      <c r="I343">
        <v>11480</v>
      </c>
      <c r="J343" s="20">
        <v>482.20416163226264</v>
      </c>
    </row>
    <row r="344" spans="1:10" hidden="1" x14ac:dyDescent="0.3">
      <c r="A344" t="b">
        <v>0</v>
      </c>
      <c r="B344" t="s">
        <v>238</v>
      </c>
      <c r="C344">
        <v>590643200</v>
      </c>
      <c r="D344">
        <v>183350304</v>
      </c>
      <c r="E344">
        <v>140749682.47559297</v>
      </c>
      <c r="F344">
        <v>123406022.36415175</v>
      </c>
      <c r="G344">
        <v>1038149208.8397447</v>
      </c>
      <c r="H344" s="47">
        <v>164.8</v>
      </c>
      <c r="I344">
        <v>10880</v>
      </c>
      <c r="J344" s="20">
        <v>496.23316163226264</v>
      </c>
    </row>
    <row r="345" spans="1:10" hidden="1" x14ac:dyDescent="0.3">
      <c r="A345" t="b">
        <v>0</v>
      </c>
      <c r="B345" t="s">
        <v>248</v>
      </c>
      <c r="C345">
        <v>599101440.00000012</v>
      </c>
      <c r="D345">
        <v>203572764</v>
      </c>
      <c r="E345">
        <v>150989682.47559297</v>
      </c>
      <c r="F345">
        <v>98686022.364151761</v>
      </c>
      <c r="G345">
        <v>1052349908.8397448</v>
      </c>
      <c r="H345" s="47">
        <v>167.16000000000003</v>
      </c>
      <c r="I345">
        <v>12080</v>
      </c>
      <c r="J345" s="20">
        <v>487.47916163226262</v>
      </c>
    </row>
    <row r="346" spans="1:10" hidden="1" x14ac:dyDescent="0.3">
      <c r="A346" t="b">
        <v>0</v>
      </c>
      <c r="B346" t="s">
        <v>253</v>
      </c>
      <c r="C346">
        <v>599101440.00000012</v>
      </c>
      <c r="D346">
        <v>203572764</v>
      </c>
      <c r="E346">
        <v>150989682.47559297</v>
      </c>
      <c r="F346">
        <v>98686022.364151761</v>
      </c>
      <c r="G346">
        <v>1052349908.8397448</v>
      </c>
      <c r="H346" s="47">
        <v>167.16000000000003</v>
      </c>
      <c r="I346">
        <v>12080</v>
      </c>
      <c r="J346" s="20">
        <v>487.47916163226262</v>
      </c>
    </row>
    <row r="347" spans="1:10" hidden="1" x14ac:dyDescent="0.3">
      <c r="A347" t="b">
        <v>0</v>
      </c>
      <c r="B347" t="s">
        <v>242</v>
      </c>
      <c r="C347">
        <v>586342400</v>
      </c>
      <c r="D347">
        <v>213683994</v>
      </c>
      <c r="E347">
        <v>160158822.68189242</v>
      </c>
      <c r="F347">
        <v>98686022.364151761</v>
      </c>
      <c r="G347">
        <v>1058871239.0460441</v>
      </c>
      <c r="H347" s="47">
        <v>163.6</v>
      </c>
      <c r="I347">
        <v>12680</v>
      </c>
      <c r="J347" s="20">
        <v>491.62955241843406</v>
      </c>
    </row>
    <row r="348" spans="1:10" hidden="1" x14ac:dyDescent="0.3">
      <c r="A348" t="b">
        <v>0</v>
      </c>
      <c r="B348" t="s">
        <v>237</v>
      </c>
      <c r="C348">
        <v>586342400</v>
      </c>
      <c r="D348">
        <v>203572764</v>
      </c>
      <c r="E348">
        <v>149918822.6818924</v>
      </c>
      <c r="F348">
        <v>123406022.36415175</v>
      </c>
      <c r="G348">
        <v>1063240009.0460441</v>
      </c>
      <c r="H348" s="47">
        <v>163.6</v>
      </c>
      <c r="I348">
        <v>12080</v>
      </c>
      <c r="J348" s="20">
        <v>505.65855241843406</v>
      </c>
    </row>
    <row r="349" spans="1:10" hidden="1" x14ac:dyDescent="0.3">
      <c r="A349" t="b">
        <v>0</v>
      </c>
      <c r="B349" t="s">
        <v>247</v>
      </c>
      <c r="C349">
        <v>594800640</v>
      </c>
      <c r="D349">
        <v>223795224.00000003</v>
      </c>
      <c r="E349">
        <v>160158822.68189242</v>
      </c>
      <c r="F349">
        <v>98686022.364151761</v>
      </c>
      <c r="G349">
        <v>1077440709.0460441</v>
      </c>
      <c r="H349" s="47">
        <v>165.96</v>
      </c>
      <c r="I349">
        <v>13280</v>
      </c>
      <c r="J349" s="20">
        <v>496.90455241843404</v>
      </c>
    </row>
    <row r="350" spans="1:10" hidden="1" x14ac:dyDescent="0.3">
      <c r="A350" t="b">
        <v>0</v>
      </c>
      <c r="B350" t="s">
        <v>252</v>
      </c>
      <c r="C350">
        <v>594800640</v>
      </c>
      <c r="D350">
        <v>223795224.00000003</v>
      </c>
      <c r="E350">
        <v>160158822.68189242</v>
      </c>
      <c r="F350">
        <v>98686022.364151761</v>
      </c>
      <c r="G350">
        <v>1077440709.0460441</v>
      </c>
      <c r="H350" s="47">
        <v>165.96</v>
      </c>
      <c r="I350">
        <v>13280</v>
      </c>
      <c r="J350" s="20">
        <v>496.90455241843404</v>
      </c>
    </row>
    <row r="351" spans="1:10" hidden="1" x14ac:dyDescent="0.3">
      <c r="A351" t="b">
        <v>0</v>
      </c>
      <c r="B351" t="s">
        <v>379</v>
      </c>
      <c r="C351">
        <v>47903744000</v>
      </c>
      <c r="D351">
        <v>5392656.0000000009</v>
      </c>
      <c r="E351">
        <v>6147908508.3237581</v>
      </c>
      <c r="F351">
        <v>51491258852.463593</v>
      </c>
      <c r="G351">
        <v>105548304016.78735</v>
      </c>
      <c r="H351" s="47">
        <v>13366</v>
      </c>
      <c r="I351">
        <v>320</v>
      </c>
      <c r="J351" s="20">
        <v>73508.018171121716</v>
      </c>
    </row>
    <row r="352" spans="1:10" hidden="1" x14ac:dyDescent="0.3">
      <c r="A352" t="b">
        <v>0</v>
      </c>
      <c r="B352" t="s">
        <v>529</v>
      </c>
      <c r="C352">
        <v>47927398400</v>
      </c>
      <c r="D352">
        <v>6740820</v>
      </c>
      <c r="E352">
        <v>6170831358.8395081</v>
      </c>
      <c r="F352">
        <v>51488310255.55201</v>
      </c>
      <c r="G352">
        <v>105593280834.39151</v>
      </c>
      <c r="H352" s="47">
        <v>13372.6</v>
      </c>
      <c r="I352">
        <v>400</v>
      </c>
      <c r="J352" s="20">
        <v>73532.56673263901</v>
      </c>
    </row>
    <row r="353" spans="1:10" hidden="1" x14ac:dyDescent="0.3">
      <c r="A353" t="b">
        <v>0</v>
      </c>
      <c r="B353" t="s">
        <v>500</v>
      </c>
      <c r="C353">
        <v>47930265600</v>
      </c>
      <c r="D353">
        <v>16177968.000000002</v>
      </c>
      <c r="E353">
        <v>6147908508.3237581</v>
      </c>
      <c r="F353">
        <v>51502326291.228226</v>
      </c>
      <c r="G353">
        <v>105596678367.55199</v>
      </c>
      <c r="H353" s="47">
        <v>13373.4</v>
      </c>
      <c r="I353">
        <v>960</v>
      </c>
      <c r="J353" s="20">
        <v>73531.22565730098</v>
      </c>
    </row>
    <row r="354" spans="1:10" hidden="1" x14ac:dyDescent="0.3">
      <c r="A354" t="b">
        <v>0</v>
      </c>
      <c r="B354" t="s">
        <v>205</v>
      </c>
      <c r="C354">
        <v>47969689600.000008</v>
      </c>
      <c r="D354">
        <v>5392656.0000000009</v>
      </c>
      <c r="E354">
        <v>6152493078.4269094</v>
      </c>
      <c r="F354">
        <v>51482748255.552002</v>
      </c>
      <c r="G354">
        <v>105610323589.97891</v>
      </c>
      <c r="H354" s="47">
        <v>13384.400000000001</v>
      </c>
      <c r="I354">
        <v>320</v>
      </c>
      <c r="J354" s="20">
        <v>73529.097151066657</v>
      </c>
    </row>
    <row r="355" spans="1:10" hidden="1" x14ac:dyDescent="0.3">
      <c r="A355" t="b">
        <v>0</v>
      </c>
      <c r="B355" t="s">
        <v>437</v>
      </c>
      <c r="C355">
        <v>47886540799.999992</v>
      </c>
      <c r="D355">
        <v>85608414</v>
      </c>
      <c r="E355">
        <v>6161662218.6332092</v>
      </c>
      <c r="F355">
        <v>51485725133.081284</v>
      </c>
      <c r="G355">
        <v>105619536565.71448</v>
      </c>
      <c r="H355" s="47">
        <v>13361.199999999999</v>
      </c>
      <c r="I355">
        <v>5080</v>
      </c>
      <c r="J355" s="20">
        <v>73522.307314211357</v>
      </c>
    </row>
    <row r="356" spans="1:10" hidden="1" x14ac:dyDescent="0.3">
      <c r="A356" t="b">
        <v>0</v>
      </c>
      <c r="B356" t="s">
        <v>147</v>
      </c>
      <c r="C356">
        <v>47898009600.000008</v>
      </c>
      <c r="D356">
        <v>84934332</v>
      </c>
      <c r="E356">
        <v>6152493078.4269094</v>
      </c>
      <c r="F356">
        <v>51491400255.55201</v>
      </c>
      <c r="G356">
        <v>105626837265.97893</v>
      </c>
      <c r="H356" s="47">
        <v>13364.400000000001</v>
      </c>
      <c r="I356">
        <v>5040</v>
      </c>
      <c r="J356" s="20">
        <v>73525.00235106668</v>
      </c>
    </row>
    <row r="357" spans="1:10" hidden="1" x14ac:dyDescent="0.3">
      <c r="A357" t="b">
        <v>0</v>
      </c>
      <c r="B357" t="s">
        <v>60</v>
      </c>
      <c r="C357">
        <v>47890841600</v>
      </c>
      <c r="D357">
        <v>94708521.000000015</v>
      </c>
      <c r="E357">
        <v>6161662218.6332092</v>
      </c>
      <c r="F357">
        <v>51484602255.55201</v>
      </c>
      <c r="G357">
        <v>105631814595.18521</v>
      </c>
      <c r="H357" s="47">
        <v>13362.4</v>
      </c>
      <c r="I357">
        <v>5620</v>
      </c>
      <c r="J357" s="20">
        <v>73524.671041852838</v>
      </c>
    </row>
    <row r="358" spans="1:10" hidden="1" x14ac:dyDescent="0.3">
      <c r="A358" t="b">
        <v>0</v>
      </c>
      <c r="B358" t="s">
        <v>350</v>
      </c>
      <c r="C358">
        <v>47890841600</v>
      </c>
      <c r="D358">
        <v>94708521.000000015</v>
      </c>
      <c r="E358">
        <v>6161662218.6332092</v>
      </c>
      <c r="F358">
        <v>51484602255.55201</v>
      </c>
      <c r="G358">
        <v>105631814595.18521</v>
      </c>
      <c r="H358" s="47">
        <v>13362.4</v>
      </c>
      <c r="I358">
        <v>5620</v>
      </c>
      <c r="J358" s="20">
        <v>73524.671041852838</v>
      </c>
    </row>
    <row r="359" spans="1:10" hidden="1" x14ac:dyDescent="0.3">
      <c r="A359" t="b">
        <v>0</v>
      </c>
      <c r="B359" t="s">
        <v>89</v>
      </c>
      <c r="C359">
        <v>47890124800</v>
      </c>
      <c r="D359">
        <v>105156792.00000001</v>
      </c>
      <c r="E359">
        <v>6193754209.3552561</v>
      </c>
      <c r="F359">
        <v>51483366255.55201</v>
      </c>
      <c r="G359">
        <v>105672402056.90726</v>
      </c>
      <c r="H359" s="47">
        <v>13362.2</v>
      </c>
      <c r="I359">
        <v>6240</v>
      </c>
      <c r="J359" s="20">
        <v>73550.299609604437</v>
      </c>
    </row>
    <row r="360" spans="1:10" hidden="1" x14ac:dyDescent="0.3">
      <c r="A360" t="b">
        <v>0</v>
      </c>
      <c r="B360" t="s">
        <v>321</v>
      </c>
      <c r="C360">
        <v>47893708799.999992</v>
      </c>
      <c r="D360">
        <v>125379252</v>
      </c>
      <c r="E360">
        <v>6172665186.8807669</v>
      </c>
      <c r="F360">
        <v>51483511645.328354</v>
      </c>
      <c r="G360">
        <v>105675264884.20911</v>
      </c>
      <c r="H360" s="47">
        <v>13363.199999999999</v>
      </c>
      <c r="I360">
        <v>7440</v>
      </c>
      <c r="J360" s="20">
        <v>73539.306965918891</v>
      </c>
    </row>
    <row r="361" spans="1:10" hidden="1" x14ac:dyDescent="0.3">
      <c r="A361" t="b">
        <v>0</v>
      </c>
      <c r="B361" t="s">
        <v>118</v>
      </c>
      <c r="C361">
        <v>47890841600</v>
      </c>
      <c r="D361">
        <v>118638432</v>
      </c>
      <c r="E361">
        <v>6180000499.0458078</v>
      </c>
      <c r="F361">
        <v>51494490255.55201</v>
      </c>
      <c r="G361">
        <v>105683970786.59781</v>
      </c>
      <c r="H361" s="47">
        <v>13362.4</v>
      </c>
      <c r="I361">
        <v>7040</v>
      </c>
      <c r="J361" s="20">
        <v>73553.262523425175</v>
      </c>
    </row>
    <row r="362" spans="1:10" hidden="1" x14ac:dyDescent="0.3">
      <c r="A362" t="b">
        <v>0</v>
      </c>
      <c r="B362" t="s">
        <v>31</v>
      </c>
      <c r="C362">
        <v>47910912000</v>
      </c>
      <c r="D362">
        <v>140546097</v>
      </c>
      <c r="E362">
        <v>6152493078.4269094</v>
      </c>
      <c r="F362">
        <v>51488310255.55201</v>
      </c>
      <c r="G362">
        <v>105692261430.97891</v>
      </c>
      <c r="H362" s="47">
        <v>13368</v>
      </c>
      <c r="I362">
        <v>8340</v>
      </c>
      <c r="J362" s="20">
        <v>73537.882851066664</v>
      </c>
    </row>
    <row r="363" spans="1:10" hidden="1" x14ac:dyDescent="0.3">
      <c r="A363" t="b">
        <v>0</v>
      </c>
      <c r="B363" t="s">
        <v>389</v>
      </c>
      <c r="C363">
        <v>47909478400</v>
      </c>
      <c r="D363">
        <v>96393726.000000015</v>
      </c>
      <c r="E363">
        <v>6188868508.3237581</v>
      </c>
      <c r="F363">
        <v>51503618852.463593</v>
      </c>
      <c r="G363">
        <v>105698359486.78735</v>
      </c>
      <c r="H363" s="47">
        <v>13367.6</v>
      </c>
      <c r="I363">
        <v>5720</v>
      </c>
      <c r="J363" s="20">
        <v>73571.997171121722</v>
      </c>
    </row>
    <row r="364" spans="1:10" hidden="1" x14ac:dyDescent="0.3">
      <c r="A364" t="b">
        <v>0</v>
      </c>
      <c r="B364" t="s">
        <v>384</v>
      </c>
      <c r="C364">
        <v>47909478400</v>
      </c>
      <c r="D364">
        <v>86282496.000000015</v>
      </c>
      <c r="E364">
        <v>6178628508.3237581</v>
      </c>
      <c r="F364">
        <v>51528338852.463593</v>
      </c>
      <c r="G364">
        <v>105702728256.78735</v>
      </c>
      <c r="H364" s="47">
        <v>13367.6</v>
      </c>
      <c r="I364">
        <v>5120</v>
      </c>
      <c r="J364" s="20">
        <v>73586.026171121732</v>
      </c>
    </row>
    <row r="365" spans="1:10" hidden="1" x14ac:dyDescent="0.3">
      <c r="A365" t="b">
        <v>0</v>
      </c>
      <c r="B365" t="s">
        <v>399</v>
      </c>
      <c r="C365">
        <v>47909478400</v>
      </c>
      <c r="D365">
        <v>86282496.000000015</v>
      </c>
      <c r="E365">
        <v>6183748508.3237581</v>
      </c>
      <c r="F365">
        <v>51528338852.463593</v>
      </c>
      <c r="G365">
        <v>105707848256.78735</v>
      </c>
      <c r="H365" s="47">
        <v>13367.6</v>
      </c>
      <c r="I365">
        <v>5120</v>
      </c>
      <c r="J365" s="20">
        <v>73590.026171121732</v>
      </c>
    </row>
    <row r="366" spans="1:10" hidden="1" x14ac:dyDescent="0.3">
      <c r="A366" t="b">
        <v>0</v>
      </c>
      <c r="B366" t="s">
        <v>394</v>
      </c>
      <c r="C366">
        <v>47917936640</v>
      </c>
      <c r="D366">
        <v>106504955.99999999</v>
      </c>
      <c r="E366">
        <v>6188868508.3237581</v>
      </c>
      <c r="F366">
        <v>51503618852.463593</v>
      </c>
      <c r="G366">
        <v>105716928956.78735</v>
      </c>
      <c r="H366" s="47">
        <v>13369.960000000001</v>
      </c>
      <c r="I366">
        <v>6320</v>
      </c>
      <c r="J366" s="20">
        <v>73577.272171121731</v>
      </c>
    </row>
    <row r="367" spans="1:10" hidden="1" x14ac:dyDescent="0.3">
      <c r="A367" t="b">
        <v>0</v>
      </c>
      <c r="B367" t="s">
        <v>466</v>
      </c>
      <c r="C367">
        <v>47953920000</v>
      </c>
      <c r="D367">
        <v>125379252</v>
      </c>
      <c r="E367">
        <v>6166246788.7363577</v>
      </c>
      <c r="F367">
        <v>51488310255.55201</v>
      </c>
      <c r="G367">
        <v>105733856296.28836</v>
      </c>
      <c r="H367" s="47">
        <v>13380</v>
      </c>
      <c r="I367">
        <v>7440</v>
      </c>
      <c r="J367" s="20">
        <v>73562.471437245928</v>
      </c>
    </row>
    <row r="368" spans="1:10" hidden="1" x14ac:dyDescent="0.3">
      <c r="A368" t="b">
        <v>0</v>
      </c>
      <c r="B368" t="s">
        <v>539</v>
      </c>
      <c r="C368">
        <v>47933132800</v>
      </c>
      <c r="D368">
        <v>97741890</v>
      </c>
      <c r="E368">
        <v>6211791358.8395081</v>
      </c>
      <c r="F368">
        <v>51500670255.55201</v>
      </c>
      <c r="G368">
        <v>105743336304.39151</v>
      </c>
      <c r="H368" s="47">
        <v>13374.2</v>
      </c>
      <c r="I368">
        <v>5800</v>
      </c>
      <c r="J368" s="20">
        <v>73596.545732639017</v>
      </c>
    </row>
    <row r="369" spans="1:10" hidden="1" x14ac:dyDescent="0.3">
      <c r="A369" t="b">
        <v>0</v>
      </c>
      <c r="B369" t="s">
        <v>510</v>
      </c>
      <c r="C369">
        <v>47936000000</v>
      </c>
      <c r="D369">
        <v>107179038</v>
      </c>
      <c r="E369">
        <v>6188868508.3237581</v>
      </c>
      <c r="F369">
        <v>51514686291.228241</v>
      </c>
      <c r="G369">
        <v>105746733837.552</v>
      </c>
      <c r="H369" s="47">
        <v>13375</v>
      </c>
      <c r="I369">
        <v>6360</v>
      </c>
      <c r="J369" s="20">
        <v>73595.204657300972</v>
      </c>
    </row>
    <row r="370" spans="1:10" hidden="1" x14ac:dyDescent="0.3">
      <c r="A370" t="b">
        <v>0</v>
      </c>
      <c r="B370" t="s">
        <v>534</v>
      </c>
      <c r="C370">
        <v>47933132800</v>
      </c>
      <c r="D370">
        <v>87630660</v>
      </c>
      <c r="E370">
        <v>6201551358.8395071</v>
      </c>
      <c r="F370">
        <v>51525390255.55201</v>
      </c>
      <c r="G370">
        <v>105747705074.39151</v>
      </c>
      <c r="H370" s="47">
        <v>13374.2</v>
      </c>
      <c r="I370">
        <v>5200</v>
      </c>
      <c r="J370" s="20">
        <v>73610.574732639012</v>
      </c>
    </row>
    <row r="371" spans="1:10" hidden="1" x14ac:dyDescent="0.3">
      <c r="A371" t="b">
        <v>0</v>
      </c>
      <c r="B371" t="s">
        <v>505</v>
      </c>
      <c r="C371">
        <v>47936000000</v>
      </c>
      <c r="D371">
        <v>97067807.999999985</v>
      </c>
      <c r="E371">
        <v>6178628508.3237581</v>
      </c>
      <c r="F371">
        <v>51539406291.228233</v>
      </c>
      <c r="G371">
        <v>105751102607.552</v>
      </c>
      <c r="H371" s="47">
        <v>13375</v>
      </c>
      <c r="I371">
        <v>5760</v>
      </c>
      <c r="J371" s="20">
        <v>73609.233657300982</v>
      </c>
    </row>
    <row r="372" spans="1:10" hidden="1" x14ac:dyDescent="0.3">
      <c r="A372" t="b">
        <v>0</v>
      </c>
      <c r="B372" t="s">
        <v>549</v>
      </c>
      <c r="C372">
        <v>47933132800</v>
      </c>
      <c r="D372">
        <v>87630660</v>
      </c>
      <c r="E372">
        <v>6206671358.8395081</v>
      </c>
      <c r="F372">
        <v>51525390255.55201</v>
      </c>
      <c r="G372">
        <v>105752825074.39151</v>
      </c>
      <c r="H372" s="47">
        <v>13374.2</v>
      </c>
      <c r="I372">
        <v>5200</v>
      </c>
      <c r="J372" s="20">
        <v>73614.574732639012</v>
      </c>
    </row>
    <row r="373" spans="1:10" hidden="1" x14ac:dyDescent="0.3">
      <c r="A373" t="b">
        <v>0</v>
      </c>
      <c r="B373" t="s">
        <v>520</v>
      </c>
      <c r="C373">
        <v>47936000000</v>
      </c>
      <c r="D373">
        <v>97067807.999999985</v>
      </c>
      <c r="E373">
        <v>6183748508.3237581</v>
      </c>
      <c r="F373">
        <v>51539406291.228233</v>
      </c>
      <c r="G373">
        <v>105756222607.552</v>
      </c>
      <c r="H373" s="47">
        <v>13375</v>
      </c>
      <c r="I373">
        <v>5760</v>
      </c>
      <c r="J373" s="20">
        <v>73613.233657300982</v>
      </c>
    </row>
    <row r="374" spans="1:10" hidden="1" x14ac:dyDescent="0.3">
      <c r="A374" t="b">
        <v>0</v>
      </c>
      <c r="B374" t="s">
        <v>215</v>
      </c>
      <c r="C374">
        <v>47975424000</v>
      </c>
      <c r="D374">
        <v>96393726.000000015</v>
      </c>
      <c r="E374">
        <v>6193453078.4269094</v>
      </c>
      <c r="F374">
        <v>51495108255.552002</v>
      </c>
      <c r="G374">
        <v>105760379059.97891</v>
      </c>
      <c r="H374" s="47">
        <v>13386</v>
      </c>
      <c r="I374">
        <v>5720</v>
      </c>
      <c r="J374" s="20">
        <v>73593.076151066663</v>
      </c>
    </row>
    <row r="375" spans="1:10" hidden="1" x14ac:dyDescent="0.3">
      <c r="A375" t="b">
        <v>0</v>
      </c>
      <c r="B375" t="s">
        <v>544</v>
      </c>
      <c r="C375">
        <v>47941591040</v>
      </c>
      <c r="D375">
        <v>107853120</v>
      </c>
      <c r="E375">
        <v>6211791358.8395081</v>
      </c>
      <c r="F375">
        <v>51500670255.55201</v>
      </c>
      <c r="G375">
        <v>105761905774.39151</v>
      </c>
      <c r="H375" s="47">
        <v>13376.56</v>
      </c>
      <c r="I375">
        <v>6400</v>
      </c>
      <c r="J375" s="20">
        <v>73601.820732639011</v>
      </c>
    </row>
    <row r="376" spans="1:10" hidden="1" x14ac:dyDescent="0.3">
      <c r="A376" t="b">
        <v>0</v>
      </c>
      <c r="B376" t="s">
        <v>210</v>
      </c>
      <c r="C376">
        <v>47975424000</v>
      </c>
      <c r="D376">
        <v>86282496.000000015</v>
      </c>
      <c r="E376">
        <v>6183213078.4269085</v>
      </c>
      <c r="F376">
        <v>51519828255.552002</v>
      </c>
      <c r="G376">
        <v>105764747829.97891</v>
      </c>
      <c r="H376" s="47">
        <v>13386</v>
      </c>
      <c r="I376">
        <v>5120</v>
      </c>
      <c r="J376" s="20">
        <v>73607.105151066658</v>
      </c>
    </row>
    <row r="377" spans="1:10" hidden="1" x14ac:dyDescent="0.3">
      <c r="A377" t="b">
        <v>0</v>
      </c>
      <c r="B377" t="s">
        <v>515</v>
      </c>
      <c r="C377">
        <v>47944458240</v>
      </c>
      <c r="D377">
        <v>117290268</v>
      </c>
      <c r="E377">
        <v>6188868508.3237581</v>
      </c>
      <c r="F377">
        <v>51514686291.228241</v>
      </c>
      <c r="G377">
        <v>105765303307.552</v>
      </c>
      <c r="H377" s="47">
        <v>13377.36</v>
      </c>
      <c r="I377">
        <v>6960</v>
      </c>
      <c r="J377" s="20">
        <v>73600.479657300981</v>
      </c>
    </row>
    <row r="378" spans="1:10" hidden="1" x14ac:dyDescent="0.3">
      <c r="A378" t="b">
        <v>0</v>
      </c>
      <c r="B378" t="s">
        <v>447</v>
      </c>
      <c r="C378">
        <v>47892275200</v>
      </c>
      <c r="D378">
        <v>176609484</v>
      </c>
      <c r="E378">
        <v>6202622218.6332092</v>
      </c>
      <c r="F378">
        <v>51498085133.081276</v>
      </c>
      <c r="G378">
        <v>105769592035.71448</v>
      </c>
      <c r="H378" s="47">
        <v>13362.8</v>
      </c>
      <c r="I378">
        <v>10480</v>
      </c>
      <c r="J378" s="20">
        <v>73586.286314211349</v>
      </c>
    </row>
    <row r="379" spans="1:10" hidden="1" x14ac:dyDescent="0.3">
      <c r="A379" t="b">
        <v>0</v>
      </c>
      <c r="B379" t="s">
        <v>225</v>
      </c>
      <c r="C379">
        <v>47975424000</v>
      </c>
      <c r="D379">
        <v>86282496.000000015</v>
      </c>
      <c r="E379">
        <v>6188333078.4269094</v>
      </c>
      <c r="F379">
        <v>51519828255.552002</v>
      </c>
      <c r="G379">
        <v>105769867829.97891</v>
      </c>
      <c r="H379" s="47">
        <v>13386</v>
      </c>
      <c r="I379">
        <v>5120</v>
      </c>
      <c r="J379" s="20">
        <v>73611.105151066658</v>
      </c>
    </row>
    <row r="380" spans="1:10" hidden="1" x14ac:dyDescent="0.3">
      <c r="A380" t="b">
        <v>0</v>
      </c>
      <c r="B380" t="s">
        <v>442</v>
      </c>
      <c r="C380">
        <v>47892275200</v>
      </c>
      <c r="D380">
        <v>166498254</v>
      </c>
      <c r="E380">
        <v>6192382218.6332083</v>
      </c>
      <c r="F380">
        <v>51522805133.081276</v>
      </c>
      <c r="G380">
        <v>105773960805.71448</v>
      </c>
      <c r="H380" s="47">
        <v>13362.8</v>
      </c>
      <c r="I380">
        <v>9880</v>
      </c>
      <c r="J380" s="20">
        <v>73600.315314211344</v>
      </c>
    </row>
    <row r="381" spans="1:10" hidden="1" x14ac:dyDescent="0.3">
      <c r="A381" t="b">
        <v>0</v>
      </c>
      <c r="B381" t="s">
        <v>157</v>
      </c>
      <c r="C381">
        <v>47903744000</v>
      </c>
      <c r="D381">
        <v>175935402</v>
      </c>
      <c r="E381">
        <v>6193453078.4269094</v>
      </c>
      <c r="F381">
        <v>51503760255.552017</v>
      </c>
      <c r="G381">
        <v>105776892735.97893</v>
      </c>
      <c r="H381" s="47">
        <v>13366</v>
      </c>
      <c r="I381">
        <v>10440</v>
      </c>
      <c r="J381" s="20">
        <v>73588.981351066657</v>
      </c>
    </row>
    <row r="382" spans="1:10" hidden="1" x14ac:dyDescent="0.3">
      <c r="A382" t="b">
        <v>0</v>
      </c>
      <c r="B382" t="s">
        <v>220</v>
      </c>
      <c r="C382">
        <v>47983882240</v>
      </c>
      <c r="D382">
        <v>106504955.99999999</v>
      </c>
      <c r="E382">
        <v>6193453078.4269094</v>
      </c>
      <c r="F382">
        <v>51495108255.552002</v>
      </c>
      <c r="G382">
        <v>105778948529.97891</v>
      </c>
      <c r="H382" s="47">
        <v>13388.36</v>
      </c>
      <c r="I382">
        <v>6320</v>
      </c>
      <c r="J382" s="20">
        <v>73598.351151066658</v>
      </c>
    </row>
    <row r="383" spans="1:10" hidden="1" x14ac:dyDescent="0.3">
      <c r="A383" t="b">
        <v>0</v>
      </c>
      <c r="B383" t="s">
        <v>457</v>
      </c>
      <c r="C383">
        <v>47892275200</v>
      </c>
      <c r="D383">
        <v>166498254</v>
      </c>
      <c r="E383">
        <v>6197502218.6332092</v>
      </c>
      <c r="F383">
        <v>51522805133.081276</v>
      </c>
      <c r="G383">
        <v>105779080805.71448</v>
      </c>
      <c r="H383" s="47">
        <v>13362.8</v>
      </c>
      <c r="I383">
        <v>9880</v>
      </c>
      <c r="J383" s="20">
        <v>73604.315314211344</v>
      </c>
    </row>
    <row r="384" spans="1:10" hidden="1" x14ac:dyDescent="0.3">
      <c r="A384" t="b">
        <v>0</v>
      </c>
      <c r="B384" t="s">
        <v>152</v>
      </c>
      <c r="C384">
        <v>47903744000</v>
      </c>
      <c r="D384">
        <v>165824172</v>
      </c>
      <c r="E384">
        <v>6183213078.4269085</v>
      </c>
      <c r="F384">
        <v>51528480255.55201</v>
      </c>
      <c r="G384">
        <v>105781261505.97891</v>
      </c>
      <c r="H384" s="47">
        <v>13366</v>
      </c>
      <c r="I384">
        <v>9840</v>
      </c>
      <c r="J384" s="20">
        <v>73603.010351066667</v>
      </c>
    </row>
    <row r="385" spans="1:10" hidden="1" x14ac:dyDescent="0.3">
      <c r="A385" t="b">
        <v>0</v>
      </c>
      <c r="B385" t="s">
        <v>70</v>
      </c>
      <c r="C385">
        <v>47896576000</v>
      </c>
      <c r="D385">
        <v>185709591</v>
      </c>
      <c r="E385">
        <v>6202622218.6332092</v>
      </c>
      <c r="F385">
        <v>51496962255.55201</v>
      </c>
      <c r="G385">
        <v>105781870065.18521</v>
      </c>
      <c r="H385" s="47">
        <v>13364</v>
      </c>
      <c r="I385">
        <v>11020</v>
      </c>
      <c r="J385" s="20">
        <v>73588.65004185283</v>
      </c>
    </row>
    <row r="386" spans="1:10" hidden="1" x14ac:dyDescent="0.3">
      <c r="A386" t="b">
        <v>0</v>
      </c>
      <c r="B386" t="s">
        <v>360</v>
      </c>
      <c r="C386">
        <v>47896576000</v>
      </c>
      <c r="D386">
        <v>185709591</v>
      </c>
      <c r="E386">
        <v>6202622218.6332092</v>
      </c>
      <c r="F386">
        <v>51496962255.55201</v>
      </c>
      <c r="G386">
        <v>105781870065.18521</v>
      </c>
      <c r="H386" s="47">
        <v>13364</v>
      </c>
      <c r="I386">
        <v>11020</v>
      </c>
      <c r="J386" s="20">
        <v>73588.65004185283</v>
      </c>
    </row>
    <row r="387" spans="1:10" hidden="1" x14ac:dyDescent="0.3">
      <c r="A387" t="b">
        <v>0</v>
      </c>
      <c r="B387" t="s">
        <v>65</v>
      </c>
      <c r="C387">
        <v>47896576000</v>
      </c>
      <c r="D387">
        <v>175598361</v>
      </c>
      <c r="E387">
        <v>6192382218.6332083</v>
      </c>
      <c r="F387">
        <v>51521682255.552017</v>
      </c>
      <c r="G387">
        <v>105786238835.18523</v>
      </c>
      <c r="H387" s="47">
        <v>13364</v>
      </c>
      <c r="I387">
        <v>10420</v>
      </c>
      <c r="J387" s="20">
        <v>73602.679041852825</v>
      </c>
    </row>
    <row r="388" spans="1:10" hidden="1" x14ac:dyDescent="0.3">
      <c r="A388" t="b">
        <v>0</v>
      </c>
      <c r="B388" t="s">
        <v>355</v>
      </c>
      <c r="C388">
        <v>47896576000</v>
      </c>
      <c r="D388">
        <v>175598361</v>
      </c>
      <c r="E388">
        <v>6192382218.6332083</v>
      </c>
      <c r="F388">
        <v>51521682255.552017</v>
      </c>
      <c r="G388">
        <v>105786238835.18523</v>
      </c>
      <c r="H388" s="47">
        <v>13364</v>
      </c>
      <c r="I388">
        <v>10420</v>
      </c>
      <c r="J388" s="20">
        <v>73602.679041852825</v>
      </c>
    </row>
    <row r="389" spans="1:10" hidden="1" x14ac:dyDescent="0.3">
      <c r="A389" t="b">
        <v>0</v>
      </c>
      <c r="B389" t="s">
        <v>167</v>
      </c>
      <c r="C389">
        <v>47903744000</v>
      </c>
      <c r="D389">
        <v>165824172</v>
      </c>
      <c r="E389">
        <v>6188333078.4269094</v>
      </c>
      <c r="F389">
        <v>51528480255.55201</v>
      </c>
      <c r="G389">
        <v>105786381505.97891</v>
      </c>
      <c r="H389" s="47">
        <v>13366</v>
      </c>
      <c r="I389">
        <v>9840</v>
      </c>
      <c r="J389" s="20">
        <v>73607.010351066667</v>
      </c>
    </row>
    <row r="390" spans="1:10" hidden="1" x14ac:dyDescent="0.3">
      <c r="A390" t="b">
        <v>0</v>
      </c>
      <c r="B390" t="s">
        <v>452</v>
      </c>
      <c r="C390">
        <v>47900733440</v>
      </c>
      <c r="D390">
        <v>186720714</v>
      </c>
      <c r="E390">
        <v>6202622218.6332092</v>
      </c>
      <c r="F390">
        <v>51498085133.081276</v>
      </c>
      <c r="G390">
        <v>105788161505.71448</v>
      </c>
      <c r="H390" s="47">
        <v>13365.16</v>
      </c>
      <c r="I390">
        <v>11080</v>
      </c>
      <c r="J390" s="20">
        <v>73591.561314211358</v>
      </c>
    </row>
    <row r="391" spans="1:10" hidden="1" x14ac:dyDescent="0.3">
      <c r="A391" t="b">
        <v>0</v>
      </c>
      <c r="B391" t="s">
        <v>99</v>
      </c>
      <c r="C391">
        <v>47895859200.000008</v>
      </c>
      <c r="D391">
        <v>196157861.99999997</v>
      </c>
      <c r="E391">
        <v>6202622218.6332092</v>
      </c>
      <c r="F391">
        <v>51495726255.552017</v>
      </c>
      <c r="G391">
        <v>105790365536.18524</v>
      </c>
      <c r="H391" s="47">
        <v>13363.800000000001</v>
      </c>
      <c r="I391">
        <v>11640</v>
      </c>
      <c r="J391" s="20">
        <v>73589.206741852831</v>
      </c>
    </row>
    <row r="392" spans="1:10" hidden="1" x14ac:dyDescent="0.3">
      <c r="A392" t="b">
        <v>0</v>
      </c>
      <c r="B392" t="s">
        <v>80</v>
      </c>
      <c r="C392">
        <v>47896576000</v>
      </c>
      <c r="D392">
        <v>175598361</v>
      </c>
      <c r="E392">
        <v>6197502218.6332092</v>
      </c>
      <c r="F392">
        <v>51521682255.552017</v>
      </c>
      <c r="G392">
        <v>105791358835.18523</v>
      </c>
      <c r="H392" s="47">
        <v>13364</v>
      </c>
      <c r="I392">
        <v>10420</v>
      </c>
      <c r="J392" s="20">
        <v>73606.679041852825</v>
      </c>
    </row>
    <row r="393" spans="1:10" hidden="1" x14ac:dyDescent="0.3">
      <c r="A393" t="b">
        <v>0</v>
      </c>
      <c r="B393" t="s">
        <v>370</v>
      </c>
      <c r="C393">
        <v>47896576000</v>
      </c>
      <c r="D393">
        <v>175598361</v>
      </c>
      <c r="E393">
        <v>6197502218.6332092</v>
      </c>
      <c r="F393">
        <v>51521682255.552017</v>
      </c>
      <c r="G393">
        <v>105791358835.18523</v>
      </c>
      <c r="H393" s="47">
        <v>13364</v>
      </c>
      <c r="I393">
        <v>10420</v>
      </c>
      <c r="J393" s="20">
        <v>73606.679041852825</v>
      </c>
    </row>
    <row r="394" spans="1:10" hidden="1" x14ac:dyDescent="0.3">
      <c r="A394" t="b">
        <v>0</v>
      </c>
      <c r="B394" t="s">
        <v>162</v>
      </c>
      <c r="C394">
        <v>47912202240</v>
      </c>
      <c r="D394">
        <v>186046632.00000003</v>
      </c>
      <c r="E394">
        <v>6193453078.4269094</v>
      </c>
      <c r="F394">
        <v>51503760255.552017</v>
      </c>
      <c r="G394">
        <v>105795462205.97893</v>
      </c>
      <c r="H394" s="47">
        <v>13368.36</v>
      </c>
      <c r="I394">
        <v>11040</v>
      </c>
      <c r="J394" s="20">
        <v>73594.256351066666</v>
      </c>
    </row>
    <row r="395" spans="1:10" hidden="1" x14ac:dyDescent="0.3">
      <c r="A395" t="b">
        <v>0</v>
      </c>
      <c r="B395" t="s">
        <v>75</v>
      </c>
      <c r="C395">
        <v>47905034240</v>
      </c>
      <c r="D395">
        <v>195820821</v>
      </c>
      <c r="E395">
        <v>6202622218.6332092</v>
      </c>
      <c r="F395">
        <v>51496962255.55201</v>
      </c>
      <c r="G395">
        <v>105800439535.18521</v>
      </c>
      <c r="H395" s="47">
        <v>13366.36</v>
      </c>
      <c r="I395">
        <v>11620</v>
      </c>
      <c r="J395" s="20">
        <v>73593.925041852839</v>
      </c>
    </row>
    <row r="396" spans="1:10" hidden="1" x14ac:dyDescent="0.3">
      <c r="A396" t="b">
        <v>0</v>
      </c>
      <c r="B396" t="s">
        <v>365</v>
      </c>
      <c r="C396">
        <v>47905034240</v>
      </c>
      <c r="D396">
        <v>195820821</v>
      </c>
      <c r="E396">
        <v>6202622218.6332092</v>
      </c>
      <c r="F396">
        <v>51496962255.55201</v>
      </c>
      <c r="G396">
        <v>105800439535.18521</v>
      </c>
      <c r="H396" s="47">
        <v>13366.36</v>
      </c>
      <c r="I396">
        <v>11620</v>
      </c>
      <c r="J396" s="20">
        <v>73593.925041852839</v>
      </c>
    </row>
    <row r="397" spans="1:10" hidden="1" x14ac:dyDescent="0.3">
      <c r="A397" t="b">
        <v>0</v>
      </c>
      <c r="B397" t="s">
        <v>331</v>
      </c>
      <c r="C397">
        <v>47899443200</v>
      </c>
      <c r="D397">
        <v>216380322.00000003</v>
      </c>
      <c r="E397">
        <v>6213625186.8807669</v>
      </c>
      <c r="F397">
        <v>51495871645.328346</v>
      </c>
      <c r="G397">
        <v>105825320354.20911</v>
      </c>
      <c r="H397" s="47">
        <v>13364.8</v>
      </c>
      <c r="I397">
        <v>12840</v>
      </c>
      <c r="J397" s="20">
        <v>73603.285965918898</v>
      </c>
    </row>
    <row r="398" spans="1:10" hidden="1" x14ac:dyDescent="0.3">
      <c r="A398" t="b">
        <v>0</v>
      </c>
      <c r="B398" t="s">
        <v>94</v>
      </c>
      <c r="C398">
        <v>47895859200.000008</v>
      </c>
      <c r="D398">
        <v>186046632.00000003</v>
      </c>
      <c r="E398">
        <v>6224474209.3552561</v>
      </c>
      <c r="F398">
        <v>51520446255.55201</v>
      </c>
      <c r="G398">
        <v>105826826296.90727</v>
      </c>
      <c r="H398" s="47">
        <v>13363.800000000001</v>
      </c>
      <c r="I398">
        <v>11040</v>
      </c>
      <c r="J398" s="20">
        <v>73628.307609604424</v>
      </c>
    </row>
    <row r="399" spans="1:10" hidden="1" x14ac:dyDescent="0.3">
      <c r="A399" t="b">
        <v>0</v>
      </c>
      <c r="B399" t="s">
        <v>326</v>
      </c>
      <c r="C399">
        <v>47899443200</v>
      </c>
      <c r="D399">
        <v>206269092.00000003</v>
      </c>
      <c r="E399">
        <v>6203385186.8807669</v>
      </c>
      <c r="F399">
        <v>51520591645.328346</v>
      </c>
      <c r="G399">
        <v>105829689124.20911</v>
      </c>
      <c r="H399" s="47">
        <v>13364.8</v>
      </c>
      <c r="I399">
        <v>12240</v>
      </c>
      <c r="J399" s="20">
        <v>73617.314965918893</v>
      </c>
    </row>
    <row r="400" spans="1:10" hidden="1" x14ac:dyDescent="0.3">
      <c r="A400" t="b">
        <v>0</v>
      </c>
      <c r="B400" t="s">
        <v>292</v>
      </c>
      <c r="C400">
        <v>47887974400</v>
      </c>
      <c r="D400">
        <v>191102247.00000003</v>
      </c>
      <c r="E400">
        <v>6191920381.3139954</v>
      </c>
      <c r="F400">
        <v>51558770228.927864</v>
      </c>
      <c r="G400">
        <v>105829767257.24185</v>
      </c>
      <c r="H400" s="47">
        <v>13361.6</v>
      </c>
      <c r="I400">
        <v>11340</v>
      </c>
      <c r="J400" s="20">
        <v>73637.988172588812</v>
      </c>
    </row>
    <row r="401" spans="1:10" hidden="1" x14ac:dyDescent="0.3">
      <c r="A401" t="b">
        <v>0</v>
      </c>
      <c r="B401" t="s">
        <v>109</v>
      </c>
      <c r="C401">
        <v>47895859200.000008</v>
      </c>
      <c r="D401">
        <v>186046632.00000003</v>
      </c>
      <c r="E401">
        <v>6229594209.3552561</v>
      </c>
      <c r="F401">
        <v>51520446255.55201</v>
      </c>
      <c r="G401">
        <v>105831946296.90727</v>
      </c>
      <c r="H401" s="47">
        <v>13363.800000000001</v>
      </c>
      <c r="I401">
        <v>11040</v>
      </c>
      <c r="J401" s="20">
        <v>73632.307609604424</v>
      </c>
    </row>
    <row r="402" spans="1:10" hidden="1" x14ac:dyDescent="0.3">
      <c r="A402" t="b">
        <v>0</v>
      </c>
      <c r="B402" t="s">
        <v>128</v>
      </c>
      <c r="C402">
        <v>47896576000</v>
      </c>
      <c r="D402">
        <v>209639502.00000003</v>
      </c>
      <c r="E402">
        <v>6220960499.0458078</v>
      </c>
      <c r="F402">
        <v>51506850255.552017</v>
      </c>
      <c r="G402">
        <v>105834026256.59782</v>
      </c>
      <c r="H402" s="47">
        <v>13364</v>
      </c>
      <c r="I402">
        <v>12440</v>
      </c>
      <c r="J402" s="20">
        <v>73617.241523425168</v>
      </c>
    </row>
    <row r="403" spans="1:10" hidden="1" x14ac:dyDescent="0.3">
      <c r="A403" t="b">
        <v>0</v>
      </c>
      <c r="B403" t="s">
        <v>341</v>
      </c>
      <c r="C403">
        <v>47899443200</v>
      </c>
      <c r="D403">
        <v>206269092.00000003</v>
      </c>
      <c r="E403">
        <v>6208505186.8807669</v>
      </c>
      <c r="F403">
        <v>51520591645.328346</v>
      </c>
      <c r="G403">
        <v>105834809124.20911</v>
      </c>
      <c r="H403" s="47">
        <v>13364.8</v>
      </c>
      <c r="I403">
        <v>12240</v>
      </c>
      <c r="J403" s="20">
        <v>73621.314965918893</v>
      </c>
    </row>
    <row r="404" spans="1:10" hidden="1" x14ac:dyDescent="0.3">
      <c r="A404" t="b">
        <v>0</v>
      </c>
      <c r="B404" t="s">
        <v>176</v>
      </c>
      <c r="C404">
        <v>47888691200.000008</v>
      </c>
      <c r="D404">
        <v>206269092.00000003</v>
      </c>
      <c r="E404">
        <v>6278585657.8080091</v>
      </c>
      <c r="F404">
        <v>51463590255.55201</v>
      </c>
      <c r="G404">
        <v>105837136205.36002</v>
      </c>
      <c r="H404" s="47">
        <v>13361.800000000001</v>
      </c>
      <c r="I404">
        <v>12240</v>
      </c>
      <c r="J404" s="20">
        <v>73616.524178708161</v>
      </c>
    </row>
    <row r="405" spans="1:10" hidden="1" x14ac:dyDescent="0.3">
      <c r="A405" t="b">
        <v>0</v>
      </c>
      <c r="B405" t="s">
        <v>123</v>
      </c>
      <c r="C405">
        <v>47896576000</v>
      </c>
      <c r="D405">
        <v>199528272.00000003</v>
      </c>
      <c r="E405">
        <v>6210720499.0458069</v>
      </c>
      <c r="F405">
        <v>51531570255.55201</v>
      </c>
      <c r="G405">
        <v>105838395026.59781</v>
      </c>
      <c r="H405" s="47">
        <v>13364</v>
      </c>
      <c r="I405">
        <v>11840</v>
      </c>
      <c r="J405" s="20">
        <v>73631.270523425177</v>
      </c>
    </row>
    <row r="406" spans="1:10" hidden="1" x14ac:dyDescent="0.3">
      <c r="A406" t="b">
        <v>0</v>
      </c>
      <c r="B406" t="s">
        <v>104</v>
      </c>
      <c r="C406">
        <v>47904317440</v>
      </c>
      <c r="D406">
        <v>206269092.00000003</v>
      </c>
      <c r="E406">
        <v>6234714209.3552561</v>
      </c>
      <c r="F406">
        <v>51495726255.552017</v>
      </c>
      <c r="G406">
        <v>105841026996.90727</v>
      </c>
      <c r="H406" s="47">
        <v>13366.16</v>
      </c>
      <c r="I406">
        <v>12240</v>
      </c>
      <c r="J406" s="20">
        <v>73619.553609604438</v>
      </c>
    </row>
    <row r="407" spans="1:10" hidden="1" x14ac:dyDescent="0.3">
      <c r="A407" t="b">
        <v>0</v>
      </c>
      <c r="B407" t="s">
        <v>41</v>
      </c>
      <c r="C407">
        <v>47916646400</v>
      </c>
      <c r="D407">
        <v>231547167.00000003</v>
      </c>
      <c r="E407">
        <v>6193453078.4269094</v>
      </c>
      <c r="F407">
        <v>51500670255.55201</v>
      </c>
      <c r="G407">
        <v>105842316900.97891</v>
      </c>
      <c r="H407" s="47">
        <v>13369.6</v>
      </c>
      <c r="I407">
        <v>13740</v>
      </c>
      <c r="J407" s="20">
        <v>73601.861851066657</v>
      </c>
    </row>
    <row r="408" spans="1:10" hidden="1" x14ac:dyDescent="0.3">
      <c r="A408" t="b">
        <v>0</v>
      </c>
      <c r="B408" t="s">
        <v>138</v>
      </c>
      <c r="C408">
        <v>47896576000</v>
      </c>
      <c r="D408">
        <v>199528272.00000003</v>
      </c>
      <c r="E408">
        <v>6215840499.0458078</v>
      </c>
      <c r="F408">
        <v>51531570255.55201</v>
      </c>
      <c r="G408">
        <v>105843515026.59781</v>
      </c>
      <c r="H408" s="47">
        <v>13364</v>
      </c>
      <c r="I408">
        <v>11840</v>
      </c>
      <c r="J408" s="20">
        <v>73635.270523425177</v>
      </c>
    </row>
    <row r="409" spans="1:10" hidden="1" x14ac:dyDescent="0.3">
      <c r="A409" t="b">
        <v>0</v>
      </c>
      <c r="B409" t="s">
        <v>336</v>
      </c>
      <c r="C409">
        <v>47907901440</v>
      </c>
      <c r="D409">
        <v>226491552.00000003</v>
      </c>
      <c r="E409">
        <v>6213625186.8807669</v>
      </c>
      <c r="F409">
        <v>51495871645.328346</v>
      </c>
      <c r="G409">
        <v>105843889824.20911</v>
      </c>
      <c r="H409" s="47">
        <v>13367.16</v>
      </c>
      <c r="I409">
        <v>13440</v>
      </c>
      <c r="J409" s="20">
        <v>73608.560965918892</v>
      </c>
    </row>
    <row r="410" spans="1:10" hidden="1" x14ac:dyDescent="0.3">
      <c r="A410" t="b">
        <v>0</v>
      </c>
      <c r="B410" t="s">
        <v>36</v>
      </c>
      <c r="C410">
        <v>47916646400</v>
      </c>
      <c r="D410">
        <v>221435936.99999997</v>
      </c>
      <c r="E410">
        <v>6183213078.4269085</v>
      </c>
      <c r="F410">
        <v>51525390255.55201</v>
      </c>
      <c r="G410">
        <v>105846685670.97891</v>
      </c>
      <c r="H410" s="47">
        <v>13369.6</v>
      </c>
      <c r="I410">
        <v>13140</v>
      </c>
      <c r="J410" s="20">
        <v>73615.890851066666</v>
      </c>
    </row>
    <row r="411" spans="1:10" hidden="1" x14ac:dyDescent="0.3">
      <c r="A411" t="b">
        <v>0</v>
      </c>
      <c r="B411" t="s">
        <v>51</v>
      </c>
      <c r="C411">
        <v>47916646400</v>
      </c>
      <c r="D411">
        <v>221435936.99999997</v>
      </c>
      <c r="E411">
        <v>6188333078.4269094</v>
      </c>
      <c r="F411">
        <v>51525390255.55201</v>
      </c>
      <c r="G411">
        <v>105851805670.97891</v>
      </c>
      <c r="H411" s="47">
        <v>13369.6</v>
      </c>
      <c r="I411">
        <v>13140</v>
      </c>
      <c r="J411" s="20">
        <v>73619.890851066666</v>
      </c>
    </row>
    <row r="412" spans="1:10" hidden="1" x14ac:dyDescent="0.3">
      <c r="A412" t="b">
        <v>0</v>
      </c>
      <c r="B412" t="s">
        <v>133</v>
      </c>
      <c r="C412">
        <v>47905034240</v>
      </c>
      <c r="D412">
        <v>219750732.00000003</v>
      </c>
      <c r="E412">
        <v>6220960499.0458078</v>
      </c>
      <c r="F412">
        <v>51506850255.552017</v>
      </c>
      <c r="G412">
        <v>105852595726.59782</v>
      </c>
      <c r="H412" s="47">
        <v>13366.36</v>
      </c>
      <c r="I412">
        <v>13040</v>
      </c>
      <c r="J412" s="20">
        <v>73622.516523425176</v>
      </c>
    </row>
    <row r="413" spans="1:10" hidden="1" x14ac:dyDescent="0.3">
      <c r="A413" t="b">
        <v>0</v>
      </c>
      <c r="B413" t="s">
        <v>46</v>
      </c>
      <c r="C413">
        <v>47925104640</v>
      </c>
      <c r="D413">
        <v>241658397.00000003</v>
      </c>
      <c r="E413">
        <v>6193453078.4269094</v>
      </c>
      <c r="F413">
        <v>51500670255.55201</v>
      </c>
      <c r="G413">
        <v>105860886370.97891</v>
      </c>
      <c r="H413" s="47">
        <v>13371.96</v>
      </c>
      <c r="I413">
        <v>14340</v>
      </c>
      <c r="J413" s="20">
        <v>73607.136851066665</v>
      </c>
    </row>
    <row r="414" spans="1:10" hidden="1" x14ac:dyDescent="0.3">
      <c r="A414" t="b">
        <v>0</v>
      </c>
      <c r="B414" t="s">
        <v>408</v>
      </c>
      <c r="C414">
        <v>47903744000</v>
      </c>
      <c r="D414">
        <v>122008842.00000001</v>
      </c>
      <c r="E414">
        <v>6225846200.077302</v>
      </c>
      <c r="F414">
        <v>51618534398.256897</v>
      </c>
      <c r="G414">
        <v>105870133440.3342</v>
      </c>
      <c r="H414" s="47">
        <v>13366</v>
      </c>
      <c r="I414">
        <v>7240</v>
      </c>
      <c r="J414" s="20">
        <v>73715.207683865636</v>
      </c>
    </row>
    <row r="415" spans="1:10" hidden="1" x14ac:dyDescent="0.3">
      <c r="A415" t="b">
        <v>0</v>
      </c>
      <c r="B415" t="s">
        <v>476</v>
      </c>
      <c r="C415">
        <v>47959654400</v>
      </c>
      <c r="D415">
        <v>216380322.00000003</v>
      </c>
      <c r="E415">
        <v>6207206788.7363577</v>
      </c>
      <c r="F415">
        <v>51500670255.55201</v>
      </c>
      <c r="G415">
        <v>105883911766.28836</v>
      </c>
      <c r="H415" s="47">
        <v>13381.6</v>
      </c>
      <c r="I415">
        <v>12840</v>
      </c>
      <c r="J415" s="20">
        <v>73626.45043724592</v>
      </c>
    </row>
    <row r="416" spans="1:10" hidden="1" x14ac:dyDescent="0.3">
      <c r="A416" t="b">
        <v>0</v>
      </c>
      <c r="B416" t="s">
        <v>471</v>
      </c>
      <c r="C416">
        <v>47959654400</v>
      </c>
      <c r="D416">
        <v>206269092.00000003</v>
      </c>
      <c r="E416">
        <v>6196966788.7363577</v>
      </c>
      <c r="F416">
        <v>51525390255.55201</v>
      </c>
      <c r="G416">
        <v>105888280536.28836</v>
      </c>
      <c r="H416" s="47">
        <v>13381.6</v>
      </c>
      <c r="I416">
        <v>12240</v>
      </c>
      <c r="J416" s="20">
        <v>73640.479437245929</v>
      </c>
    </row>
    <row r="417" spans="1:10" hidden="1" x14ac:dyDescent="0.3">
      <c r="A417" t="b">
        <v>0</v>
      </c>
      <c r="B417" t="s">
        <v>486</v>
      </c>
      <c r="C417">
        <v>47959654400</v>
      </c>
      <c r="D417">
        <v>206269092.00000003</v>
      </c>
      <c r="E417">
        <v>6202086788.7363577</v>
      </c>
      <c r="F417">
        <v>51525390255.55201</v>
      </c>
      <c r="G417">
        <v>105893400536.28836</v>
      </c>
      <c r="H417" s="47">
        <v>13381.6</v>
      </c>
      <c r="I417">
        <v>12240</v>
      </c>
      <c r="J417" s="20">
        <v>73644.479437245929</v>
      </c>
    </row>
    <row r="418" spans="1:10" hidden="1" x14ac:dyDescent="0.3">
      <c r="A418" t="b">
        <v>0</v>
      </c>
      <c r="B418" t="s">
        <v>481</v>
      </c>
      <c r="C418">
        <v>47968112640</v>
      </c>
      <c r="D418">
        <v>226491552.00000003</v>
      </c>
      <c r="E418">
        <v>6207206788.7363577</v>
      </c>
      <c r="F418">
        <v>51500670255.55201</v>
      </c>
      <c r="G418">
        <v>105902481236.28836</v>
      </c>
      <c r="H418" s="47">
        <v>13383.96</v>
      </c>
      <c r="I418">
        <v>13440</v>
      </c>
      <c r="J418" s="20">
        <v>73631.725437245928</v>
      </c>
    </row>
    <row r="419" spans="1:10" hidden="1" x14ac:dyDescent="0.3">
      <c r="A419" t="b">
        <v>0</v>
      </c>
      <c r="B419" t="s">
        <v>263</v>
      </c>
      <c r="C419">
        <v>47889408000</v>
      </c>
      <c r="D419">
        <v>266936472.00000003</v>
      </c>
      <c r="E419">
        <v>6189169639.2521067</v>
      </c>
      <c r="F419">
        <v>51589759057.468849</v>
      </c>
      <c r="G419">
        <v>105935273168.72095</v>
      </c>
      <c r="H419" s="47">
        <v>13362</v>
      </c>
      <c r="I419">
        <v>15840</v>
      </c>
      <c r="J419" s="20">
        <v>73681.267896654885</v>
      </c>
    </row>
    <row r="420" spans="1:10" hidden="1" x14ac:dyDescent="0.3">
      <c r="A420" t="b">
        <v>0</v>
      </c>
      <c r="B420" t="s">
        <v>302</v>
      </c>
      <c r="C420">
        <v>47893708799.999992</v>
      </c>
      <c r="D420">
        <v>282103317</v>
      </c>
      <c r="E420">
        <v>6232880381.3139954</v>
      </c>
      <c r="F420">
        <v>51571130228.927872</v>
      </c>
      <c r="G420">
        <v>105979822727.24185</v>
      </c>
      <c r="H420" s="47">
        <v>13363.199999999999</v>
      </c>
      <c r="I420">
        <v>16740</v>
      </c>
      <c r="J420" s="20">
        <v>73701.967172588818</v>
      </c>
    </row>
    <row r="421" spans="1:10" hidden="1" x14ac:dyDescent="0.3">
      <c r="A421" t="b">
        <v>0</v>
      </c>
      <c r="B421" t="s">
        <v>297</v>
      </c>
      <c r="C421">
        <v>47893708799.999992</v>
      </c>
      <c r="D421">
        <v>271992087</v>
      </c>
      <c r="E421">
        <v>6222640381.3139963</v>
      </c>
      <c r="F421">
        <v>51595850228.927872</v>
      </c>
      <c r="G421">
        <v>105984191497.24185</v>
      </c>
      <c r="H421" s="47">
        <v>13363.199999999999</v>
      </c>
      <c r="I421">
        <v>16140</v>
      </c>
      <c r="J421" s="20">
        <v>73715.996172588813</v>
      </c>
    </row>
    <row r="422" spans="1:10" hidden="1" x14ac:dyDescent="0.3">
      <c r="A422" t="b">
        <v>0</v>
      </c>
      <c r="B422" t="s">
        <v>186</v>
      </c>
      <c r="C422">
        <v>47894425600</v>
      </c>
      <c r="D422">
        <v>297270162</v>
      </c>
      <c r="E422">
        <v>6319545657.8080091</v>
      </c>
      <c r="F422">
        <v>51475950255.552017</v>
      </c>
      <c r="G422">
        <v>105987191675.36002</v>
      </c>
      <c r="H422" s="47">
        <v>13363.4</v>
      </c>
      <c r="I422">
        <v>17640</v>
      </c>
      <c r="J422" s="20">
        <v>73680.503178708153</v>
      </c>
    </row>
    <row r="423" spans="1:10" hidden="1" x14ac:dyDescent="0.3">
      <c r="A423" t="b">
        <v>0</v>
      </c>
      <c r="B423" t="s">
        <v>312</v>
      </c>
      <c r="C423">
        <v>47893708799.999992</v>
      </c>
      <c r="D423">
        <v>271992087</v>
      </c>
      <c r="E423">
        <v>6227760381.3139954</v>
      </c>
      <c r="F423">
        <v>51595850228.927872</v>
      </c>
      <c r="G423">
        <v>105989311497.24185</v>
      </c>
      <c r="H423" s="47">
        <v>13363.199999999999</v>
      </c>
      <c r="I423">
        <v>16140</v>
      </c>
      <c r="J423" s="20">
        <v>73719.996172588813</v>
      </c>
    </row>
    <row r="424" spans="1:10" hidden="1" x14ac:dyDescent="0.3">
      <c r="A424" t="b">
        <v>0</v>
      </c>
      <c r="B424" t="s">
        <v>181</v>
      </c>
      <c r="C424">
        <v>47894425600</v>
      </c>
      <c r="D424">
        <v>287158932</v>
      </c>
      <c r="E424">
        <v>6309305657.8080091</v>
      </c>
      <c r="F424">
        <v>51500670255.55201</v>
      </c>
      <c r="G424">
        <v>105991560445.36002</v>
      </c>
      <c r="H424" s="47">
        <v>13363.4</v>
      </c>
      <c r="I424">
        <v>17040</v>
      </c>
      <c r="J424" s="20">
        <v>73694.532178708148</v>
      </c>
    </row>
    <row r="425" spans="1:10" hidden="1" x14ac:dyDescent="0.3">
      <c r="A425" t="b">
        <v>0</v>
      </c>
      <c r="B425" t="s">
        <v>196</v>
      </c>
      <c r="C425">
        <v>47894425600</v>
      </c>
      <c r="D425">
        <v>287158932</v>
      </c>
      <c r="E425">
        <v>6314425657.8080091</v>
      </c>
      <c r="F425">
        <v>51500670255.55201</v>
      </c>
      <c r="G425">
        <v>105996680445.36002</v>
      </c>
      <c r="H425" s="47">
        <v>13363.4</v>
      </c>
      <c r="I425">
        <v>17040</v>
      </c>
      <c r="J425" s="20">
        <v>73698.532178708148</v>
      </c>
    </row>
    <row r="426" spans="1:10" hidden="1" x14ac:dyDescent="0.3">
      <c r="A426" t="b">
        <v>0</v>
      </c>
      <c r="B426" t="s">
        <v>307</v>
      </c>
      <c r="C426">
        <v>47902167040.000008</v>
      </c>
      <c r="D426">
        <v>292214547</v>
      </c>
      <c r="E426">
        <v>6232880381.3139954</v>
      </c>
      <c r="F426">
        <v>51571130228.927872</v>
      </c>
      <c r="G426">
        <v>105998392197.24188</v>
      </c>
      <c r="H426" s="47">
        <v>13365.560000000001</v>
      </c>
      <c r="I426">
        <v>17340</v>
      </c>
      <c r="J426" s="20">
        <v>73707.242172588813</v>
      </c>
    </row>
    <row r="427" spans="1:10" hidden="1" x14ac:dyDescent="0.3">
      <c r="A427" t="b">
        <v>0</v>
      </c>
      <c r="B427" t="s">
        <v>191</v>
      </c>
      <c r="C427">
        <v>47902883840</v>
      </c>
      <c r="D427">
        <v>307381392</v>
      </c>
      <c r="E427">
        <v>6319545657.8080091</v>
      </c>
      <c r="F427">
        <v>51475950255.552017</v>
      </c>
      <c r="G427">
        <v>106005761145.36002</v>
      </c>
      <c r="H427" s="47">
        <v>13365.76</v>
      </c>
      <c r="I427">
        <v>18240</v>
      </c>
      <c r="J427" s="20">
        <v>73685.778178708148</v>
      </c>
    </row>
    <row r="428" spans="1:10" hidden="1" x14ac:dyDescent="0.3">
      <c r="A428" t="b">
        <v>0</v>
      </c>
      <c r="B428" t="s">
        <v>418</v>
      </c>
      <c r="C428">
        <v>47909478400</v>
      </c>
      <c r="D428">
        <v>213009911.99999997</v>
      </c>
      <c r="E428">
        <v>6266806200.0773029</v>
      </c>
      <c r="F428">
        <v>51630894398.256897</v>
      </c>
      <c r="G428">
        <v>106020188910.3342</v>
      </c>
      <c r="H428" s="47">
        <v>13367.6</v>
      </c>
      <c r="I428">
        <v>12640</v>
      </c>
      <c r="J428" s="20">
        <v>73779.186683865642</v>
      </c>
    </row>
    <row r="429" spans="1:10" hidden="1" x14ac:dyDescent="0.3">
      <c r="A429" t="b">
        <v>0</v>
      </c>
      <c r="B429" t="s">
        <v>413</v>
      </c>
      <c r="C429">
        <v>47909478400</v>
      </c>
      <c r="D429">
        <v>202898682.00000003</v>
      </c>
      <c r="E429">
        <v>6256566200.0773029</v>
      </c>
      <c r="F429">
        <v>51655614398.256897</v>
      </c>
      <c r="G429">
        <v>106024557680.3342</v>
      </c>
      <c r="H429" s="47">
        <v>13367.6</v>
      </c>
      <c r="I429">
        <v>12040</v>
      </c>
      <c r="J429" s="20">
        <v>73793.215683865637</v>
      </c>
    </row>
    <row r="430" spans="1:10" hidden="1" x14ac:dyDescent="0.3">
      <c r="A430" t="b">
        <v>0</v>
      </c>
      <c r="B430" t="s">
        <v>428</v>
      </c>
      <c r="C430">
        <v>47909478400</v>
      </c>
      <c r="D430">
        <v>202898682.00000003</v>
      </c>
      <c r="E430">
        <v>6261686200.0773029</v>
      </c>
      <c r="F430">
        <v>51655614398.256897</v>
      </c>
      <c r="G430">
        <v>106029677680.3342</v>
      </c>
      <c r="H430" s="47">
        <v>13367.6</v>
      </c>
      <c r="I430">
        <v>12040</v>
      </c>
      <c r="J430" s="20">
        <v>73797.215683865637</v>
      </c>
    </row>
    <row r="431" spans="1:10" hidden="1" x14ac:dyDescent="0.3">
      <c r="A431" t="b">
        <v>0</v>
      </c>
      <c r="B431" t="s">
        <v>423</v>
      </c>
      <c r="C431">
        <v>47917936640</v>
      </c>
      <c r="D431">
        <v>223121142.00000003</v>
      </c>
      <c r="E431">
        <v>6266806200.0773029</v>
      </c>
      <c r="F431">
        <v>51630894398.256897</v>
      </c>
      <c r="G431">
        <v>106038758380.3342</v>
      </c>
      <c r="H431" s="47">
        <v>13369.960000000001</v>
      </c>
      <c r="I431">
        <v>13240</v>
      </c>
      <c r="J431" s="20">
        <v>73784.461683865637</v>
      </c>
    </row>
    <row r="432" spans="1:10" hidden="1" x14ac:dyDescent="0.3">
      <c r="A432" t="b">
        <v>0</v>
      </c>
      <c r="B432" t="s">
        <v>273</v>
      </c>
      <c r="C432">
        <v>47895142399.999992</v>
      </c>
      <c r="D432">
        <v>357937542</v>
      </c>
      <c r="E432">
        <v>6230129639.2521076</v>
      </c>
      <c r="F432">
        <v>51602119057.468849</v>
      </c>
      <c r="G432">
        <v>106085328638.72095</v>
      </c>
      <c r="H432" s="47">
        <v>13363.599999999999</v>
      </c>
      <c r="I432">
        <v>21240</v>
      </c>
      <c r="J432" s="20">
        <v>73745.246896654877</v>
      </c>
    </row>
    <row r="433" spans="1:10" hidden="1" x14ac:dyDescent="0.3">
      <c r="A433" t="b">
        <v>0</v>
      </c>
      <c r="B433" t="s">
        <v>268</v>
      </c>
      <c r="C433">
        <v>47895142399.999992</v>
      </c>
      <c r="D433">
        <v>347826312</v>
      </c>
      <c r="E433">
        <v>6219889639.2521067</v>
      </c>
      <c r="F433">
        <v>51626839057.468849</v>
      </c>
      <c r="G433">
        <v>106089697408.72095</v>
      </c>
      <c r="H433" s="47">
        <v>13363.599999999999</v>
      </c>
      <c r="I433">
        <v>20640</v>
      </c>
      <c r="J433" s="20">
        <v>73759.275896654886</v>
      </c>
    </row>
    <row r="434" spans="1:10" hidden="1" x14ac:dyDescent="0.3">
      <c r="A434" t="b">
        <v>0</v>
      </c>
      <c r="B434" t="s">
        <v>283</v>
      </c>
      <c r="C434">
        <v>47895142399.999992</v>
      </c>
      <c r="D434">
        <v>347826312</v>
      </c>
      <c r="E434">
        <v>6225009639.2521067</v>
      </c>
      <c r="F434">
        <v>51626839057.468849</v>
      </c>
      <c r="G434">
        <v>106094817408.72095</v>
      </c>
      <c r="H434" s="47">
        <v>13363.599999999999</v>
      </c>
      <c r="I434">
        <v>20640</v>
      </c>
      <c r="J434" s="20">
        <v>73763.275896654886</v>
      </c>
    </row>
    <row r="435" spans="1:10" hidden="1" x14ac:dyDescent="0.3">
      <c r="A435" t="b">
        <v>0</v>
      </c>
      <c r="B435" t="s">
        <v>234</v>
      </c>
      <c r="C435">
        <v>48455680000</v>
      </c>
      <c r="D435">
        <v>5392656.0000000009</v>
      </c>
      <c r="E435">
        <v>6152493078.4269094</v>
      </c>
      <c r="F435">
        <v>51483511645.328354</v>
      </c>
      <c r="G435">
        <v>106097077379.75526</v>
      </c>
      <c r="H435" s="47">
        <v>13520</v>
      </c>
      <c r="I435">
        <v>320</v>
      </c>
      <c r="J435" s="20">
        <v>73719.678306189337</v>
      </c>
    </row>
    <row r="436" spans="1:10" hidden="1" x14ac:dyDescent="0.3">
      <c r="A436" t="b">
        <v>0</v>
      </c>
      <c r="B436" t="s">
        <v>278</v>
      </c>
      <c r="C436">
        <v>47903600640</v>
      </c>
      <c r="D436">
        <v>368048772</v>
      </c>
      <c r="E436">
        <v>6230129639.2521076</v>
      </c>
      <c r="F436">
        <v>51602119057.468849</v>
      </c>
      <c r="G436">
        <v>106103898108.72095</v>
      </c>
      <c r="H436" s="47">
        <v>13365.96</v>
      </c>
      <c r="I436">
        <v>21840</v>
      </c>
      <c r="J436" s="20">
        <v>73750.521896654885</v>
      </c>
    </row>
    <row r="437" spans="1:10" hidden="1" x14ac:dyDescent="0.3">
      <c r="A437" t="b">
        <v>0</v>
      </c>
      <c r="B437" t="s">
        <v>244</v>
      </c>
      <c r="C437">
        <v>48461414400</v>
      </c>
      <c r="D437">
        <v>96393726.000000015</v>
      </c>
      <c r="E437">
        <v>6193453078.4269094</v>
      </c>
      <c r="F437">
        <v>51495871645.328346</v>
      </c>
      <c r="G437">
        <v>106247132849.75525</v>
      </c>
      <c r="H437" s="47">
        <v>13521.6</v>
      </c>
      <c r="I437">
        <v>5720</v>
      </c>
      <c r="J437" s="20">
        <v>73783.657306189329</v>
      </c>
    </row>
    <row r="438" spans="1:10" hidden="1" x14ac:dyDescent="0.3">
      <c r="A438" t="b">
        <v>0</v>
      </c>
      <c r="B438" t="s">
        <v>239</v>
      </c>
      <c r="C438">
        <v>48461414400</v>
      </c>
      <c r="D438">
        <v>86282496.000000015</v>
      </c>
      <c r="E438">
        <v>6183213078.4269085</v>
      </c>
      <c r="F438">
        <v>51520591645.328346</v>
      </c>
      <c r="G438">
        <v>106251501619.75525</v>
      </c>
      <c r="H438" s="47">
        <v>13521.6</v>
      </c>
      <c r="I438">
        <v>5120</v>
      </c>
      <c r="J438" s="20">
        <v>73797.686306189338</v>
      </c>
    </row>
    <row r="439" spans="1:10" hidden="1" x14ac:dyDescent="0.3">
      <c r="A439" t="b">
        <v>0</v>
      </c>
      <c r="B439" t="s">
        <v>249</v>
      </c>
      <c r="C439">
        <v>48469872640</v>
      </c>
      <c r="D439">
        <v>106504955.99999999</v>
      </c>
      <c r="E439">
        <v>6193453078.4269094</v>
      </c>
      <c r="F439">
        <v>51495871645.328346</v>
      </c>
      <c r="G439">
        <v>106265702319.75525</v>
      </c>
      <c r="H439" s="47">
        <v>13523.96</v>
      </c>
      <c r="I439">
        <v>6320</v>
      </c>
      <c r="J439" s="20">
        <v>73788.932306189337</v>
      </c>
    </row>
    <row r="440" spans="1:10" hidden="1" x14ac:dyDescent="0.3">
      <c r="A440" t="b">
        <v>0</v>
      </c>
      <c r="B440" t="s">
        <v>254</v>
      </c>
      <c r="C440">
        <v>48469872640</v>
      </c>
      <c r="D440">
        <v>106504955.99999999</v>
      </c>
      <c r="E440">
        <v>6193453078.4269094</v>
      </c>
      <c r="F440">
        <v>51495871645.328346</v>
      </c>
      <c r="G440">
        <v>106265702319.75525</v>
      </c>
      <c r="H440" s="47">
        <v>13523.96</v>
      </c>
      <c r="I440">
        <v>6320</v>
      </c>
      <c r="J440" s="20">
        <v>73788.932306189337</v>
      </c>
    </row>
    <row r="441" spans="1:10" hidden="1" x14ac:dyDescent="0.3">
      <c r="A441" t="b">
        <v>0</v>
      </c>
      <c r="B441" t="s">
        <v>375</v>
      </c>
      <c r="C441">
        <v>2888704000</v>
      </c>
      <c r="D441">
        <v>3895519877.9999995</v>
      </c>
      <c r="E441">
        <v>31509750318.947945</v>
      </c>
      <c r="F441">
        <v>74843554645.843109</v>
      </c>
      <c r="G441">
        <v>113137528842.79105</v>
      </c>
      <c r="H441" s="47">
        <v>806</v>
      </c>
      <c r="I441">
        <v>231160</v>
      </c>
      <c r="J441" s="20">
        <v>99168.398323904403</v>
      </c>
    </row>
    <row r="442" spans="1:10" hidden="1" x14ac:dyDescent="0.3">
      <c r="A442" t="b">
        <v>0</v>
      </c>
      <c r="B442" t="s">
        <v>525</v>
      </c>
      <c r="C442">
        <v>2912358400</v>
      </c>
      <c r="D442">
        <v>3896868041.9999995</v>
      </c>
      <c r="E442">
        <v>31532673169.463692</v>
      </c>
      <c r="F442">
        <v>74840606048.931519</v>
      </c>
      <c r="G442">
        <v>113182505660.3952</v>
      </c>
      <c r="H442" s="47">
        <v>812.6</v>
      </c>
      <c r="I442">
        <v>231240</v>
      </c>
      <c r="J442" s="20">
        <v>99192.946885421698</v>
      </c>
    </row>
    <row r="443" spans="1:10" hidden="1" x14ac:dyDescent="0.3">
      <c r="A443" t="b">
        <v>0</v>
      </c>
      <c r="B443" t="s">
        <v>496</v>
      </c>
      <c r="C443">
        <v>2915225600.0000005</v>
      </c>
      <c r="D443">
        <v>3906305190</v>
      </c>
      <c r="E443">
        <v>31509750318.947945</v>
      </c>
      <c r="F443">
        <v>74854622084.607758</v>
      </c>
      <c r="G443">
        <v>113185903193.55569</v>
      </c>
      <c r="H443" s="47">
        <v>813.40000000000009</v>
      </c>
      <c r="I443">
        <v>231800</v>
      </c>
      <c r="J443" s="20">
        <v>99191.605810083653</v>
      </c>
    </row>
    <row r="444" spans="1:10" hidden="1" x14ac:dyDescent="0.3">
      <c r="A444" t="b">
        <v>0</v>
      </c>
      <c r="B444" t="s">
        <v>201</v>
      </c>
      <c r="C444">
        <v>2954649600</v>
      </c>
      <c r="D444">
        <v>3895519877.9999995</v>
      </c>
      <c r="E444">
        <v>31514334889.051094</v>
      </c>
      <c r="F444">
        <v>74835044048.931503</v>
      </c>
      <c r="G444">
        <v>113199548415.9826</v>
      </c>
      <c r="H444" s="47">
        <v>824.4</v>
      </c>
      <c r="I444">
        <v>231160</v>
      </c>
      <c r="J444" s="20">
        <v>99189.477303849344</v>
      </c>
    </row>
    <row r="445" spans="1:10" hidden="1" x14ac:dyDescent="0.3">
      <c r="A445" t="b">
        <v>0</v>
      </c>
      <c r="B445" t="s">
        <v>433</v>
      </c>
      <c r="C445">
        <v>2871500800</v>
      </c>
      <c r="D445">
        <v>3975735636</v>
      </c>
      <c r="E445">
        <v>31523504029.257389</v>
      </c>
      <c r="F445">
        <v>74838020926.4608</v>
      </c>
      <c r="G445">
        <v>113208761391.71819</v>
      </c>
      <c r="H445" s="47">
        <v>801.2</v>
      </c>
      <c r="I445">
        <v>235920</v>
      </c>
      <c r="J445" s="20">
        <v>99182.68746699403</v>
      </c>
    </row>
    <row r="446" spans="1:10" hidden="1" x14ac:dyDescent="0.3">
      <c r="A446" t="b">
        <v>0</v>
      </c>
      <c r="B446" t="s">
        <v>143</v>
      </c>
      <c r="C446">
        <v>2882969600</v>
      </c>
      <c r="D446">
        <v>3975061554</v>
      </c>
      <c r="E446">
        <v>31514334889.051094</v>
      </c>
      <c r="F446">
        <v>74843696048.931519</v>
      </c>
      <c r="G446">
        <v>113216062091.9826</v>
      </c>
      <c r="H446" s="47">
        <v>804.4</v>
      </c>
      <c r="I446">
        <v>235880</v>
      </c>
      <c r="J446" s="20">
        <v>99185.382503849352</v>
      </c>
    </row>
    <row r="447" spans="1:10" hidden="1" x14ac:dyDescent="0.3">
      <c r="A447" t="b">
        <v>0</v>
      </c>
      <c r="B447" t="s">
        <v>56</v>
      </c>
      <c r="C447">
        <v>2875801600</v>
      </c>
      <c r="D447">
        <v>3984835742.9999995</v>
      </c>
      <c r="E447">
        <v>31523504029.257389</v>
      </c>
      <c r="F447">
        <v>74836898048.931519</v>
      </c>
      <c r="G447">
        <v>113221039421.1889</v>
      </c>
      <c r="H447" s="47">
        <v>802.4</v>
      </c>
      <c r="I447">
        <v>236460</v>
      </c>
      <c r="J447" s="20">
        <v>99185.051194635511</v>
      </c>
    </row>
    <row r="448" spans="1:10" hidden="1" x14ac:dyDescent="0.3">
      <c r="A448" t="b">
        <v>0</v>
      </c>
      <c r="B448" t="s">
        <v>346</v>
      </c>
      <c r="C448">
        <v>2875801600</v>
      </c>
      <c r="D448">
        <v>3984835742.9999995</v>
      </c>
      <c r="E448">
        <v>31523504029.257389</v>
      </c>
      <c r="F448">
        <v>74836898048.931519</v>
      </c>
      <c r="G448">
        <v>113221039421.1889</v>
      </c>
      <c r="H448" s="47">
        <v>802.4</v>
      </c>
      <c r="I448">
        <v>236460</v>
      </c>
      <c r="J448" s="20">
        <v>99185.051194635511</v>
      </c>
    </row>
    <row r="449" spans="1:10" hidden="1" x14ac:dyDescent="0.3">
      <c r="A449" t="b">
        <v>0</v>
      </c>
      <c r="B449" t="s">
        <v>85</v>
      </c>
      <c r="C449">
        <v>2875084800</v>
      </c>
      <c r="D449">
        <v>3995284014</v>
      </c>
      <c r="E449">
        <v>31555596019.979439</v>
      </c>
      <c r="F449">
        <v>74835662048.931519</v>
      </c>
      <c r="G449">
        <v>113261626882.91095</v>
      </c>
      <c r="H449" s="47">
        <v>802.2</v>
      </c>
      <c r="I449">
        <v>237080</v>
      </c>
      <c r="J449" s="20">
        <v>99210.679762387095</v>
      </c>
    </row>
    <row r="450" spans="1:10" hidden="1" x14ac:dyDescent="0.3">
      <c r="A450" t="b">
        <v>0</v>
      </c>
      <c r="B450" t="s">
        <v>317</v>
      </c>
      <c r="C450">
        <v>2878668799.9999995</v>
      </c>
      <c r="D450">
        <v>4015506474</v>
      </c>
      <c r="E450">
        <v>31534506997.504951</v>
      </c>
      <c r="F450">
        <v>74835807438.70787</v>
      </c>
      <c r="G450">
        <v>113264489710.21283</v>
      </c>
      <c r="H450" s="47">
        <v>803.19999999999993</v>
      </c>
      <c r="I450">
        <v>238280</v>
      </c>
      <c r="J450" s="20">
        <v>99199.687118701593</v>
      </c>
    </row>
    <row r="451" spans="1:10" hidden="1" x14ac:dyDescent="0.3">
      <c r="A451" t="b">
        <v>0</v>
      </c>
      <c r="B451" t="s">
        <v>114</v>
      </c>
      <c r="C451">
        <v>2875801600</v>
      </c>
      <c r="D451">
        <v>4008765654</v>
      </c>
      <c r="E451">
        <v>31541842309.669987</v>
      </c>
      <c r="F451">
        <v>74846786048.931519</v>
      </c>
      <c r="G451">
        <v>113273195612.6015</v>
      </c>
      <c r="H451" s="47">
        <v>802.4</v>
      </c>
      <c r="I451">
        <v>237880</v>
      </c>
      <c r="J451" s="20">
        <v>99213.642676207848</v>
      </c>
    </row>
    <row r="452" spans="1:10" hidden="1" x14ac:dyDescent="0.3">
      <c r="A452" t="b">
        <v>0</v>
      </c>
      <c r="B452" t="s">
        <v>27</v>
      </c>
      <c r="C452">
        <v>2895872000</v>
      </c>
      <c r="D452">
        <v>4030673319.0000005</v>
      </c>
      <c r="E452">
        <v>31514334889.051094</v>
      </c>
      <c r="F452">
        <v>74840606048.931519</v>
      </c>
      <c r="G452">
        <v>113281486256.9826</v>
      </c>
      <c r="H452" s="47">
        <v>808</v>
      </c>
      <c r="I452">
        <v>239180</v>
      </c>
      <c r="J452" s="20">
        <v>99198.263003849352</v>
      </c>
    </row>
    <row r="453" spans="1:10" hidden="1" x14ac:dyDescent="0.3">
      <c r="A453" t="b">
        <v>0</v>
      </c>
      <c r="B453" t="s">
        <v>385</v>
      </c>
      <c r="C453">
        <v>2894438400</v>
      </c>
      <c r="D453">
        <v>3986520948.0000005</v>
      </c>
      <c r="E453">
        <v>31550710318.947941</v>
      </c>
      <c r="F453">
        <v>74855914645.843109</v>
      </c>
      <c r="G453">
        <v>113287584312.79105</v>
      </c>
      <c r="H453" s="47">
        <v>807.6</v>
      </c>
      <c r="I453">
        <v>236560</v>
      </c>
      <c r="J453" s="20">
        <v>99232.377323904409</v>
      </c>
    </row>
    <row r="454" spans="1:10" hidden="1" x14ac:dyDescent="0.3">
      <c r="A454" t="b">
        <v>0</v>
      </c>
      <c r="B454" t="s">
        <v>380</v>
      </c>
      <c r="C454">
        <v>2894438400</v>
      </c>
      <c r="D454">
        <v>3976409717.9999995</v>
      </c>
      <c r="E454">
        <v>31540470318.947941</v>
      </c>
      <c r="F454">
        <v>74880634645.843109</v>
      </c>
      <c r="G454">
        <v>113291953082.79105</v>
      </c>
      <c r="H454" s="47">
        <v>807.6</v>
      </c>
      <c r="I454">
        <v>235960</v>
      </c>
      <c r="J454" s="20">
        <v>99246.406323904404</v>
      </c>
    </row>
    <row r="455" spans="1:10" hidden="1" x14ac:dyDescent="0.3">
      <c r="A455" t="b">
        <v>0</v>
      </c>
      <c r="B455" t="s">
        <v>395</v>
      </c>
      <c r="C455">
        <v>2894438400</v>
      </c>
      <c r="D455">
        <v>3976409717.9999995</v>
      </c>
      <c r="E455">
        <v>31545590318.947945</v>
      </c>
      <c r="F455">
        <v>74880634645.843109</v>
      </c>
      <c r="G455">
        <v>113297073082.79105</v>
      </c>
      <c r="H455" s="47">
        <v>807.6</v>
      </c>
      <c r="I455">
        <v>235960</v>
      </c>
      <c r="J455" s="20">
        <v>99250.406323904404</v>
      </c>
    </row>
    <row r="456" spans="1:10" hidden="1" x14ac:dyDescent="0.3">
      <c r="A456" t="b">
        <v>0</v>
      </c>
      <c r="B456" t="s">
        <v>390</v>
      </c>
      <c r="C456">
        <v>2902896639.9999995</v>
      </c>
      <c r="D456">
        <v>3996632177.9999995</v>
      </c>
      <c r="E456">
        <v>31550710318.947941</v>
      </c>
      <c r="F456">
        <v>74855914645.843109</v>
      </c>
      <c r="G456">
        <v>113306153782.79105</v>
      </c>
      <c r="H456" s="47">
        <v>809.95999999999992</v>
      </c>
      <c r="I456">
        <v>237160</v>
      </c>
      <c r="J456" s="20">
        <v>99237.652323904404</v>
      </c>
    </row>
    <row r="457" spans="1:10" hidden="1" x14ac:dyDescent="0.3">
      <c r="A457" t="b">
        <v>0</v>
      </c>
      <c r="B457" t="s">
        <v>462</v>
      </c>
      <c r="C457">
        <v>2938880000</v>
      </c>
      <c r="D457">
        <v>4015506474</v>
      </c>
      <c r="E457">
        <v>31528088599.360542</v>
      </c>
      <c r="F457">
        <v>74840606048.931519</v>
      </c>
      <c r="G457">
        <v>113323081122.29205</v>
      </c>
      <c r="H457" s="47">
        <v>820</v>
      </c>
      <c r="I457">
        <v>238280</v>
      </c>
      <c r="J457" s="20">
        <v>99222.851590028615</v>
      </c>
    </row>
    <row r="458" spans="1:10" hidden="1" x14ac:dyDescent="0.3">
      <c r="A458" t="b">
        <v>0</v>
      </c>
      <c r="B458" t="s">
        <v>535</v>
      </c>
      <c r="C458">
        <v>2918092800</v>
      </c>
      <c r="D458">
        <v>3987869112.0000005</v>
      </c>
      <c r="E458">
        <v>31573633169.463692</v>
      </c>
      <c r="F458">
        <v>74852966048.931519</v>
      </c>
      <c r="G458">
        <v>113332561130.3952</v>
      </c>
      <c r="H458" s="47">
        <v>814.2</v>
      </c>
      <c r="I458">
        <v>236640</v>
      </c>
      <c r="J458" s="20">
        <v>99256.925885421675</v>
      </c>
    </row>
    <row r="459" spans="1:10" hidden="1" x14ac:dyDescent="0.3">
      <c r="A459" t="b">
        <v>0</v>
      </c>
      <c r="B459" t="s">
        <v>506</v>
      </c>
      <c r="C459">
        <v>2920960000</v>
      </c>
      <c r="D459">
        <v>3997306260</v>
      </c>
      <c r="E459">
        <v>31550710318.947941</v>
      </c>
      <c r="F459">
        <v>74866982084.607742</v>
      </c>
      <c r="G459">
        <v>113335958663.55568</v>
      </c>
      <c r="H459" s="47">
        <v>815</v>
      </c>
      <c r="I459">
        <v>237200</v>
      </c>
      <c r="J459" s="20">
        <v>99255.584810083645</v>
      </c>
    </row>
    <row r="460" spans="1:10" hidden="1" x14ac:dyDescent="0.3">
      <c r="A460" t="b">
        <v>0</v>
      </c>
      <c r="B460" t="s">
        <v>530</v>
      </c>
      <c r="C460">
        <v>2918092800</v>
      </c>
      <c r="D460">
        <v>3977757882.0000005</v>
      </c>
      <c r="E460">
        <v>31563393169.463692</v>
      </c>
      <c r="F460">
        <v>74877686048.931519</v>
      </c>
      <c r="G460">
        <v>113336929900.3952</v>
      </c>
      <c r="H460" s="47">
        <v>814.2</v>
      </c>
      <c r="I460">
        <v>236040</v>
      </c>
      <c r="J460" s="20">
        <v>99270.954885421685</v>
      </c>
    </row>
    <row r="461" spans="1:10" hidden="1" x14ac:dyDescent="0.3">
      <c r="A461" t="b">
        <v>0</v>
      </c>
      <c r="B461" t="s">
        <v>501</v>
      </c>
      <c r="C461">
        <v>2920960000</v>
      </c>
      <c r="D461">
        <v>3987195030</v>
      </c>
      <c r="E461">
        <v>31540470318.947941</v>
      </c>
      <c r="F461">
        <v>74891702084.607758</v>
      </c>
      <c r="G461">
        <v>113340327433.55569</v>
      </c>
      <c r="H461" s="47">
        <v>815</v>
      </c>
      <c r="I461">
        <v>236600</v>
      </c>
      <c r="J461" s="20">
        <v>99269.613810083654</v>
      </c>
    </row>
    <row r="462" spans="1:10" hidden="1" x14ac:dyDescent="0.3">
      <c r="A462" t="b">
        <v>0</v>
      </c>
      <c r="B462" t="s">
        <v>545</v>
      </c>
      <c r="C462">
        <v>2918092800</v>
      </c>
      <c r="D462">
        <v>3977757882.0000005</v>
      </c>
      <c r="E462">
        <v>31568513169.463692</v>
      </c>
      <c r="F462">
        <v>74877686048.931519</v>
      </c>
      <c r="G462">
        <v>113342049900.3952</v>
      </c>
      <c r="H462" s="47">
        <v>814.2</v>
      </c>
      <c r="I462">
        <v>236040</v>
      </c>
      <c r="J462" s="20">
        <v>99274.954885421685</v>
      </c>
    </row>
    <row r="463" spans="1:10" hidden="1" x14ac:dyDescent="0.3">
      <c r="A463" t="b">
        <v>0</v>
      </c>
      <c r="B463" t="s">
        <v>516</v>
      </c>
      <c r="C463">
        <v>2920960000</v>
      </c>
      <c r="D463">
        <v>3987195030</v>
      </c>
      <c r="E463">
        <v>31545590318.947945</v>
      </c>
      <c r="F463">
        <v>74891702084.607758</v>
      </c>
      <c r="G463">
        <v>113345447433.55569</v>
      </c>
      <c r="H463" s="47">
        <v>815</v>
      </c>
      <c r="I463">
        <v>236600</v>
      </c>
      <c r="J463" s="20">
        <v>99273.613810083654</v>
      </c>
    </row>
    <row r="464" spans="1:10" hidden="1" x14ac:dyDescent="0.3">
      <c r="A464" t="b">
        <v>0</v>
      </c>
      <c r="B464" t="s">
        <v>211</v>
      </c>
      <c r="C464">
        <v>2960384000</v>
      </c>
      <c r="D464">
        <v>3986520948.0000005</v>
      </c>
      <c r="E464">
        <v>31555294889.051094</v>
      </c>
      <c r="F464">
        <v>74847404048.931503</v>
      </c>
      <c r="G464">
        <v>113349603885.9826</v>
      </c>
      <c r="H464" s="47">
        <v>826</v>
      </c>
      <c r="I464">
        <v>236560</v>
      </c>
      <c r="J464" s="20">
        <v>99253.456303849336</v>
      </c>
    </row>
    <row r="465" spans="1:10" hidden="1" x14ac:dyDescent="0.3">
      <c r="A465" t="b">
        <v>0</v>
      </c>
      <c r="B465" t="s">
        <v>540</v>
      </c>
      <c r="C465">
        <v>2926551040</v>
      </c>
      <c r="D465">
        <v>3997980341.9999995</v>
      </c>
      <c r="E465">
        <v>31573633169.463692</v>
      </c>
      <c r="F465">
        <v>74852966048.931519</v>
      </c>
      <c r="G465">
        <v>113351130600.3952</v>
      </c>
      <c r="H465" s="47">
        <v>816.56000000000006</v>
      </c>
      <c r="I465">
        <v>237240</v>
      </c>
      <c r="J465" s="20">
        <v>99262.200885421684</v>
      </c>
    </row>
    <row r="466" spans="1:10" hidden="1" x14ac:dyDescent="0.3">
      <c r="A466" t="b">
        <v>0</v>
      </c>
      <c r="B466" t="s">
        <v>206</v>
      </c>
      <c r="C466">
        <v>2960384000</v>
      </c>
      <c r="D466">
        <v>3976409717.9999995</v>
      </c>
      <c r="E466">
        <v>31545054889.05109</v>
      </c>
      <c r="F466">
        <v>74872124048.931534</v>
      </c>
      <c r="G466">
        <v>113353972655.98262</v>
      </c>
      <c r="H466" s="47">
        <v>826</v>
      </c>
      <c r="I466">
        <v>235960</v>
      </c>
      <c r="J466" s="20">
        <v>99267.485303849346</v>
      </c>
    </row>
    <row r="467" spans="1:10" hidden="1" x14ac:dyDescent="0.3">
      <c r="A467" t="b">
        <v>0</v>
      </c>
      <c r="B467" t="s">
        <v>511</v>
      </c>
      <c r="C467">
        <v>2929418240</v>
      </c>
      <c r="D467">
        <v>4007417490</v>
      </c>
      <c r="E467">
        <v>31550710318.947941</v>
      </c>
      <c r="F467">
        <v>74866982084.607742</v>
      </c>
      <c r="G467">
        <v>113354528133.55568</v>
      </c>
      <c r="H467" s="47">
        <v>817.36</v>
      </c>
      <c r="I467">
        <v>237800</v>
      </c>
      <c r="J467" s="20">
        <v>99260.859810083639</v>
      </c>
    </row>
    <row r="468" spans="1:10" hidden="1" x14ac:dyDescent="0.3">
      <c r="A468" t="b">
        <v>0</v>
      </c>
      <c r="B468" t="s">
        <v>443</v>
      </c>
      <c r="C468">
        <v>2877235200</v>
      </c>
      <c r="D468">
        <v>4066736705.9999995</v>
      </c>
      <c r="E468">
        <v>31564464029.257393</v>
      </c>
      <c r="F468">
        <v>74850380926.4608</v>
      </c>
      <c r="G468">
        <v>113358816861.7182</v>
      </c>
      <c r="H468" s="47">
        <v>802.8</v>
      </c>
      <c r="I468">
        <v>241320</v>
      </c>
      <c r="J468" s="20">
        <v>99246.666466994036</v>
      </c>
    </row>
    <row r="469" spans="1:10" hidden="1" x14ac:dyDescent="0.3">
      <c r="A469" t="b">
        <v>0</v>
      </c>
      <c r="B469" t="s">
        <v>221</v>
      </c>
      <c r="C469">
        <v>2960384000</v>
      </c>
      <c r="D469">
        <v>3976409717.9999995</v>
      </c>
      <c r="E469">
        <v>31550174889.05109</v>
      </c>
      <c r="F469">
        <v>74872124048.931534</v>
      </c>
      <c r="G469">
        <v>113359092655.98262</v>
      </c>
      <c r="H469" s="47">
        <v>826</v>
      </c>
      <c r="I469">
        <v>235960</v>
      </c>
      <c r="J469" s="20">
        <v>99271.485303849346</v>
      </c>
    </row>
    <row r="470" spans="1:10" hidden="1" x14ac:dyDescent="0.3">
      <c r="A470" t="b">
        <v>0</v>
      </c>
      <c r="B470" t="s">
        <v>438</v>
      </c>
      <c r="C470">
        <v>2877235200</v>
      </c>
      <c r="D470">
        <v>4056625476</v>
      </c>
      <c r="E470">
        <v>31554224029.257393</v>
      </c>
      <c r="F470">
        <v>74875100926.460785</v>
      </c>
      <c r="G470">
        <v>113363185631.71817</v>
      </c>
      <c r="H470" s="47">
        <v>802.8</v>
      </c>
      <c r="I470">
        <v>240720</v>
      </c>
      <c r="J470" s="20">
        <v>99260.695466994031</v>
      </c>
    </row>
    <row r="471" spans="1:10" hidden="1" x14ac:dyDescent="0.3">
      <c r="A471" t="b">
        <v>0</v>
      </c>
      <c r="B471" t="s">
        <v>153</v>
      </c>
      <c r="C471">
        <v>2888704000</v>
      </c>
      <c r="D471">
        <v>4066062624</v>
      </c>
      <c r="E471">
        <v>31555294889.051094</v>
      </c>
      <c r="F471">
        <v>74856056048.931519</v>
      </c>
      <c r="G471">
        <v>113366117561.9826</v>
      </c>
      <c r="H471" s="47">
        <v>806</v>
      </c>
      <c r="I471">
        <v>241280</v>
      </c>
      <c r="J471" s="20">
        <v>99249.361503849359</v>
      </c>
    </row>
    <row r="472" spans="1:10" hidden="1" x14ac:dyDescent="0.3">
      <c r="A472" t="b">
        <v>0</v>
      </c>
      <c r="B472" t="s">
        <v>216</v>
      </c>
      <c r="C472">
        <v>2968842240</v>
      </c>
      <c r="D472">
        <v>3996632177.9999995</v>
      </c>
      <c r="E472">
        <v>31555294889.051094</v>
      </c>
      <c r="F472">
        <v>74847404048.931503</v>
      </c>
      <c r="G472">
        <v>113368173355.9826</v>
      </c>
      <c r="H472" s="47">
        <v>828.36</v>
      </c>
      <c r="I472">
        <v>237160</v>
      </c>
      <c r="J472" s="20">
        <v>99258.731303849345</v>
      </c>
    </row>
    <row r="473" spans="1:10" hidden="1" x14ac:dyDescent="0.3">
      <c r="A473" t="b">
        <v>0</v>
      </c>
      <c r="B473" t="s">
        <v>453</v>
      </c>
      <c r="C473">
        <v>2877235200</v>
      </c>
      <c r="D473">
        <v>4056625476</v>
      </c>
      <c r="E473">
        <v>31559344029.257389</v>
      </c>
      <c r="F473">
        <v>74875100926.460785</v>
      </c>
      <c r="G473">
        <v>113368305631.71817</v>
      </c>
      <c r="H473" s="47">
        <v>802.8</v>
      </c>
      <c r="I473">
        <v>240720</v>
      </c>
      <c r="J473" s="20">
        <v>99264.695466994031</v>
      </c>
    </row>
    <row r="474" spans="1:10" hidden="1" x14ac:dyDescent="0.3">
      <c r="A474" t="b">
        <v>0</v>
      </c>
      <c r="B474" t="s">
        <v>148</v>
      </c>
      <c r="C474">
        <v>2888704000</v>
      </c>
      <c r="D474">
        <v>4055951394.0000005</v>
      </c>
      <c r="E474">
        <v>31545054889.05109</v>
      </c>
      <c r="F474">
        <v>74880776048.931519</v>
      </c>
      <c r="G474">
        <v>113370486331.9826</v>
      </c>
      <c r="H474" s="47">
        <v>806</v>
      </c>
      <c r="I474">
        <v>240680</v>
      </c>
      <c r="J474" s="20">
        <v>99263.390503849339</v>
      </c>
    </row>
    <row r="475" spans="1:10" hidden="1" x14ac:dyDescent="0.3">
      <c r="A475" t="b">
        <v>0</v>
      </c>
      <c r="B475" t="s">
        <v>66</v>
      </c>
      <c r="C475">
        <v>2881536000</v>
      </c>
      <c r="D475">
        <v>4075836813.0000005</v>
      </c>
      <c r="E475">
        <v>31564464029.257393</v>
      </c>
      <c r="F475">
        <v>74849258048.931519</v>
      </c>
      <c r="G475">
        <v>113371094891.1889</v>
      </c>
      <c r="H475" s="47">
        <v>804</v>
      </c>
      <c r="I475">
        <v>241860</v>
      </c>
      <c r="J475" s="20">
        <v>99249.030194635503</v>
      </c>
    </row>
    <row r="476" spans="1:10" hidden="1" x14ac:dyDescent="0.3">
      <c r="A476" t="b">
        <v>0</v>
      </c>
      <c r="B476" t="s">
        <v>356</v>
      </c>
      <c r="C476">
        <v>2881536000</v>
      </c>
      <c r="D476">
        <v>4075836813.0000005</v>
      </c>
      <c r="E476">
        <v>31564464029.257393</v>
      </c>
      <c r="F476">
        <v>74849258048.931519</v>
      </c>
      <c r="G476">
        <v>113371094891.1889</v>
      </c>
      <c r="H476" s="47">
        <v>804</v>
      </c>
      <c r="I476">
        <v>241860</v>
      </c>
      <c r="J476" s="20">
        <v>99249.030194635503</v>
      </c>
    </row>
    <row r="477" spans="1:10" hidden="1" x14ac:dyDescent="0.3">
      <c r="A477" t="b">
        <v>0</v>
      </c>
      <c r="B477" t="s">
        <v>61</v>
      </c>
      <c r="C477">
        <v>2881536000</v>
      </c>
      <c r="D477">
        <v>4065725583.0000005</v>
      </c>
      <c r="E477">
        <v>31554224029.257393</v>
      </c>
      <c r="F477">
        <v>74873978048.931534</v>
      </c>
      <c r="G477">
        <v>113375463661.18893</v>
      </c>
      <c r="H477" s="47">
        <v>804</v>
      </c>
      <c r="I477">
        <v>241260</v>
      </c>
      <c r="J477" s="20">
        <v>99263.059194635527</v>
      </c>
    </row>
    <row r="478" spans="1:10" hidden="1" x14ac:dyDescent="0.3">
      <c r="A478" t="b">
        <v>0</v>
      </c>
      <c r="B478" t="s">
        <v>351</v>
      </c>
      <c r="C478">
        <v>2881536000</v>
      </c>
      <c r="D478">
        <v>4065725583.0000005</v>
      </c>
      <c r="E478">
        <v>31554224029.257393</v>
      </c>
      <c r="F478">
        <v>74873978048.931534</v>
      </c>
      <c r="G478">
        <v>113375463661.18893</v>
      </c>
      <c r="H478" s="47">
        <v>804</v>
      </c>
      <c r="I478">
        <v>241260</v>
      </c>
      <c r="J478" s="20">
        <v>99263.059194635527</v>
      </c>
    </row>
    <row r="479" spans="1:10" hidden="1" x14ac:dyDescent="0.3">
      <c r="A479" t="b">
        <v>0</v>
      </c>
      <c r="B479" t="s">
        <v>163</v>
      </c>
      <c r="C479">
        <v>2888704000</v>
      </c>
      <c r="D479">
        <v>4055951394.0000005</v>
      </c>
      <c r="E479">
        <v>31550174889.05109</v>
      </c>
      <c r="F479">
        <v>74880776048.931519</v>
      </c>
      <c r="G479">
        <v>113375606331.9826</v>
      </c>
      <c r="H479" s="47">
        <v>806</v>
      </c>
      <c r="I479">
        <v>240680</v>
      </c>
      <c r="J479" s="20">
        <v>99267.390503849339</v>
      </c>
    </row>
    <row r="480" spans="1:10" hidden="1" x14ac:dyDescent="0.3">
      <c r="A480" t="b">
        <v>0</v>
      </c>
      <c r="B480" t="s">
        <v>448</v>
      </c>
      <c r="C480">
        <v>2885693440.0000005</v>
      </c>
      <c r="D480">
        <v>4076847936</v>
      </c>
      <c r="E480">
        <v>31564464029.257393</v>
      </c>
      <c r="F480">
        <v>74850380926.4608</v>
      </c>
      <c r="G480">
        <v>113377386331.7182</v>
      </c>
      <c r="H480" s="47">
        <v>805.16000000000008</v>
      </c>
      <c r="I480">
        <v>241920</v>
      </c>
      <c r="J480" s="20">
        <v>99251.941466994031</v>
      </c>
    </row>
    <row r="481" spans="1:10" hidden="1" x14ac:dyDescent="0.3">
      <c r="A481" t="b">
        <v>0</v>
      </c>
      <c r="B481" t="s">
        <v>95</v>
      </c>
      <c r="C481">
        <v>2880819200</v>
      </c>
      <c r="D481">
        <v>4086285084.0000005</v>
      </c>
      <c r="E481">
        <v>31564464029.257393</v>
      </c>
      <c r="F481">
        <v>74848022048.931519</v>
      </c>
      <c r="G481">
        <v>113379590362.1889</v>
      </c>
      <c r="H481" s="47">
        <v>803.8</v>
      </c>
      <c r="I481">
        <v>242480</v>
      </c>
      <c r="J481" s="20">
        <v>99249.586894635504</v>
      </c>
    </row>
    <row r="482" spans="1:10" hidden="1" x14ac:dyDescent="0.3">
      <c r="A482" t="b">
        <v>0</v>
      </c>
      <c r="B482" t="s">
        <v>76</v>
      </c>
      <c r="C482">
        <v>2881536000</v>
      </c>
      <c r="D482">
        <v>4065725583.0000005</v>
      </c>
      <c r="E482">
        <v>31559344029.257389</v>
      </c>
      <c r="F482">
        <v>74873978048.931534</v>
      </c>
      <c r="G482">
        <v>113380583661.18892</v>
      </c>
      <c r="H482" s="47">
        <v>804</v>
      </c>
      <c r="I482">
        <v>241260</v>
      </c>
      <c r="J482" s="20">
        <v>99267.059194635527</v>
      </c>
    </row>
    <row r="483" spans="1:10" hidden="1" x14ac:dyDescent="0.3">
      <c r="A483" t="b">
        <v>0</v>
      </c>
      <c r="B483" t="s">
        <v>366</v>
      </c>
      <c r="C483">
        <v>2881536000</v>
      </c>
      <c r="D483">
        <v>4065725583.0000005</v>
      </c>
      <c r="E483">
        <v>31559344029.257389</v>
      </c>
      <c r="F483">
        <v>74873978048.931534</v>
      </c>
      <c r="G483">
        <v>113380583661.18892</v>
      </c>
      <c r="H483" s="47">
        <v>804</v>
      </c>
      <c r="I483">
        <v>241260</v>
      </c>
      <c r="J483" s="20">
        <v>99267.059194635527</v>
      </c>
    </row>
    <row r="484" spans="1:10" hidden="1" x14ac:dyDescent="0.3">
      <c r="A484" t="b">
        <v>0</v>
      </c>
      <c r="B484" t="s">
        <v>158</v>
      </c>
      <c r="C484">
        <v>2897162240</v>
      </c>
      <c r="D484">
        <v>4076173854</v>
      </c>
      <c r="E484">
        <v>31555294889.051094</v>
      </c>
      <c r="F484">
        <v>74856056048.931519</v>
      </c>
      <c r="G484">
        <v>113384687031.9826</v>
      </c>
      <c r="H484" s="47">
        <v>808.36</v>
      </c>
      <c r="I484">
        <v>241880</v>
      </c>
      <c r="J484" s="20">
        <v>99254.636503849353</v>
      </c>
    </row>
    <row r="485" spans="1:10" hidden="1" x14ac:dyDescent="0.3">
      <c r="A485" t="b">
        <v>0</v>
      </c>
      <c r="B485" t="s">
        <v>71</v>
      </c>
      <c r="C485">
        <v>2889994239.9999995</v>
      </c>
      <c r="D485">
        <v>4085948042.9999995</v>
      </c>
      <c r="E485">
        <v>31564464029.257393</v>
      </c>
      <c r="F485">
        <v>74849258048.931519</v>
      </c>
      <c r="G485">
        <v>113389664361.1889</v>
      </c>
      <c r="H485" s="47">
        <v>806.3599999999999</v>
      </c>
      <c r="I485">
        <v>242460</v>
      </c>
      <c r="J485" s="20">
        <v>99254.305194635512</v>
      </c>
    </row>
    <row r="486" spans="1:10" hidden="1" x14ac:dyDescent="0.3">
      <c r="A486" t="b">
        <v>0</v>
      </c>
      <c r="B486" t="s">
        <v>361</v>
      </c>
      <c r="C486">
        <v>2889994239.9999995</v>
      </c>
      <c r="D486">
        <v>4085948042.9999995</v>
      </c>
      <c r="E486">
        <v>31564464029.257393</v>
      </c>
      <c r="F486">
        <v>74849258048.931519</v>
      </c>
      <c r="G486">
        <v>113389664361.1889</v>
      </c>
      <c r="H486" s="47">
        <v>806.3599999999999</v>
      </c>
      <c r="I486">
        <v>242460</v>
      </c>
      <c r="J486" s="20">
        <v>99254.305194635512</v>
      </c>
    </row>
    <row r="487" spans="1:10" hidden="1" x14ac:dyDescent="0.3">
      <c r="A487" t="b">
        <v>0</v>
      </c>
      <c r="B487" t="s">
        <v>327</v>
      </c>
      <c r="C487">
        <v>2884403200.0000005</v>
      </c>
      <c r="D487">
        <v>4106507544.0000005</v>
      </c>
      <c r="E487">
        <v>31575466997.504951</v>
      </c>
      <c r="F487">
        <v>74848167438.70787</v>
      </c>
      <c r="G487">
        <v>113414545180.21283</v>
      </c>
      <c r="H487" s="47">
        <v>804.80000000000007</v>
      </c>
      <c r="I487">
        <v>243680</v>
      </c>
      <c r="J487" s="20">
        <v>99263.6661187016</v>
      </c>
    </row>
    <row r="488" spans="1:10" hidden="1" x14ac:dyDescent="0.3">
      <c r="A488" t="b">
        <v>0</v>
      </c>
      <c r="B488" t="s">
        <v>90</v>
      </c>
      <c r="C488">
        <v>2880819200</v>
      </c>
      <c r="D488">
        <v>4076173854</v>
      </c>
      <c r="E488">
        <v>31586316019.979439</v>
      </c>
      <c r="F488">
        <v>74872742048.931534</v>
      </c>
      <c r="G488">
        <v>113416051122.91098</v>
      </c>
      <c r="H488" s="47">
        <v>803.8</v>
      </c>
      <c r="I488">
        <v>241880</v>
      </c>
      <c r="J488" s="20">
        <v>99288.687762387111</v>
      </c>
    </row>
    <row r="489" spans="1:10" hidden="1" x14ac:dyDescent="0.3">
      <c r="A489" t="b">
        <v>0</v>
      </c>
      <c r="B489" t="s">
        <v>322</v>
      </c>
      <c r="C489">
        <v>2884403200.0000005</v>
      </c>
      <c r="D489">
        <v>4096396314</v>
      </c>
      <c r="E489">
        <v>31565226997.504948</v>
      </c>
      <c r="F489">
        <v>74872887438.70787</v>
      </c>
      <c r="G489">
        <v>113418913950.21281</v>
      </c>
      <c r="H489" s="47">
        <v>804.80000000000007</v>
      </c>
      <c r="I489">
        <v>243080</v>
      </c>
      <c r="J489" s="20">
        <v>99277.69511870158</v>
      </c>
    </row>
    <row r="490" spans="1:10" hidden="1" x14ac:dyDescent="0.3">
      <c r="A490" t="b">
        <v>0</v>
      </c>
      <c r="B490" t="s">
        <v>288</v>
      </c>
      <c r="C490">
        <v>2872934399.9999995</v>
      </c>
      <c r="D490">
        <v>4081229469.0000005</v>
      </c>
      <c r="E490">
        <v>31553762191.938183</v>
      </c>
      <c r="F490">
        <v>74911066022.307373</v>
      </c>
      <c r="G490">
        <v>113418992083.24556</v>
      </c>
      <c r="H490" s="47">
        <v>801.59999999999991</v>
      </c>
      <c r="I490">
        <v>242180</v>
      </c>
      <c r="J490" s="20">
        <v>99298.368325371513</v>
      </c>
    </row>
    <row r="491" spans="1:10" hidden="1" x14ac:dyDescent="0.3">
      <c r="A491" t="b">
        <v>0</v>
      </c>
      <c r="B491" t="s">
        <v>105</v>
      </c>
      <c r="C491">
        <v>2880819200</v>
      </c>
      <c r="D491">
        <v>4076173854</v>
      </c>
      <c r="E491">
        <v>31591436019.979439</v>
      </c>
      <c r="F491">
        <v>74872742048.931534</v>
      </c>
      <c r="G491">
        <v>113421171122.91098</v>
      </c>
      <c r="H491" s="47">
        <v>803.8</v>
      </c>
      <c r="I491">
        <v>241880</v>
      </c>
      <c r="J491" s="20">
        <v>99292.687762387111</v>
      </c>
    </row>
    <row r="492" spans="1:10" hidden="1" x14ac:dyDescent="0.3">
      <c r="A492" t="b">
        <v>0</v>
      </c>
      <c r="B492" t="s">
        <v>124</v>
      </c>
      <c r="C492">
        <v>2881536000</v>
      </c>
      <c r="D492">
        <v>4099766724</v>
      </c>
      <c r="E492">
        <v>31582802309.669987</v>
      </c>
      <c r="F492">
        <v>74859146048.931519</v>
      </c>
      <c r="G492">
        <v>113423251082.6015</v>
      </c>
      <c r="H492" s="47">
        <v>804</v>
      </c>
      <c r="I492">
        <v>243280</v>
      </c>
      <c r="J492" s="20">
        <v>99277.621676207855</v>
      </c>
    </row>
    <row r="493" spans="1:10" hidden="1" x14ac:dyDescent="0.3">
      <c r="A493" t="b">
        <v>0</v>
      </c>
      <c r="B493" t="s">
        <v>337</v>
      </c>
      <c r="C493">
        <v>2884403200.0000005</v>
      </c>
      <c r="D493">
        <v>4096396314</v>
      </c>
      <c r="E493">
        <v>31570346997.504951</v>
      </c>
      <c r="F493">
        <v>74872887438.70787</v>
      </c>
      <c r="G493">
        <v>113424033950.21283</v>
      </c>
      <c r="H493" s="47">
        <v>804.80000000000007</v>
      </c>
      <c r="I493">
        <v>243080</v>
      </c>
      <c r="J493" s="20">
        <v>99281.69511870158</v>
      </c>
    </row>
    <row r="494" spans="1:10" hidden="1" x14ac:dyDescent="0.3">
      <c r="A494" t="b">
        <v>0</v>
      </c>
      <c r="B494" t="s">
        <v>172</v>
      </c>
      <c r="C494">
        <v>2873651200.0000005</v>
      </c>
      <c r="D494">
        <v>4096396314</v>
      </c>
      <c r="E494">
        <v>31640427468.432194</v>
      </c>
      <c r="F494">
        <v>74815886048.931534</v>
      </c>
      <c r="G494">
        <v>113426361031.36372</v>
      </c>
      <c r="H494" s="47">
        <v>801.80000000000007</v>
      </c>
      <c r="I494">
        <v>243080</v>
      </c>
      <c r="J494" s="20">
        <v>99276.904331490819</v>
      </c>
    </row>
    <row r="495" spans="1:10" hidden="1" x14ac:dyDescent="0.3">
      <c r="A495" t="b">
        <v>0</v>
      </c>
      <c r="B495" t="s">
        <v>119</v>
      </c>
      <c r="C495">
        <v>2881536000</v>
      </c>
      <c r="D495">
        <v>4089655494.0000005</v>
      </c>
      <c r="E495">
        <v>31572562309.669987</v>
      </c>
      <c r="F495">
        <v>74883866048.931519</v>
      </c>
      <c r="G495">
        <v>113427619852.6015</v>
      </c>
      <c r="H495" s="47">
        <v>804</v>
      </c>
      <c r="I495">
        <v>242680</v>
      </c>
      <c r="J495" s="20">
        <v>99291.65067620785</v>
      </c>
    </row>
    <row r="496" spans="1:10" hidden="1" x14ac:dyDescent="0.3">
      <c r="A496" t="b">
        <v>0</v>
      </c>
      <c r="B496" t="s">
        <v>100</v>
      </c>
      <c r="C496">
        <v>2889277440</v>
      </c>
      <c r="D496">
        <v>4096396314</v>
      </c>
      <c r="E496">
        <v>31596556019.979443</v>
      </c>
      <c r="F496">
        <v>74848022048.931519</v>
      </c>
      <c r="G496">
        <v>113430251822.91096</v>
      </c>
      <c r="H496" s="47">
        <v>806.16</v>
      </c>
      <c r="I496">
        <v>243080</v>
      </c>
      <c r="J496" s="20">
        <v>99279.933762387111</v>
      </c>
    </row>
    <row r="497" spans="1:10" hidden="1" x14ac:dyDescent="0.3">
      <c r="A497" t="b">
        <v>0</v>
      </c>
      <c r="B497" t="s">
        <v>37</v>
      </c>
      <c r="C497">
        <v>2901606399.9999995</v>
      </c>
      <c r="D497">
        <v>4121674389</v>
      </c>
      <c r="E497">
        <v>31555294889.051094</v>
      </c>
      <c r="F497">
        <v>74852966048.931519</v>
      </c>
      <c r="G497">
        <v>113431541726.9826</v>
      </c>
      <c r="H497" s="47">
        <v>809.59999999999991</v>
      </c>
      <c r="I497">
        <v>244580</v>
      </c>
      <c r="J497" s="20">
        <v>99262.242003849344</v>
      </c>
    </row>
    <row r="498" spans="1:10" hidden="1" x14ac:dyDescent="0.3">
      <c r="A498" t="b">
        <v>0</v>
      </c>
      <c r="B498" t="s">
        <v>134</v>
      </c>
      <c r="C498">
        <v>2881536000</v>
      </c>
      <c r="D498">
        <v>4089655494.0000005</v>
      </c>
      <c r="E498">
        <v>31577682309.669987</v>
      </c>
      <c r="F498">
        <v>74883866048.931519</v>
      </c>
      <c r="G498">
        <v>113432739852.6015</v>
      </c>
      <c r="H498" s="47">
        <v>804</v>
      </c>
      <c r="I498">
        <v>242680</v>
      </c>
      <c r="J498" s="20">
        <v>99295.65067620785</v>
      </c>
    </row>
    <row r="499" spans="1:10" hidden="1" x14ac:dyDescent="0.3">
      <c r="A499" t="b">
        <v>0</v>
      </c>
      <c r="B499" t="s">
        <v>332</v>
      </c>
      <c r="C499">
        <v>2892861440</v>
      </c>
      <c r="D499">
        <v>4116618774</v>
      </c>
      <c r="E499">
        <v>31575466997.504951</v>
      </c>
      <c r="F499">
        <v>74848167438.70787</v>
      </c>
      <c r="G499">
        <v>113433114650.21283</v>
      </c>
      <c r="H499" s="47">
        <v>807.16</v>
      </c>
      <c r="I499">
        <v>244280</v>
      </c>
      <c r="J499" s="20">
        <v>99268.941118701594</v>
      </c>
    </row>
    <row r="500" spans="1:10" hidden="1" x14ac:dyDescent="0.3">
      <c r="A500" t="b">
        <v>0</v>
      </c>
      <c r="B500" t="s">
        <v>32</v>
      </c>
      <c r="C500">
        <v>2901606399.9999995</v>
      </c>
      <c r="D500">
        <v>4111563159.0000005</v>
      </c>
      <c r="E500">
        <v>31545054889.05109</v>
      </c>
      <c r="F500">
        <v>74877686048.931519</v>
      </c>
      <c r="G500">
        <v>113435910496.9826</v>
      </c>
      <c r="H500" s="47">
        <v>809.59999999999991</v>
      </c>
      <c r="I500">
        <v>243980</v>
      </c>
      <c r="J500" s="20">
        <v>99276.271003849339</v>
      </c>
    </row>
    <row r="501" spans="1:10" hidden="1" x14ac:dyDescent="0.3">
      <c r="A501" t="b">
        <v>0</v>
      </c>
      <c r="B501" t="s">
        <v>47</v>
      </c>
      <c r="C501">
        <v>2901606399.9999995</v>
      </c>
      <c r="D501">
        <v>4111563159.0000005</v>
      </c>
      <c r="E501">
        <v>31550174889.05109</v>
      </c>
      <c r="F501">
        <v>74877686048.931519</v>
      </c>
      <c r="G501">
        <v>113441030496.9826</v>
      </c>
      <c r="H501" s="47">
        <v>809.59999999999991</v>
      </c>
      <c r="I501">
        <v>243980</v>
      </c>
      <c r="J501" s="20">
        <v>99280.271003849339</v>
      </c>
    </row>
    <row r="502" spans="1:10" hidden="1" x14ac:dyDescent="0.3">
      <c r="A502" t="b">
        <v>0</v>
      </c>
      <c r="B502" t="s">
        <v>129</v>
      </c>
      <c r="C502">
        <v>2889994239.9999995</v>
      </c>
      <c r="D502">
        <v>4109877954</v>
      </c>
      <c r="E502">
        <v>31582802309.669987</v>
      </c>
      <c r="F502">
        <v>74859146048.931519</v>
      </c>
      <c r="G502">
        <v>113441820552.6015</v>
      </c>
      <c r="H502" s="47">
        <v>806.3599999999999</v>
      </c>
      <c r="I502">
        <v>243880</v>
      </c>
      <c r="J502" s="20">
        <v>99282.896676207863</v>
      </c>
    </row>
    <row r="503" spans="1:10" hidden="1" x14ac:dyDescent="0.3">
      <c r="A503" t="b">
        <v>0</v>
      </c>
      <c r="B503" t="s">
        <v>42</v>
      </c>
      <c r="C503">
        <v>2910064640</v>
      </c>
      <c r="D503">
        <v>4131785619.0000005</v>
      </c>
      <c r="E503">
        <v>31555294889.051094</v>
      </c>
      <c r="F503">
        <v>74852966048.931519</v>
      </c>
      <c r="G503">
        <v>113450111196.9826</v>
      </c>
      <c r="H503" s="47">
        <v>811.96</v>
      </c>
      <c r="I503">
        <v>245180</v>
      </c>
      <c r="J503" s="20">
        <v>99267.517003849338</v>
      </c>
    </row>
    <row r="504" spans="1:10" hidden="1" x14ac:dyDescent="0.3">
      <c r="A504" t="b">
        <v>0</v>
      </c>
      <c r="B504" t="s">
        <v>404</v>
      </c>
      <c r="C504">
        <v>2888704000</v>
      </c>
      <c r="D504">
        <v>4012136064</v>
      </c>
      <c r="E504">
        <v>31587688010.701485</v>
      </c>
      <c r="F504">
        <v>74970830191.636398</v>
      </c>
      <c r="G504">
        <v>113459358266.33789</v>
      </c>
      <c r="H504" s="47">
        <v>806</v>
      </c>
      <c r="I504">
        <v>238080</v>
      </c>
      <c r="J504" s="20">
        <v>99375.587836648323</v>
      </c>
    </row>
    <row r="505" spans="1:10" hidden="1" x14ac:dyDescent="0.3">
      <c r="A505" t="b">
        <v>0</v>
      </c>
      <c r="B505" t="s">
        <v>472</v>
      </c>
      <c r="C505">
        <v>2944614399.9999995</v>
      </c>
      <c r="D505">
        <v>4106507544.0000005</v>
      </c>
      <c r="E505">
        <v>31569048599.360538</v>
      </c>
      <c r="F505">
        <v>74852966048.931519</v>
      </c>
      <c r="G505">
        <v>113473136592.29205</v>
      </c>
      <c r="H505" s="47">
        <v>821.59999999999991</v>
      </c>
      <c r="I505">
        <v>243680</v>
      </c>
      <c r="J505" s="20">
        <v>99286.830590028592</v>
      </c>
    </row>
    <row r="506" spans="1:10" hidden="1" x14ac:dyDescent="0.3">
      <c r="A506" t="b">
        <v>0</v>
      </c>
      <c r="B506" t="s">
        <v>467</v>
      </c>
      <c r="C506">
        <v>2944614399.9999995</v>
      </c>
      <c r="D506">
        <v>4096396314</v>
      </c>
      <c r="E506">
        <v>31558808599.360542</v>
      </c>
      <c r="F506">
        <v>74877686048.931519</v>
      </c>
      <c r="G506">
        <v>113477505362.29205</v>
      </c>
      <c r="H506" s="47">
        <v>821.59999999999991</v>
      </c>
      <c r="I506">
        <v>243080</v>
      </c>
      <c r="J506" s="20">
        <v>99300.859590028587</v>
      </c>
    </row>
    <row r="507" spans="1:10" hidden="1" x14ac:dyDescent="0.3">
      <c r="A507" t="b">
        <v>0</v>
      </c>
      <c r="B507" t="s">
        <v>482</v>
      </c>
      <c r="C507">
        <v>2944614399.9999995</v>
      </c>
      <c r="D507">
        <v>4096396314</v>
      </c>
      <c r="E507">
        <v>31563928599.360542</v>
      </c>
      <c r="F507">
        <v>74877686048.931519</v>
      </c>
      <c r="G507">
        <v>113482625362.29205</v>
      </c>
      <c r="H507" s="47">
        <v>821.59999999999991</v>
      </c>
      <c r="I507">
        <v>243080</v>
      </c>
      <c r="J507" s="20">
        <v>99304.859590028587</v>
      </c>
    </row>
    <row r="508" spans="1:10" hidden="1" x14ac:dyDescent="0.3">
      <c r="A508" t="b">
        <v>0</v>
      </c>
      <c r="B508" t="s">
        <v>477</v>
      </c>
      <c r="C508">
        <v>2953072640</v>
      </c>
      <c r="D508">
        <v>4116618774</v>
      </c>
      <c r="E508">
        <v>31569048599.360538</v>
      </c>
      <c r="F508">
        <v>74852966048.931519</v>
      </c>
      <c r="G508">
        <v>113491706062.29205</v>
      </c>
      <c r="H508" s="47">
        <v>823.96</v>
      </c>
      <c r="I508">
        <v>244280</v>
      </c>
      <c r="J508" s="20">
        <v>99292.105590028586</v>
      </c>
    </row>
    <row r="509" spans="1:10" hidden="1" x14ac:dyDescent="0.3">
      <c r="A509" t="b">
        <v>0</v>
      </c>
      <c r="B509" t="s">
        <v>259</v>
      </c>
      <c r="C509">
        <v>2874368000</v>
      </c>
      <c r="D509">
        <v>4157063694.0000005</v>
      </c>
      <c r="E509">
        <v>31551011449.876286</v>
      </c>
      <c r="F509">
        <v>74942054850.848343</v>
      </c>
      <c r="G509">
        <v>113524497994.72462</v>
      </c>
      <c r="H509" s="47">
        <v>802</v>
      </c>
      <c r="I509">
        <v>246680</v>
      </c>
      <c r="J509" s="20">
        <v>99341.648049437543</v>
      </c>
    </row>
    <row r="510" spans="1:10" hidden="1" x14ac:dyDescent="0.3">
      <c r="A510" t="b">
        <v>0</v>
      </c>
      <c r="B510" t="s">
        <v>298</v>
      </c>
      <c r="C510">
        <v>2878668799.9999995</v>
      </c>
      <c r="D510">
        <v>4172230539</v>
      </c>
      <c r="E510">
        <v>31594722191.938179</v>
      </c>
      <c r="F510">
        <v>74923426022.307373</v>
      </c>
      <c r="G510">
        <v>113569047553.24554</v>
      </c>
      <c r="H510" s="47">
        <v>803.19999999999993</v>
      </c>
      <c r="I510">
        <v>247580</v>
      </c>
      <c r="J510" s="20">
        <v>99362.347325371506</v>
      </c>
    </row>
    <row r="511" spans="1:10" hidden="1" x14ac:dyDescent="0.3">
      <c r="A511" t="b">
        <v>0</v>
      </c>
      <c r="B511" t="s">
        <v>293</v>
      </c>
      <c r="C511">
        <v>2878668799.9999995</v>
      </c>
      <c r="D511">
        <v>4162119309.0000005</v>
      </c>
      <c r="E511">
        <v>31584482191.938183</v>
      </c>
      <c r="F511">
        <v>74948146022.307388</v>
      </c>
      <c r="G511">
        <v>113573416323.24557</v>
      </c>
      <c r="H511" s="47">
        <v>803.19999999999993</v>
      </c>
      <c r="I511">
        <v>246980</v>
      </c>
      <c r="J511" s="20">
        <v>99376.376325371486</v>
      </c>
    </row>
    <row r="512" spans="1:10" hidden="1" x14ac:dyDescent="0.3">
      <c r="A512" t="b">
        <v>0</v>
      </c>
      <c r="B512" t="s">
        <v>182</v>
      </c>
      <c r="C512">
        <v>2879385600.0000005</v>
      </c>
      <c r="D512">
        <v>4187397384.0000005</v>
      </c>
      <c r="E512">
        <v>31681387468.432194</v>
      </c>
      <c r="F512">
        <v>74828246048.931534</v>
      </c>
      <c r="G512">
        <v>113576416501.36374</v>
      </c>
      <c r="H512" s="47">
        <v>803.40000000000009</v>
      </c>
      <c r="I512">
        <v>248480</v>
      </c>
      <c r="J512" s="20">
        <v>99340.883331490826</v>
      </c>
    </row>
    <row r="513" spans="1:10" hidden="1" x14ac:dyDescent="0.3">
      <c r="A513" t="b">
        <v>0</v>
      </c>
      <c r="B513" t="s">
        <v>308</v>
      </c>
      <c r="C513">
        <v>2878668799.9999995</v>
      </c>
      <c r="D513">
        <v>4162119309.0000005</v>
      </c>
      <c r="E513">
        <v>31589602191.938183</v>
      </c>
      <c r="F513">
        <v>74948146022.307388</v>
      </c>
      <c r="G513">
        <v>113578536323.24557</v>
      </c>
      <c r="H513" s="47">
        <v>803.19999999999993</v>
      </c>
      <c r="I513">
        <v>246980</v>
      </c>
      <c r="J513" s="20">
        <v>99380.376325371486</v>
      </c>
    </row>
    <row r="514" spans="1:10" hidden="1" x14ac:dyDescent="0.3">
      <c r="A514" t="b">
        <v>0</v>
      </c>
      <c r="B514" t="s">
        <v>177</v>
      </c>
      <c r="C514">
        <v>2879385600.0000005</v>
      </c>
      <c r="D514">
        <v>4177286154</v>
      </c>
      <c r="E514">
        <v>31671147468.43219</v>
      </c>
      <c r="F514">
        <v>74852966048.931519</v>
      </c>
      <c r="G514">
        <v>113580785271.36371</v>
      </c>
      <c r="H514" s="47">
        <v>803.40000000000009</v>
      </c>
      <c r="I514">
        <v>247880</v>
      </c>
      <c r="J514" s="20">
        <v>99354.912331490821</v>
      </c>
    </row>
    <row r="515" spans="1:10" hidden="1" x14ac:dyDescent="0.3">
      <c r="A515" t="b">
        <v>0</v>
      </c>
      <c r="B515" t="s">
        <v>192</v>
      </c>
      <c r="C515">
        <v>2879385600.0000005</v>
      </c>
      <c r="D515">
        <v>4177286154</v>
      </c>
      <c r="E515">
        <v>31676267468.432194</v>
      </c>
      <c r="F515">
        <v>74852966048.931519</v>
      </c>
      <c r="G515">
        <v>113585905271.36371</v>
      </c>
      <c r="H515" s="47">
        <v>803.40000000000009</v>
      </c>
      <c r="I515">
        <v>247880</v>
      </c>
      <c r="J515" s="20">
        <v>99358.912331490821</v>
      </c>
    </row>
    <row r="516" spans="1:10" hidden="1" x14ac:dyDescent="0.3">
      <c r="A516" t="b">
        <v>0</v>
      </c>
      <c r="B516" t="s">
        <v>303</v>
      </c>
      <c r="C516">
        <v>2887127040</v>
      </c>
      <c r="D516">
        <v>4182341769.0000005</v>
      </c>
      <c r="E516">
        <v>31594722191.938179</v>
      </c>
      <c r="F516">
        <v>74923426022.307373</v>
      </c>
      <c r="G516">
        <v>113587617023.24554</v>
      </c>
      <c r="H516" s="47">
        <v>805.56</v>
      </c>
      <c r="I516">
        <v>248180</v>
      </c>
      <c r="J516" s="20">
        <v>99367.622325371514</v>
      </c>
    </row>
    <row r="517" spans="1:10" hidden="1" x14ac:dyDescent="0.3">
      <c r="A517" t="b">
        <v>0</v>
      </c>
      <c r="B517" t="s">
        <v>187</v>
      </c>
      <c r="C517">
        <v>2887843840</v>
      </c>
      <c r="D517">
        <v>4197508614</v>
      </c>
      <c r="E517">
        <v>31681387468.432194</v>
      </c>
      <c r="F517">
        <v>74828246048.931534</v>
      </c>
      <c r="G517">
        <v>113594985971.36372</v>
      </c>
      <c r="H517" s="47">
        <v>805.76</v>
      </c>
      <c r="I517">
        <v>249080</v>
      </c>
      <c r="J517" s="20">
        <v>99346.158331490835</v>
      </c>
    </row>
    <row r="518" spans="1:10" hidden="1" x14ac:dyDescent="0.3">
      <c r="A518" t="b">
        <v>0</v>
      </c>
      <c r="B518" t="s">
        <v>414</v>
      </c>
      <c r="C518">
        <v>2894438400</v>
      </c>
      <c r="D518">
        <v>4103137134.0000005</v>
      </c>
      <c r="E518">
        <v>31628648010.701488</v>
      </c>
      <c r="F518">
        <v>74983190191.636398</v>
      </c>
      <c r="G518">
        <v>113609413736.33789</v>
      </c>
      <c r="H518" s="47">
        <v>807.6</v>
      </c>
      <c r="I518">
        <v>243480</v>
      </c>
      <c r="J518" s="20">
        <v>99439.566836648315</v>
      </c>
    </row>
    <row r="519" spans="1:10" hidden="1" x14ac:dyDescent="0.3">
      <c r="A519" t="b">
        <v>0</v>
      </c>
      <c r="B519" t="s">
        <v>409</v>
      </c>
      <c r="C519">
        <v>2894438400</v>
      </c>
      <c r="D519">
        <v>4093025904</v>
      </c>
      <c r="E519">
        <v>31618408010.701485</v>
      </c>
      <c r="F519">
        <v>75007910191.636398</v>
      </c>
      <c r="G519">
        <v>113613782506.33789</v>
      </c>
      <c r="H519" s="47">
        <v>807.6</v>
      </c>
      <c r="I519">
        <v>242880</v>
      </c>
      <c r="J519" s="20">
        <v>99453.59583664831</v>
      </c>
    </row>
    <row r="520" spans="1:10" hidden="1" x14ac:dyDescent="0.3">
      <c r="A520" t="b">
        <v>0</v>
      </c>
      <c r="B520" t="s">
        <v>424</v>
      </c>
      <c r="C520">
        <v>2894438400</v>
      </c>
      <c r="D520">
        <v>4093025904</v>
      </c>
      <c r="E520">
        <v>31623528010.701485</v>
      </c>
      <c r="F520">
        <v>75007910191.636398</v>
      </c>
      <c r="G520">
        <v>113618902506.33789</v>
      </c>
      <c r="H520" s="47">
        <v>807.6</v>
      </c>
      <c r="I520">
        <v>242880</v>
      </c>
      <c r="J520" s="20">
        <v>99457.59583664831</v>
      </c>
    </row>
    <row r="521" spans="1:10" hidden="1" x14ac:dyDescent="0.3">
      <c r="A521" t="b">
        <v>0</v>
      </c>
      <c r="B521" t="s">
        <v>419</v>
      </c>
      <c r="C521">
        <v>2902896639.9999995</v>
      </c>
      <c r="D521">
        <v>4113248364</v>
      </c>
      <c r="E521">
        <v>31628648010.701488</v>
      </c>
      <c r="F521">
        <v>74983190191.636398</v>
      </c>
      <c r="G521">
        <v>113627983206.33789</v>
      </c>
      <c r="H521" s="47">
        <v>809.95999999999992</v>
      </c>
      <c r="I521">
        <v>244080</v>
      </c>
      <c r="J521" s="20">
        <v>99444.841836648309</v>
      </c>
    </row>
    <row r="522" spans="1:10" hidden="1" x14ac:dyDescent="0.3">
      <c r="A522" t="b">
        <v>0</v>
      </c>
      <c r="B522" t="s">
        <v>269</v>
      </c>
      <c r="C522">
        <v>2880102400</v>
      </c>
      <c r="D522">
        <v>4248064764</v>
      </c>
      <c r="E522">
        <v>31591971449.876289</v>
      </c>
      <c r="F522">
        <v>74954414850.848373</v>
      </c>
      <c r="G522">
        <v>113674553464.72467</v>
      </c>
      <c r="H522" s="47">
        <v>803.6</v>
      </c>
      <c r="I522">
        <v>252080</v>
      </c>
      <c r="J522" s="20">
        <v>99405.627049437564</v>
      </c>
    </row>
    <row r="523" spans="1:10" hidden="1" x14ac:dyDescent="0.3">
      <c r="A523" t="b">
        <v>0</v>
      </c>
      <c r="B523" t="s">
        <v>264</v>
      </c>
      <c r="C523">
        <v>2880102400</v>
      </c>
      <c r="D523">
        <v>4237953534.0000005</v>
      </c>
      <c r="E523">
        <v>31581731449.876286</v>
      </c>
      <c r="F523">
        <v>74979134850.848343</v>
      </c>
      <c r="G523">
        <v>113678922234.72462</v>
      </c>
      <c r="H523" s="47">
        <v>803.6</v>
      </c>
      <c r="I523">
        <v>251480</v>
      </c>
      <c r="J523" s="20">
        <v>99419.656049437544</v>
      </c>
    </row>
    <row r="524" spans="1:10" hidden="1" x14ac:dyDescent="0.3">
      <c r="A524" t="b">
        <v>0</v>
      </c>
      <c r="B524" t="s">
        <v>279</v>
      </c>
      <c r="C524">
        <v>2880102400</v>
      </c>
      <c r="D524">
        <v>4237953534.0000005</v>
      </c>
      <c r="E524">
        <v>31586851449.876286</v>
      </c>
      <c r="F524">
        <v>74979134850.848343</v>
      </c>
      <c r="G524">
        <v>113684042234.72462</v>
      </c>
      <c r="H524" s="47">
        <v>803.6</v>
      </c>
      <c r="I524">
        <v>251480</v>
      </c>
      <c r="J524" s="20">
        <v>99423.656049437544</v>
      </c>
    </row>
    <row r="525" spans="1:10" hidden="1" x14ac:dyDescent="0.3">
      <c r="A525" t="b">
        <v>0</v>
      </c>
      <c r="B525" t="s">
        <v>230</v>
      </c>
      <c r="C525">
        <v>3440640000</v>
      </c>
      <c r="D525">
        <v>3895519877.9999995</v>
      </c>
      <c r="E525">
        <v>31514334889.051094</v>
      </c>
      <c r="F525">
        <v>74835807438.70787</v>
      </c>
      <c r="G525">
        <v>113686302205.75897</v>
      </c>
      <c r="H525" s="47">
        <v>960</v>
      </c>
      <c r="I525">
        <v>231160</v>
      </c>
      <c r="J525" s="20">
        <v>99380.058458972024</v>
      </c>
    </row>
    <row r="526" spans="1:10" hidden="1" x14ac:dyDescent="0.3">
      <c r="A526" t="b">
        <v>0</v>
      </c>
      <c r="B526" t="s">
        <v>274</v>
      </c>
      <c r="C526">
        <v>2888560640</v>
      </c>
      <c r="D526">
        <v>4258175994.0000005</v>
      </c>
      <c r="E526">
        <v>31591971449.876289</v>
      </c>
      <c r="F526">
        <v>74954414850.848373</v>
      </c>
      <c r="G526">
        <v>113693122934.72467</v>
      </c>
      <c r="H526" s="47">
        <v>805.96</v>
      </c>
      <c r="I526">
        <v>252680</v>
      </c>
      <c r="J526" s="20">
        <v>99410.902049437558</v>
      </c>
    </row>
    <row r="527" spans="1:10" hidden="1" x14ac:dyDescent="0.3">
      <c r="A527" t="b">
        <v>0</v>
      </c>
      <c r="B527" t="s">
        <v>240</v>
      </c>
      <c r="C527">
        <v>3446374399.9999995</v>
      </c>
      <c r="D527">
        <v>3986520948.0000005</v>
      </c>
      <c r="E527">
        <v>31555294889.051094</v>
      </c>
      <c r="F527">
        <v>74848167438.70787</v>
      </c>
      <c r="G527">
        <v>113836357675.75897</v>
      </c>
      <c r="H527" s="47">
        <v>961.59999999999991</v>
      </c>
      <c r="I527">
        <v>236560</v>
      </c>
      <c r="J527" s="20">
        <v>99444.037458972016</v>
      </c>
    </row>
    <row r="528" spans="1:10" hidden="1" x14ac:dyDescent="0.3">
      <c r="A528" t="b">
        <v>0</v>
      </c>
      <c r="B528" t="s">
        <v>235</v>
      </c>
      <c r="C528">
        <v>3446374399.9999995</v>
      </c>
      <c r="D528">
        <v>3976409717.9999995</v>
      </c>
      <c r="E528">
        <v>31545054889.05109</v>
      </c>
      <c r="F528">
        <v>74872887438.70787</v>
      </c>
      <c r="G528">
        <v>113840726445.75896</v>
      </c>
      <c r="H528" s="47">
        <v>961.59999999999991</v>
      </c>
      <c r="I528">
        <v>235960</v>
      </c>
      <c r="J528" s="20">
        <v>99458.066458972011</v>
      </c>
    </row>
    <row r="529" spans="1:10" hidden="1" x14ac:dyDescent="0.3">
      <c r="A529" t="b">
        <v>0</v>
      </c>
      <c r="B529" t="s">
        <v>245</v>
      </c>
      <c r="C529">
        <v>3454832640</v>
      </c>
      <c r="D529">
        <v>3996632177.9999995</v>
      </c>
      <c r="E529">
        <v>31555294889.051094</v>
      </c>
      <c r="F529">
        <v>74848167438.70787</v>
      </c>
      <c r="G529">
        <v>113854927145.75897</v>
      </c>
      <c r="H529" s="47">
        <v>963.96</v>
      </c>
      <c r="I529">
        <v>237160</v>
      </c>
      <c r="J529" s="20">
        <v>99449.312458972025</v>
      </c>
    </row>
    <row r="530" spans="1:10" hidden="1" x14ac:dyDescent="0.3">
      <c r="A530" t="b">
        <v>0</v>
      </c>
      <c r="B530" t="s">
        <v>250</v>
      </c>
      <c r="C530">
        <v>3454832640</v>
      </c>
      <c r="D530">
        <v>3996632177.9999995</v>
      </c>
      <c r="E530">
        <v>31555294889.051094</v>
      </c>
      <c r="F530">
        <v>74848167438.70787</v>
      </c>
      <c r="G530">
        <v>113854927145.75897</v>
      </c>
      <c r="H530" s="47">
        <v>963.96</v>
      </c>
      <c r="I530">
        <v>237160</v>
      </c>
      <c r="J530" s="20">
        <v>99449.312458972025</v>
      </c>
    </row>
  </sheetData>
  <autoFilter ref="A1:J530" xr:uid="{E8CE3CAF-4354-46D1-A588-53327C2FA6EE}">
    <filterColumn colId="0">
      <filters>
        <filter val="yes"/>
      </filters>
    </filterColumn>
  </autoFilter>
  <sortState xmlns:xlrd2="http://schemas.microsoft.com/office/spreadsheetml/2017/richdata2" ref="A2:J539">
    <sortCondition ref="G2:G53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8CDD5-5734-489B-AD53-8D58D2A68597}">
  <dimension ref="A1:N477"/>
  <sheetViews>
    <sheetView workbookViewId="0">
      <selection activeCell="M3" sqref="M3:M4"/>
    </sheetView>
  </sheetViews>
  <sheetFormatPr defaultRowHeight="14.4" x14ac:dyDescent="0.3"/>
  <cols>
    <col min="2" max="2" width="25.77734375" customWidth="1"/>
    <col min="6" max="6" width="16.5546875" customWidth="1"/>
    <col min="7" max="7" width="20" customWidth="1"/>
    <col min="8" max="8" width="8.88671875" style="47"/>
    <col min="10" max="10" width="9.5546875" style="20" bestFit="1" customWidth="1"/>
    <col min="12" max="12" width="12.5546875" style="20" bestFit="1" customWidth="1"/>
    <col min="13" max="13" width="16.6640625" customWidth="1"/>
    <col min="14" max="14" width="8.88671875" style="20"/>
  </cols>
  <sheetData>
    <row r="1" spans="1:13" x14ac:dyDescent="0.3">
      <c r="A1" t="s">
        <v>556</v>
      </c>
      <c r="B1" t="s">
        <v>2</v>
      </c>
      <c r="C1">
        <v>3942400.0000000005</v>
      </c>
      <c r="D1">
        <v>50556150</v>
      </c>
      <c r="E1">
        <v>34384275.773622811</v>
      </c>
      <c r="F1">
        <v>9888000</v>
      </c>
      <c r="G1">
        <v>98770825.773622811</v>
      </c>
      <c r="H1" s="47">
        <v>1.1000000000000001</v>
      </c>
      <c r="I1">
        <v>3000</v>
      </c>
      <c r="J1" s="20">
        <v>47.85771544814282</v>
      </c>
      <c r="L1" s="20">
        <f>E1/0.128</f>
        <v>268627154.48142821</v>
      </c>
      <c r="M1">
        <f>F1/0.103</f>
        <v>96000000</v>
      </c>
    </row>
    <row r="2" spans="1:13" x14ac:dyDescent="0.3">
      <c r="A2" t="s">
        <v>556</v>
      </c>
      <c r="B2" t="s">
        <v>11</v>
      </c>
      <c r="C2">
        <v>5734400</v>
      </c>
      <c r="D2">
        <v>60667380.000000007</v>
      </c>
      <c r="E2">
        <v>23839764.536378477</v>
      </c>
      <c r="F2">
        <v>9960694.8881713562</v>
      </c>
      <c r="G2">
        <v>100202239.42454985</v>
      </c>
      <c r="H2" s="47">
        <v>1.6</v>
      </c>
      <c r="I2">
        <v>3600</v>
      </c>
      <c r="J2" s="20">
        <v>42.361393605377103</v>
      </c>
      <c r="L2" s="20">
        <f t="shared" ref="L2:L5" si="0">E2/0.128</f>
        <v>186248160.44045684</v>
      </c>
      <c r="M2">
        <f t="shared" ref="M2:M5" si="1">F2/0.103</f>
        <v>96705775.613314137</v>
      </c>
    </row>
    <row r="3" spans="1:13" x14ac:dyDescent="0.3">
      <c r="A3" t="s">
        <v>556</v>
      </c>
      <c r="B3" t="s">
        <v>10</v>
      </c>
      <c r="C3">
        <v>2867200</v>
      </c>
      <c r="D3">
        <v>93528877.500000015</v>
      </c>
      <c r="E3">
        <v>33467361.752992865</v>
      </c>
      <c r="F3">
        <v>47589986.687929809</v>
      </c>
      <c r="G3">
        <v>177453425.94092268</v>
      </c>
      <c r="H3" s="47">
        <v>0.8</v>
      </c>
      <c r="I3">
        <v>5550</v>
      </c>
      <c r="J3" s="20">
        <v>91.701996940331313</v>
      </c>
      <c r="L3" s="20">
        <f t="shared" si="0"/>
        <v>261463763.69525674</v>
      </c>
      <c r="M3">
        <f t="shared" si="1"/>
        <v>462038705.70805645</v>
      </c>
    </row>
    <row r="4" spans="1:13" x14ac:dyDescent="0.3">
      <c r="A4" t="s">
        <v>556</v>
      </c>
      <c r="B4" t="s">
        <v>111</v>
      </c>
      <c r="C4">
        <v>7168000</v>
      </c>
      <c r="D4">
        <v>102797505</v>
      </c>
      <c r="E4">
        <v>47987420.61889825</v>
      </c>
      <c r="F4">
        <v>21630000</v>
      </c>
      <c r="G4">
        <v>179582925.61889824</v>
      </c>
      <c r="H4" s="47">
        <v>2</v>
      </c>
      <c r="I4">
        <v>6100</v>
      </c>
      <c r="J4" s="20">
        <v>81.328672358514268</v>
      </c>
      <c r="L4" s="20">
        <f t="shared" si="0"/>
        <v>374901723.58514255</v>
      </c>
      <c r="M4">
        <f t="shared" si="1"/>
        <v>210000000</v>
      </c>
    </row>
    <row r="5" spans="1:13" x14ac:dyDescent="0.3">
      <c r="A5" t="s">
        <v>556</v>
      </c>
      <c r="B5" t="s">
        <v>5</v>
      </c>
      <c r="C5">
        <v>3225599.9999999995</v>
      </c>
      <c r="D5">
        <v>101112300</v>
      </c>
      <c r="E5">
        <v>76800000</v>
      </c>
      <c r="F5">
        <v>0</v>
      </c>
      <c r="G5">
        <v>181137900</v>
      </c>
      <c r="H5" s="47">
        <v>0.89999999999999991</v>
      </c>
      <c r="I5">
        <v>6000</v>
      </c>
      <c r="J5" s="20">
        <v>80.97</v>
      </c>
      <c r="L5" s="20">
        <f t="shared" si="0"/>
        <v>600000000</v>
      </c>
      <c r="M5">
        <f t="shared" si="1"/>
        <v>0</v>
      </c>
    </row>
    <row r="6" spans="1:13" x14ac:dyDescent="0.3">
      <c r="A6" t="s">
        <v>556</v>
      </c>
      <c r="B6" t="s">
        <v>315</v>
      </c>
      <c r="C6">
        <v>12830720</v>
      </c>
      <c r="D6">
        <v>111223530</v>
      </c>
      <c r="E6">
        <v>44319764.536378488</v>
      </c>
      <c r="F6">
        <v>16140694.888171352</v>
      </c>
      <c r="G6">
        <v>184514709.42454985</v>
      </c>
      <c r="H6" s="47">
        <v>3.58</v>
      </c>
      <c r="I6">
        <v>6600</v>
      </c>
      <c r="J6" s="20">
        <v>76.988393605377098</v>
      </c>
    </row>
    <row r="7" spans="1:13" x14ac:dyDescent="0.3">
      <c r="A7" t="b">
        <v>0</v>
      </c>
      <c r="B7" t="s">
        <v>23</v>
      </c>
      <c r="C7">
        <v>17203200.000000004</v>
      </c>
      <c r="D7">
        <v>108695722.50000001</v>
      </c>
      <c r="E7">
        <v>29113710.309449125</v>
      </c>
      <c r="F7">
        <v>30900000</v>
      </c>
      <c r="G7">
        <v>185912632.80944914</v>
      </c>
      <c r="H7" s="47">
        <v>4.8000000000000007</v>
      </c>
      <c r="I7">
        <v>6450</v>
      </c>
      <c r="J7" s="20">
        <v>80.653336179257124</v>
      </c>
    </row>
    <row r="8" spans="1:13" x14ac:dyDescent="0.3">
      <c r="A8" t="b">
        <v>0</v>
      </c>
      <c r="B8" t="s">
        <v>26</v>
      </c>
      <c r="C8">
        <v>17203200.000000004</v>
      </c>
      <c r="D8">
        <v>108695722.50000001</v>
      </c>
      <c r="E8">
        <v>31673710.309449125</v>
      </c>
      <c r="F8">
        <v>30900000</v>
      </c>
      <c r="G8">
        <v>188472632.80944914</v>
      </c>
      <c r="H8" s="47">
        <v>4.8000000000000007</v>
      </c>
      <c r="I8">
        <v>6450</v>
      </c>
      <c r="J8" s="20">
        <v>82.653336179257124</v>
      </c>
    </row>
    <row r="9" spans="1:13" x14ac:dyDescent="0.3">
      <c r="A9" t="s">
        <v>556</v>
      </c>
      <c r="B9" t="s">
        <v>112</v>
      </c>
      <c r="C9">
        <v>11397120</v>
      </c>
      <c r="D9">
        <v>107853120</v>
      </c>
      <c r="E9">
        <v>47987420.61889825</v>
      </c>
      <c r="F9">
        <v>21630000</v>
      </c>
      <c r="G9">
        <v>188867660.61889824</v>
      </c>
      <c r="H9" s="47">
        <v>3.18</v>
      </c>
      <c r="I9">
        <v>6400</v>
      </c>
      <c r="J9" s="20">
        <v>83.966172358514257</v>
      </c>
    </row>
    <row r="10" spans="1:13" x14ac:dyDescent="0.3">
      <c r="A10" t="s">
        <v>556</v>
      </c>
      <c r="B10" t="s">
        <v>86</v>
      </c>
      <c r="C10">
        <v>11110400</v>
      </c>
      <c r="D10">
        <v>97741890</v>
      </c>
      <c r="E10">
        <v>43553415.97992222</v>
      </c>
      <c r="F10">
        <v>37556596.911587097</v>
      </c>
      <c r="G10">
        <v>189962302.89150932</v>
      </c>
      <c r="H10" s="47">
        <v>3.1</v>
      </c>
      <c r="I10">
        <v>5800</v>
      </c>
      <c r="J10" s="20">
        <v>93.881821682457044</v>
      </c>
    </row>
    <row r="11" spans="1:13" x14ac:dyDescent="0.3">
      <c r="A11" t="b">
        <v>0</v>
      </c>
      <c r="B11" t="s">
        <v>528</v>
      </c>
      <c r="C11">
        <v>28313600</v>
      </c>
      <c r="D11">
        <v>51904314</v>
      </c>
      <c r="E11">
        <v>64183981.44409591</v>
      </c>
      <c r="F11">
        <v>45562316.293904506</v>
      </c>
      <c r="G11">
        <v>189964211.73800042</v>
      </c>
      <c r="H11" s="47">
        <v>7.9</v>
      </c>
      <c r="I11">
        <v>3080</v>
      </c>
      <c r="J11" s="20">
        <v>115.5567940409713</v>
      </c>
    </row>
    <row r="12" spans="1:13" x14ac:dyDescent="0.3">
      <c r="A12" t="s">
        <v>556</v>
      </c>
      <c r="B12" t="s">
        <v>318</v>
      </c>
      <c r="C12">
        <v>12902399.999999998</v>
      </c>
      <c r="D12">
        <v>107853120</v>
      </c>
      <c r="E12">
        <v>33008904.742677897</v>
      </c>
      <c r="F12">
        <v>37629291.799758457</v>
      </c>
      <c r="G12">
        <v>191393716.54243636</v>
      </c>
      <c r="H12" s="47">
        <v>3.5999999999999996</v>
      </c>
      <c r="I12">
        <v>6400</v>
      </c>
      <c r="J12" s="20">
        <v>88.385499839691349</v>
      </c>
    </row>
    <row r="13" spans="1:13" x14ac:dyDescent="0.3">
      <c r="A13" t="b">
        <v>0</v>
      </c>
      <c r="B13" t="s">
        <v>499</v>
      </c>
      <c r="C13">
        <v>29747200.000000004</v>
      </c>
      <c r="D13">
        <v>56622888.000000007</v>
      </c>
      <c r="E13">
        <v>52722556.186221637</v>
      </c>
      <c r="F13">
        <v>52570334.132015482</v>
      </c>
      <c r="G13">
        <v>191662978.31823713</v>
      </c>
      <c r="H13" s="47">
        <v>8.3000000000000007</v>
      </c>
      <c r="I13">
        <v>3360</v>
      </c>
      <c r="J13" s="20">
        <v>114.88625637195699</v>
      </c>
    </row>
    <row r="14" spans="1:13" x14ac:dyDescent="0.3">
      <c r="A14" t="b">
        <v>0</v>
      </c>
      <c r="B14" t="s">
        <v>25</v>
      </c>
      <c r="C14">
        <v>21432320</v>
      </c>
      <c r="D14">
        <v>118806952.5</v>
      </c>
      <c r="E14">
        <v>34233710.309449121</v>
      </c>
      <c r="F14">
        <v>18540000.000000004</v>
      </c>
      <c r="G14">
        <v>193012982.80944914</v>
      </c>
      <c r="H14" s="47">
        <v>5.98</v>
      </c>
      <c r="I14">
        <v>7050</v>
      </c>
      <c r="J14" s="20">
        <v>76.276336179257129</v>
      </c>
    </row>
    <row r="15" spans="1:13" x14ac:dyDescent="0.3">
      <c r="A15" t="b">
        <v>0</v>
      </c>
      <c r="B15" t="s">
        <v>115</v>
      </c>
      <c r="C15">
        <v>11468800</v>
      </c>
      <c r="D15">
        <v>104482710.00000001</v>
      </c>
      <c r="E15">
        <v>36676560.825197659</v>
      </c>
      <c r="F15">
        <v>43118596.911587104</v>
      </c>
      <c r="G15">
        <v>195746667.73678476</v>
      </c>
      <c r="H15" s="47">
        <v>3.2</v>
      </c>
      <c r="I15">
        <v>6200</v>
      </c>
      <c r="J15" s="20">
        <v>95.363278592828493</v>
      </c>
    </row>
    <row r="16" spans="1:13" x14ac:dyDescent="0.3">
      <c r="A16" t="b">
        <v>0</v>
      </c>
      <c r="B16" t="s">
        <v>14</v>
      </c>
      <c r="C16">
        <v>10752000</v>
      </c>
      <c r="D16">
        <v>58982175</v>
      </c>
      <c r="E16">
        <v>50430271.134646788</v>
      </c>
      <c r="F16">
        <v>77472071.352443874</v>
      </c>
      <c r="G16">
        <v>197636517.48709065</v>
      </c>
      <c r="H16" s="47">
        <v>3</v>
      </c>
      <c r="I16">
        <v>3500</v>
      </c>
      <c r="J16" s="20">
        <v>130.3117525787427</v>
      </c>
    </row>
    <row r="17" spans="1:10" x14ac:dyDescent="0.3">
      <c r="A17" t="b">
        <v>0</v>
      </c>
      <c r="B17" t="s">
        <v>204</v>
      </c>
      <c r="C17">
        <v>49459199.999999993</v>
      </c>
      <c r="D17">
        <v>51230232.000000007</v>
      </c>
      <c r="E17">
        <v>55014841.237796493</v>
      </c>
      <c r="F17">
        <v>42781316.293904521</v>
      </c>
      <c r="G17">
        <v>198485589.531701</v>
      </c>
      <c r="H17" s="47">
        <v>13.799999999999999</v>
      </c>
      <c r="I17">
        <v>3040</v>
      </c>
      <c r="J17" s="20">
        <v>113.8220032547999</v>
      </c>
    </row>
    <row r="18" spans="1:10" x14ac:dyDescent="0.3">
      <c r="A18" t="b">
        <v>0</v>
      </c>
      <c r="B18" t="s">
        <v>28</v>
      </c>
      <c r="C18">
        <v>21504000.000000004</v>
      </c>
      <c r="D18">
        <v>115436542.5</v>
      </c>
      <c r="E18">
        <v>22922850.515748538</v>
      </c>
      <c r="F18">
        <v>40028596.911587104</v>
      </c>
      <c r="G18">
        <v>199891989.92733562</v>
      </c>
      <c r="H18" s="47">
        <v>6.0000000000000009</v>
      </c>
      <c r="I18">
        <v>6850</v>
      </c>
      <c r="J18" s="20">
        <v>87.673442413571351</v>
      </c>
    </row>
    <row r="19" spans="1:10" x14ac:dyDescent="0.3">
      <c r="A19" t="b">
        <v>0</v>
      </c>
      <c r="B19" t="s">
        <v>527</v>
      </c>
      <c r="C19">
        <v>26163200</v>
      </c>
      <c r="D19">
        <v>62015544</v>
      </c>
      <c r="E19">
        <v>68768551.547245607</v>
      </c>
      <c r="F19">
        <v>45562316.293904506</v>
      </c>
      <c r="G19">
        <v>202509611.84115013</v>
      </c>
      <c r="H19" s="47">
        <v>7.3</v>
      </c>
      <c r="I19">
        <v>3680</v>
      </c>
      <c r="J19" s="20">
        <v>120.26948943405699</v>
      </c>
    </row>
    <row r="20" spans="1:10" x14ac:dyDescent="0.3">
      <c r="A20" t="b">
        <v>0</v>
      </c>
      <c r="B20" t="s">
        <v>386</v>
      </c>
      <c r="C20">
        <v>20787200.000000004</v>
      </c>
      <c r="D20">
        <v>93360357</v>
      </c>
      <c r="E20">
        <v>41110565.464173689</v>
      </c>
      <c r="F20">
        <v>47682895.367380649</v>
      </c>
      <c r="G20">
        <v>202941017.83155432</v>
      </c>
      <c r="H20" s="47">
        <v>5.8000000000000007</v>
      </c>
      <c r="I20">
        <v>5540</v>
      </c>
      <c r="J20" s="20">
        <v>104.73060244109992</v>
      </c>
    </row>
    <row r="21" spans="1:10" x14ac:dyDescent="0.3">
      <c r="A21" t="s">
        <v>556</v>
      </c>
      <c r="B21" t="s">
        <v>436</v>
      </c>
      <c r="C21">
        <v>7884800.0000000009</v>
      </c>
      <c r="D21">
        <v>91338111.000000015</v>
      </c>
      <c r="E21">
        <v>59599411.340946205</v>
      </c>
      <c r="F21">
        <v>44269755.058539361</v>
      </c>
      <c r="G21">
        <v>203092077.39948559</v>
      </c>
      <c r="H21" s="47">
        <v>2.2000000000000002</v>
      </c>
      <c r="I21">
        <v>5420</v>
      </c>
      <c r="J21" s="20">
        <v>110.42708482714272</v>
      </c>
    </row>
    <row r="22" spans="1:10" x14ac:dyDescent="0.3">
      <c r="A22" t="b">
        <v>0</v>
      </c>
      <c r="B22" t="s">
        <v>498</v>
      </c>
      <c r="C22">
        <v>27596800</v>
      </c>
      <c r="D22">
        <v>66734118.000000007</v>
      </c>
      <c r="E22">
        <v>57307126.289371349</v>
      </c>
      <c r="F22">
        <v>52570334.132015482</v>
      </c>
      <c r="G22">
        <v>204208378.42138684</v>
      </c>
      <c r="H22" s="47">
        <v>7.7</v>
      </c>
      <c r="I22">
        <v>3960</v>
      </c>
      <c r="J22" s="20">
        <v>119.59895176504268</v>
      </c>
    </row>
    <row r="23" spans="1:10" x14ac:dyDescent="0.3">
      <c r="A23" t="b">
        <v>0</v>
      </c>
      <c r="B23" t="s">
        <v>459</v>
      </c>
      <c r="C23">
        <v>38707200</v>
      </c>
      <c r="D23">
        <v>106167915</v>
      </c>
      <c r="E23">
        <v>41110565.464173689</v>
      </c>
      <c r="F23">
        <v>18540000.000000004</v>
      </c>
      <c r="G23">
        <v>204525680.46417367</v>
      </c>
      <c r="H23" s="47">
        <v>10.8</v>
      </c>
      <c r="I23">
        <v>6300</v>
      </c>
      <c r="J23" s="20">
        <v>85.933129268885693</v>
      </c>
    </row>
    <row r="24" spans="1:10" x14ac:dyDescent="0.3">
      <c r="A24" t="b">
        <v>0</v>
      </c>
      <c r="B24" t="s">
        <v>381</v>
      </c>
      <c r="C24">
        <v>20787200.000000004</v>
      </c>
      <c r="D24">
        <v>88304742</v>
      </c>
      <c r="E24">
        <v>35990565.464173689</v>
      </c>
      <c r="F24">
        <v>60042895.367380641</v>
      </c>
      <c r="G24">
        <v>205125402.83155432</v>
      </c>
      <c r="H24" s="47">
        <v>5.8000000000000007</v>
      </c>
      <c r="I24">
        <v>5240</v>
      </c>
      <c r="J24" s="20">
        <v>111.74510244109993</v>
      </c>
    </row>
    <row r="25" spans="1:10" x14ac:dyDescent="0.3">
      <c r="A25" t="b">
        <v>0</v>
      </c>
      <c r="B25" t="s">
        <v>458</v>
      </c>
      <c r="C25">
        <v>38707200</v>
      </c>
      <c r="D25">
        <v>101112300</v>
      </c>
      <c r="E25">
        <v>35990565.464173682</v>
      </c>
      <c r="F25">
        <v>30900000</v>
      </c>
      <c r="G25">
        <v>206710065.46417367</v>
      </c>
      <c r="H25" s="47">
        <v>10.8</v>
      </c>
      <c r="I25">
        <v>6000</v>
      </c>
      <c r="J25" s="20">
        <v>92.947629268885677</v>
      </c>
    </row>
    <row r="26" spans="1:10" x14ac:dyDescent="0.3">
      <c r="A26" t="s">
        <v>556</v>
      </c>
      <c r="B26" t="s">
        <v>146</v>
      </c>
      <c r="C26">
        <v>13619200</v>
      </c>
      <c r="D26">
        <v>91001070</v>
      </c>
      <c r="E26">
        <v>55014841.237796493</v>
      </c>
      <c r="F26">
        <v>47107316.293904521</v>
      </c>
      <c r="G26">
        <v>206742427.531701</v>
      </c>
      <c r="H26" s="47">
        <v>3.8</v>
      </c>
      <c r="I26">
        <v>5400</v>
      </c>
      <c r="J26" s="20">
        <v>111.77460325479989</v>
      </c>
    </row>
    <row r="27" spans="1:10" x14ac:dyDescent="0.3">
      <c r="A27" t="b">
        <v>0</v>
      </c>
      <c r="B27" t="s">
        <v>396</v>
      </c>
      <c r="C27">
        <v>20787200.000000004</v>
      </c>
      <c r="D27">
        <v>88304742</v>
      </c>
      <c r="E27">
        <v>38550565.464173697</v>
      </c>
      <c r="F27">
        <v>60042895.367380641</v>
      </c>
      <c r="G27">
        <v>207685402.83155435</v>
      </c>
      <c r="H27" s="47">
        <v>5.8000000000000007</v>
      </c>
      <c r="I27">
        <v>5240</v>
      </c>
      <c r="J27" s="20">
        <v>113.74510244109993</v>
      </c>
    </row>
    <row r="28" spans="1:10" x14ac:dyDescent="0.3">
      <c r="A28" t="b">
        <v>0</v>
      </c>
      <c r="B28" t="s">
        <v>59</v>
      </c>
      <c r="C28">
        <v>10035200.000000002</v>
      </c>
      <c r="D28">
        <v>95888164.5</v>
      </c>
      <c r="E28">
        <v>59599411.340946205</v>
      </c>
      <c r="F28">
        <v>43708316.293904513</v>
      </c>
      <c r="G28">
        <v>209231092.13485071</v>
      </c>
      <c r="H28" s="47">
        <v>2.8000000000000003</v>
      </c>
      <c r="I28">
        <v>5690</v>
      </c>
      <c r="J28" s="20">
        <v>111.60894864788561</v>
      </c>
    </row>
    <row r="29" spans="1:10" x14ac:dyDescent="0.3">
      <c r="A29" t="b">
        <v>0</v>
      </c>
      <c r="B29" t="s">
        <v>349</v>
      </c>
      <c r="C29">
        <v>10035200.000000002</v>
      </c>
      <c r="D29">
        <v>95888164.5</v>
      </c>
      <c r="E29">
        <v>59599411.340946205</v>
      </c>
      <c r="F29">
        <v>43708316.293904513</v>
      </c>
      <c r="G29">
        <v>209231092.13485071</v>
      </c>
      <c r="H29" s="47">
        <v>2.8000000000000003</v>
      </c>
      <c r="I29">
        <v>5690</v>
      </c>
      <c r="J29" s="20">
        <v>111.60894864788561</v>
      </c>
    </row>
    <row r="30" spans="1:10" x14ac:dyDescent="0.3">
      <c r="A30" t="b">
        <v>0</v>
      </c>
      <c r="B30" t="s">
        <v>461</v>
      </c>
      <c r="C30">
        <v>38707200</v>
      </c>
      <c r="D30">
        <v>101112300</v>
      </c>
      <c r="E30">
        <v>38550565.464173689</v>
      </c>
      <c r="F30">
        <v>30900000</v>
      </c>
      <c r="G30">
        <v>209270065.46417367</v>
      </c>
      <c r="H30" s="47">
        <v>10.8</v>
      </c>
      <c r="I30">
        <v>6000</v>
      </c>
      <c r="J30" s="20">
        <v>94.947629268885677</v>
      </c>
    </row>
    <row r="31" spans="1:10" x14ac:dyDescent="0.3">
      <c r="A31" t="b">
        <v>0</v>
      </c>
      <c r="B31" t="s">
        <v>203</v>
      </c>
      <c r="C31">
        <v>47308800.000000007</v>
      </c>
      <c r="D31">
        <v>61341461.999999993</v>
      </c>
      <c r="E31">
        <v>59599411.340946205</v>
      </c>
      <c r="F31">
        <v>42781316.293904521</v>
      </c>
      <c r="G31">
        <v>211030989.63485071</v>
      </c>
      <c r="H31" s="47">
        <v>13.200000000000001</v>
      </c>
      <c r="I31">
        <v>3640</v>
      </c>
      <c r="J31" s="20">
        <v>118.53469864788561</v>
      </c>
    </row>
    <row r="32" spans="1:10" x14ac:dyDescent="0.3">
      <c r="A32" t="b">
        <v>0</v>
      </c>
      <c r="B32" t="s">
        <v>391</v>
      </c>
      <c r="C32">
        <v>25016320</v>
      </c>
      <c r="D32">
        <v>98415972</v>
      </c>
      <c r="E32">
        <v>41110565.464173689</v>
      </c>
      <c r="F32">
        <v>47682895.367380649</v>
      </c>
      <c r="G32">
        <v>212225752.83155432</v>
      </c>
      <c r="H32" s="47">
        <v>6.9799999999999995</v>
      </c>
      <c r="I32">
        <v>5840</v>
      </c>
      <c r="J32" s="20">
        <v>107.36810244109992</v>
      </c>
    </row>
    <row r="33" spans="1:10" x14ac:dyDescent="0.3">
      <c r="A33" t="b">
        <v>0</v>
      </c>
      <c r="B33" t="s">
        <v>460</v>
      </c>
      <c r="C33">
        <v>42936320</v>
      </c>
      <c r="D33">
        <v>111223530</v>
      </c>
      <c r="E33">
        <v>41110565.464173689</v>
      </c>
      <c r="F33">
        <v>18540000.000000004</v>
      </c>
      <c r="G33">
        <v>213810415.46417367</v>
      </c>
      <c r="H33" s="47">
        <v>11.98</v>
      </c>
      <c r="I33">
        <v>6600</v>
      </c>
      <c r="J33" s="20">
        <v>88.570629268885696</v>
      </c>
    </row>
    <row r="34" spans="1:10" x14ac:dyDescent="0.3">
      <c r="A34" t="s">
        <v>556</v>
      </c>
      <c r="B34" t="s">
        <v>435</v>
      </c>
      <c r="C34">
        <v>5734400</v>
      </c>
      <c r="D34">
        <v>101449341.00000001</v>
      </c>
      <c r="E34">
        <v>64183981.44409591</v>
      </c>
      <c r="F34">
        <v>44269755.058539361</v>
      </c>
      <c r="G34">
        <v>215637477.50263527</v>
      </c>
      <c r="H34" s="47">
        <v>1.6</v>
      </c>
      <c r="I34">
        <v>6020</v>
      </c>
      <c r="J34" s="20">
        <v>115.13978022022843</v>
      </c>
    </row>
    <row r="35" spans="1:10" x14ac:dyDescent="0.3">
      <c r="A35" t="s">
        <v>556</v>
      </c>
      <c r="B35" t="s">
        <v>145</v>
      </c>
      <c r="C35">
        <v>11468800</v>
      </c>
      <c r="D35">
        <v>101112300</v>
      </c>
      <c r="E35">
        <v>59599411.340946205</v>
      </c>
      <c r="F35">
        <v>47107316.293904521</v>
      </c>
      <c r="G35">
        <v>219287827.63485071</v>
      </c>
      <c r="H35" s="47">
        <v>3.2</v>
      </c>
      <c r="I35">
        <v>6000</v>
      </c>
      <c r="J35" s="20">
        <v>116.48729864788558</v>
      </c>
    </row>
    <row r="36" spans="1:10" x14ac:dyDescent="0.3">
      <c r="A36" t="b">
        <v>0</v>
      </c>
      <c r="B36" t="s">
        <v>463</v>
      </c>
      <c r="C36">
        <v>43008000</v>
      </c>
      <c r="D36">
        <v>107853120</v>
      </c>
      <c r="E36">
        <v>29799705.670473102</v>
      </c>
      <c r="F36">
        <v>40028596.911587104</v>
      </c>
      <c r="G36">
        <v>220689422.58206022</v>
      </c>
      <c r="H36" s="47">
        <v>12</v>
      </c>
      <c r="I36">
        <v>6400</v>
      </c>
      <c r="J36" s="20">
        <v>99.967735503199933</v>
      </c>
    </row>
    <row r="37" spans="1:10" x14ac:dyDescent="0.3">
      <c r="A37" t="b">
        <v>0</v>
      </c>
      <c r="B37" t="s">
        <v>58</v>
      </c>
      <c r="C37">
        <v>7884800.0000000009</v>
      </c>
      <c r="D37">
        <v>105999394.5</v>
      </c>
      <c r="E37">
        <v>64183981.44409591</v>
      </c>
      <c r="F37">
        <v>43708316.293904513</v>
      </c>
      <c r="G37">
        <v>221776492.23800042</v>
      </c>
      <c r="H37" s="47">
        <v>2.2000000000000002</v>
      </c>
      <c r="I37">
        <v>6290</v>
      </c>
      <c r="J37" s="20">
        <v>116.32164404097132</v>
      </c>
    </row>
    <row r="38" spans="1:10" x14ac:dyDescent="0.3">
      <c r="A38" t="b">
        <v>0</v>
      </c>
      <c r="B38" t="s">
        <v>348</v>
      </c>
      <c r="C38">
        <v>7884800.0000000009</v>
      </c>
      <c r="D38">
        <v>105999394.5</v>
      </c>
      <c r="E38">
        <v>64183981.44409591</v>
      </c>
      <c r="F38">
        <v>43708316.293904513</v>
      </c>
      <c r="G38">
        <v>221776492.23800042</v>
      </c>
      <c r="H38" s="47">
        <v>2.2000000000000002</v>
      </c>
      <c r="I38">
        <v>6290</v>
      </c>
      <c r="J38" s="20">
        <v>116.32164404097132</v>
      </c>
    </row>
    <row r="39" spans="1:10" x14ac:dyDescent="0.3">
      <c r="A39" t="b">
        <v>0</v>
      </c>
      <c r="B39" t="s">
        <v>536</v>
      </c>
      <c r="C39">
        <v>32614400</v>
      </c>
      <c r="D39">
        <v>94034439.000000015</v>
      </c>
      <c r="E39">
        <v>52571990.722047955</v>
      </c>
      <c r="F39">
        <v>46208596.911587104</v>
      </c>
      <c r="G39">
        <v>225429426.6336351</v>
      </c>
      <c r="H39" s="47">
        <v>9.1</v>
      </c>
      <c r="I39">
        <v>5580</v>
      </c>
      <c r="J39" s="20">
        <v>117.00488319974279</v>
      </c>
    </row>
    <row r="40" spans="1:10" x14ac:dyDescent="0.3">
      <c r="A40" t="b">
        <v>0</v>
      </c>
      <c r="B40" t="s">
        <v>507</v>
      </c>
      <c r="C40">
        <v>34048000</v>
      </c>
      <c r="D40">
        <v>98753013</v>
      </c>
      <c r="E40">
        <v>41110565.464173689</v>
      </c>
      <c r="F40">
        <v>53216614.749698073</v>
      </c>
      <c r="G40">
        <v>227128193.21387175</v>
      </c>
      <c r="H40" s="47">
        <v>9.5</v>
      </c>
      <c r="I40">
        <v>5860</v>
      </c>
      <c r="J40" s="20">
        <v>116.33434553072848</v>
      </c>
    </row>
    <row r="41" spans="1:10" x14ac:dyDescent="0.3">
      <c r="A41" t="b">
        <v>0</v>
      </c>
      <c r="B41" t="s">
        <v>531</v>
      </c>
      <c r="C41">
        <v>32614400</v>
      </c>
      <c r="D41">
        <v>88978824</v>
      </c>
      <c r="E41">
        <v>47451990.722047955</v>
      </c>
      <c r="F41">
        <v>58568596.911587097</v>
      </c>
      <c r="G41">
        <v>227613811.63363504</v>
      </c>
      <c r="H41" s="47">
        <v>9.1</v>
      </c>
      <c r="I41">
        <v>5280</v>
      </c>
      <c r="J41" s="20">
        <v>124.01938319974278</v>
      </c>
    </row>
    <row r="42" spans="1:10" x14ac:dyDescent="0.3">
      <c r="A42" t="b">
        <v>0</v>
      </c>
      <c r="B42" t="s">
        <v>502</v>
      </c>
      <c r="C42">
        <v>34048000</v>
      </c>
      <c r="D42">
        <v>93697398</v>
      </c>
      <c r="E42">
        <v>35990565.464173689</v>
      </c>
      <c r="F42">
        <v>65576614.74969808</v>
      </c>
      <c r="G42">
        <v>229312578.21387175</v>
      </c>
      <c r="H42" s="47">
        <v>9.5</v>
      </c>
      <c r="I42">
        <v>5560</v>
      </c>
      <c r="J42" s="20">
        <v>123.34884553072848</v>
      </c>
    </row>
    <row r="43" spans="1:10" x14ac:dyDescent="0.3">
      <c r="A43" t="s">
        <v>556</v>
      </c>
      <c r="B43" t="s">
        <v>88</v>
      </c>
      <c r="C43">
        <v>9676800</v>
      </c>
      <c r="D43">
        <v>101112300</v>
      </c>
      <c r="E43">
        <v>75645406.701970175</v>
      </c>
      <c r="F43">
        <v>43090316.293904521</v>
      </c>
      <c r="G43">
        <v>229524822.99587467</v>
      </c>
      <c r="H43" s="47">
        <v>2.7</v>
      </c>
      <c r="I43">
        <v>6000</v>
      </c>
      <c r="J43" s="20">
        <v>124.42323252368557</v>
      </c>
    </row>
    <row r="44" spans="1:10" x14ac:dyDescent="0.3">
      <c r="A44" t="b">
        <v>0</v>
      </c>
      <c r="B44" t="s">
        <v>546</v>
      </c>
      <c r="C44">
        <v>32614400</v>
      </c>
      <c r="D44">
        <v>88978824</v>
      </c>
      <c r="E44">
        <v>50011990.722047955</v>
      </c>
      <c r="F44">
        <v>58568596.911587097</v>
      </c>
      <c r="G44">
        <v>230173811.63363504</v>
      </c>
      <c r="H44" s="47">
        <v>9.1</v>
      </c>
      <c r="I44">
        <v>5280</v>
      </c>
      <c r="J44" s="20">
        <v>126.01938319974278</v>
      </c>
    </row>
    <row r="45" spans="1:10" x14ac:dyDescent="0.3">
      <c r="A45" t="b">
        <v>0</v>
      </c>
      <c r="B45" t="s">
        <v>9</v>
      </c>
      <c r="C45">
        <v>3584000</v>
      </c>
      <c r="D45">
        <v>131445990</v>
      </c>
      <c r="E45">
        <v>32091990.722047955</v>
      </c>
      <c r="F45">
        <v>63084400.958418585</v>
      </c>
      <c r="G45">
        <v>230206381.68046653</v>
      </c>
      <c r="H45" s="47">
        <v>1</v>
      </c>
      <c r="I45">
        <v>7800</v>
      </c>
      <c r="J45" s="20">
        <v>113.34185897336559</v>
      </c>
    </row>
    <row r="46" spans="1:10" x14ac:dyDescent="0.3">
      <c r="A46" t="s">
        <v>556</v>
      </c>
      <c r="B46" t="s">
        <v>320</v>
      </c>
      <c r="C46">
        <v>11468800</v>
      </c>
      <c r="D46">
        <v>111223530</v>
      </c>
      <c r="E46">
        <v>65100895.464725837</v>
      </c>
      <c r="F46">
        <v>43163011.18207588</v>
      </c>
      <c r="G46">
        <v>230956236.64680174</v>
      </c>
      <c r="H46" s="47">
        <v>3.2</v>
      </c>
      <c r="I46">
        <v>6600</v>
      </c>
      <c r="J46" s="20">
        <v>118.92691068091986</v>
      </c>
    </row>
    <row r="47" spans="1:10" x14ac:dyDescent="0.3">
      <c r="A47" t="b">
        <v>0</v>
      </c>
      <c r="B47" t="s">
        <v>517</v>
      </c>
      <c r="C47">
        <v>34048000</v>
      </c>
      <c r="D47">
        <v>93697398</v>
      </c>
      <c r="E47">
        <v>38550565.464173697</v>
      </c>
      <c r="F47">
        <v>65576614.74969808</v>
      </c>
      <c r="G47">
        <v>231872578.21387178</v>
      </c>
      <c r="H47" s="47">
        <v>9.5</v>
      </c>
      <c r="I47">
        <v>5560</v>
      </c>
      <c r="J47" s="20">
        <v>125.34884553072848</v>
      </c>
    </row>
    <row r="48" spans="1:10" x14ac:dyDescent="0.3">
      <c r="A48" t="b">
        <v>0</v>
      </c>
      <c r="B48" t="s">
        <v>212</v>
      </c>
      <c r="C48">
        <v>53760000</v>
      </c>
      <c r="D48">
        <v>93360357</v>
      </c>
      <c r="E48">
        <v>43402850.515748538</v>
      </c>
      <c r="F48">
        <v>43427596.911587104</v>
      </c>
      <c r="G48">
        <v>233950804.42733562</v>
      </c>
      <c r="H48" s="47">
        <v>15</v>
      </c>
      <c r="I48">
        <v>5540</v>
      </c>
      <c r="J48" s="20">
        <v>115.27009241357136</v>
      </c>
    </row>
    <row r="49" spans="1:10" x14ac:dyDescent="0.3">
      <c r="A49" t="b">
        <v>0</v>
      </c>
      <c r="B49" t="s">
        <v>541</v>
      </c>
      <c r="C49">
        <v>36843520.000000007</v>
      </c>
      <c r="D49">
        <v>99090053.999999985</v>
      </c>
      <c r="E49">
        <v>52571990.722047955</v>
      </c>
      <c r="F49">
        <v>46208596.911587104</v>
      </c>
      <c r="G49">
        <v>234714161.63363504</v>
      </c>
      <c r="H49" s="47">
        <v>10.280000000000001</v>
      </c>
      <c r="I49">
        <v>5880</v>
      </c>
      <c r="J49" s="20">
        <v>119.6423831997428</v>
      </c>
    </row>
    <row r="50" spans="1:10" x14ac:dyDescent="0.3">
      <c r="A50" t="s">
        <v>556</v>
      </c>
      <c r="B50" t="s">
        <v>117</v>
      </c>
      <c r="C50">
        <v>10035200.000000002</v>
      </c>
      <c r="D50">
        <v>107853120</v>
      </c>
      <c r="E50">
        <v>68768551.547245607</v>
      </c>
      <c r="F50">
        <v>48652316.293904521</v>
      </c>
      <c r="G50">
        <v>235309187.84115013</v>
      </c>
      <c r="H50" s="47">
        <v>2.8000000000000003</v>
      </c>
      <c r="I50">
        <v>6400</v>
      </c>
      <c r="J50" s="20">
        <v>125.90468943405699</v>
      </c>
    </row>
    <row r="51" spans="1:10" x14ac:dyDescent="0.3">
      <c r="A51" t="b">
        <v>0</v>
      </c>
      <c r="B51" t="s">
        <v>207</v>
      </c>
      <c r="C51">
        <v>53760000</v>
      </c>
      <c r="D51">
        <v>88304742</v>
      </c>
      <c r="E51">
        <v>38282850.515748546</v>
      </c>
      <c r="F51">
        <v>55787596.911587089</v>
      </c>
      <c r="G51">
        <v>236135189.42733565</v>
      </c>
      <c r="H51" s="47">
        <v>15</v>
      </c>
      <c r="I51">
        <v>5240</v>
      </c>
      <c r="J51" s="20">
        <v>122.28459241357136</v>
      </c>
    </row>
    <row r="52" spans="1:10" x14ac:dyDescent="0.3">
      <c r="A52" t="b">
        <v>0</v>
      </c>
      <c r="B52" t="s">
        <v>512</v>
      </c>
      <c r="C52">
        <v>38277120</v>
      </c>
      <c r="D52">
        <v>103808628</v>
      </c>
      <c r="E52">
        <v>41110565.464173689</v>
      </c>
      <c r="F52">
        <v>53216614.749698073</v>
      </c>
      <c r="G52">
        <v>236412928.21387175</v>
      </c>
      <c r="H52" s="47">
        <v>10.68</v>
      </c>
      <c r="I52">
        <v>6160</v>
      </c>
      <c r="J52" s="20">
        <v>118.97184553072849</v>
      </c>
    </row>
    <row r="53" spans="1:10" x14ac:dyDescent="0.3">
      <c r="A53" t="b">
        <v>0</v>
      </c>
      <c r="B53" t="s">
        <v>444</v>
      </c>
      <c r="C53">
        <v>12185600.000000002</v>
      </c>
      <c r="D53">
        <v>133468236.00000001</v>
      </c>
      <c r="E53">
        <v>47987420.61889825</v>
      </c>
      <c r="F53">
        <v>44916035.676221937</v>
      </c>
      <c r="G53">
        <v>238557292.29512021</v>
      </c>
      <c r="H53" s="47">
        <v>3.4000000000000004</v>
      </c>
      <c r="I53">
        <v>7920</v>
      </c>
      <c r="J53" s="20">
        <v>111.8751739859142</v>
      </c>
    </row>
    <row r="54" spans="1:10" x14ac:dyDescent="0.3">
      <c r="A54" t="b">
        <v>0</v>
      </c>
      <c r="B54" t="s">
        <v>222</v>
      </c>
      <c r="C54">
        <v>53760000</v>
      </c>
      <c r="D54">
        <v>88304742</v>
      </c>
      <c r="E54">
        <v>40842850.515748546</v>
      </c>
      <c r="F54">
        <v>55787596.911587089</v>
      </c>
      <c r="G54">
        <v>238695189.42733565</v>
      </c>
      <c r="H54" s="47">
        <v>15</v>
      </c>
      <c r="I54">
        <v>5240</v>
      </c>
      <c r="J54" s="20">
        <v>124.28459241357136</v>
      </c>
    </row>
    <row r="55" spans="1:10" x14ac:dyDescent="0.3">
      <c r="A55" t="s">
        <v>556</v>
      </c>
      <c r="B55" t="s">
        <v>30</v>
      </c>
      <c r="C55">
        <v>20070400.000000004</v>
      </c>
      <c r="D55">
        <v>118806952.5</v>
      </c>
      <c r="E55">
        <v>55014841.237796493</v>
      </c>
      <c r="F55">
        <v>45562316.293904506</v>
      </c>
      <c r="G55">
        <v>239454510.031701</v>
      </c>
      <c r="H55" s="47">
        <v>5.6000000000000005</v>
      </c>
      <c r="I55">
        <v>7050</v>
      </c>
      <c r="J55" s="20">
        <v>118.21485325479989</v>
      </c>
    </row>
    <row r="56" spans="1:10" x14ac:dyDescent="0.3">
      <c r="A56" t="b">
        <v>0</v>
      </c>
      <c r="B56" t="s">
        <v>439</v>
      </c>
      <c r="C56">
        <v>12185600.000000002</v>
      </c>
      <c r="D56">
        <v>128412621.00000001</v>
      </c>
      <c r="E56">
        <v>42867420.61889825</v>
      </c>
      <c r="F56">
        <v>57276035.676221952</v>
      </c>
      <c r="G56">
        <v>240741677.29512024</v>
      </c>
      <c r="H56" s="47">
        <v>3.4000000000000004</v>
      </c>
      <c r="I56">
        <v>7620</v>
      </c>
      <c r="J56" s="20">
        <v>118.88967398591423</v>
      </c>
    </row>
    <row r="57" spans="1:10" x14ac:dyDescent="0.3">
      <c r="A57" t="s">
        <v>556</v>
      </c>
      <c r="B57" t="s">
        <v>87</v>
      </c>
      <c r="C57">
        <v>7526400</v>
      </c>
      <c r="D57">
        <v>111223530</v>
      </c>
      <c r="E57">
        <v>80229976.805119872</v>
      </c>
      <c r="F57">
        <v>43090316.293904521</v>
      </c>
      <c r="G57">
        <v>242070223.09902439</v>
      </c>
      <c r="H57" s="47">
        <v>2.1</v>
      </c>
      <c r="I57">
        <v>6600</v>
      </c>
      <c r="J57" s="20">
        <v>129.13592791677127</v>
      </c>
    </row>
    <row r="58" spans="1:10" x14ac:dyDescent="0.3">
      <c r="A58" t="b">
        <v>0</v>
      </c>
      <c r="B58" t="s">
        <v>154</v>
      </c>
      <c r="C58">
        <v>17920000</v>
      </c>
      <c r="D58">
        <v>133131195</v>
      </c>
      <c r="E58">
        <v>43402850.515748538</v>
      </c>
      <c r="F58">
        <v>47753596.911587104</v>
      </c>
      <c r="G58">
        <v>242207642.42733562</v>
      </c>
      <c r="H58" s="47">
        <v>5</v>
      </c>
      <c r="I58">
        <v>7900</v>
      </c>
      <c r="J58" s="20">
        <v>113.22269241357135</v>
      </c>
    </row>
    <row r="59" spans="1:10" x14ac:dyDescent="0.3">
      <c r="A59" t="b">
        <v>0</v>
      </c>
      <c r="B59" t="s">
        <v>388</v>
      </c>
      <c r="C59">
        <v>19353600</v>
      </c>
      <c r="D59">
        <v>96730767.000000015</v>
      </c>
      <c r="E59">
        <v>73202556.186221644</v>
      </c>
      <c r="F59">
        <v>53216614.749698073</v>
      </c>
      <c r="G59">
        <v>242503537.93591973</v>
      </c>
      <c r="H59" s="47">
        <v>5.4</v>
      </c>
      <c r="I59">
        <v>5740</v>
      </c>
      <c r="J59" s="20">
        <v>135.27201328232846</v>
      </c>
    </row>
    <row r="60" spans="1:10" x14ac:dyDescent="0.3">
      <c r="A60" t="b">
        <v>0</v>
      </c>
      <c r="B60" t="s">
        <v>217</v>
      </c>
      <c r="C60">
        <v>57989120</v>
      </c>
      <c r="D60">
        <v>98415972</v>
      </c>
      <c r="E60">
        <v>43402850.515748538</v>
      </c>
      <c r="F60">
        <v>43427596.911587104</v>
      </c>
      <c r="G60">
        <v>243235539.42733562</v>
      </c>
      <c r="H60" s="47">
        <v>16.18</v>
      </c>
      <c r="I60">
        <v>5840</v>
      </c>
      <c r="J60" s="20">
        <v>117.90759241357135</v>
      </c>
    </row>
    <row r="61" spans="1:10" x14ac:dyDescent="0.3">
      <c r="A61" t="s">
        <v>556</v>
      </c>
      <c r="B61" t="s">
        <v>454</v>
      </c>
      <c r="C61">
        <v>12185600.000000002</v>
      </c>
      <c r="D61">
        <v>128412621.00000001</v>
      </c>
      <c r="E61">
        <v>45427420.61889825</v>
      </c>
      <c r="F61">
        <v>57276035.676221952</v>
      </c>
      <c r="G61">
        <v>243301677.29512024</v>
      </c>
      <c r="H61" s="47">
        <v>3.4000000000000004</v>
      </c>
      <c r="I61">
        <v>7620</v>
      </c>
      <c r="J61" s="20">
        <v>120.88967398591423</v>
      </c>
    </row>
    <row r="62" spans="1:10" x14ac:dyDescent="0.3">
      <c r="A62" t="s">
        <v>556</v>
      </c>
      <c r="B62" t="s">
        <v>319</v>
      </c>
      <c r="C62">
        <v>9318400</v>
      </c>
      <c r="D62">
        <v>121334760.00000001</v>
      </c>
      <c r="E62">
        <v>69685465.567875549</v>
      </c>
      <c r="F62">
        <v>43163011.18207588</v>
      </c>
      <c r="G62">
        <v>243501636.74995145</v>
      </c>
      <c r="H62" s="47">
        <v>2.6</v>
      </c>
      <c r="I62">
        <v>7200</v>
      </c>
      <c r="J62" s="20">
        <v>123.63960607400556</v>
      </c>
    </row>
    <row r="63" spans="1:10" x14ac:dyDescent="0.3">
      <c r="A63" t="b">
        <v>0</v>
      </c>
      <c r="B63" t="s">
        <v>149</v>
      </c>
      <c r="C63">
        <v>17920000</v>
      </c>
      <c r="D63">
        <v>128075580</v>
      </c>
      <c r="E63">
        <v>38282850.515748546</v>
      </c>
      <c r="F63">
        <v>60113596.911587104</v>
      </c>
      <c r="G63">
        <v>244392027.42733568</v>
      </c>
      <c r="H63" s="47">
        <v>5</v>
      </c>
      <c r="I63">
        <v>7600</v>
      </c>
      <c r="J63" s="20">
        <v>120.23719241357136</v>
      </c>
    </row>
    <row r="64" spans="1:10" x14ac:dyDescent="0.3">
      <c r="A64" t="b">
        <v>0</v>
      </c>
      <c r="B64" t="s">
        <v>383</v>
      </c>
      <c r="C64">
        <v>19353600</v>
      </c>
      <c r="D64">
        <v>91675152</v>
      </c>
      <c r="E64">
        <v>68082556.186221644</v>
      </c>
      <c r="F64">
        <v>65576614.74969808</v>
      </c>
      <c r="G64">
        <v>244687922.93591973</v>
      </c>
      <c r="H64" s="47">
        <v>5.4</v>
      </c>
      <c r="I64">
        <v>5440</v>
      </c>
      <c r="J64" s="20">
        <v>142.28651328232846</v>
      </c>
    </row>
    <row r="65" spans="1:10" x14ac:dyDescent="0.3">
      <c r="A65" t="b">
        <v>0</v>
      </c>
      <c r="B65" t="s">
        <v>67</v>
      </c>
      <c r="C65">
        <v>14336000</v>
      </c>
      <c r="D65">
        <v>138018289.5</v>
      </c>
      <c r="E65">
        <v>47987420.61889825</v>
      </c>
      <c r="F65">
        <v>44354596.911587112</v>
      </c>
      <c r="G65">
        <v>244696307.03048536</v>
      </c>
      <c r="H65" s="47">
        <v>4</v>
      </c>
      <c r="I65">
        <v>8190</v>
      </c>
      <c r="J65" s="20">
        <v>113.05703780665708</v>
      </c>
    </row>
    <row r="66" spans="1:10" x14ac:dyDescent="0.3">
      <c r="A66" t="b">
        <v>0</v>
      </c>
      <c r="B66" t="s">
        <v>357</v>
      </c>
      <c r="C66">
        <v>14336000</v>
      </c>
      <c r="D66">
        <v>138018289.5</v>
      </c>
      <c r="E66">
        <v>47987420.61889825</v>
      </c>
      <c r="F66">
        <v>44354596.911587112</v>
      </c>
      <c r="G66">
        <v>244696307.03048536</v>
      </c>
      <c r="H66" s="47">
        <v>4</v>
      </c>
      <c r="I66">
        <v>8190</v>
      </c>
      <c r="J66" s="20">
        <v>113.05703780665708</v>
      </c>
    </row>
    <row r="67" spans="1:10" x14ac:dyDescent="0.3">
      <c r="A67" t="b">
        <v>0</v>
      </c>
      <c r="B67" t="s">
        <v>62</v>
      </c>
      <c r="C67">
        <v>14336000</v>
      </c>
      <c r="D67">
        <v>132962674.50000001</v>
      </c>
      <c r="E67">
        <v>42867420.61889825</v>
      </c>
      <c r="F67">
        <v>56714596.911587104</v>
      </c>
      <c r="G67">
        <v>246880692.03048533</v>
      </c>
      <c r="H67" s="47">
        <v>4</v>
      </c>
      <c r="I67">
        <v>7890</v>
      </c>
      <c r="J67" s="20">
        <v>120.07153780665708</v>
      </c>
    </row>
    <row r="68" spans="1:10" x14ac:dyDescent="0.3">
      <c r="A68" t="b">
        <v>0</v>
      </c>
      <c r="B68" t="s">
        <v>352</v>
      </c>
      <c r="C68">
        <v>14336000</v>
      </c>
      <c r="D68">
        <v>132962674.50000001</v>
      </c>
      <c r="E68">
        <v>42867420.61889825</v>
      </c>
      <c r="F68">
        <v>56714596.911587104</v>
      </c>
      <c r="G68">
        <v>246880692.03048533</v>
      </c>
      <c r="H68" s="47">
        <v>4</v>
      </c>
      <c r="I68">
        <v>7890</v>
      </c>
      <c r="J68" s="20">
        <v>120.07153780665708</v>
      </c>
    </row>
    <row r="69" spans="1:10" x14ac:dyDescent="0.3">
      <c r="A69" t="b">
        <v>0</v>
      </c>
      <c r="B69" t="s">
        <v>164</v>
      </c>
      <c r="C69">
        <v>17920000</v>
      </c>
      <c r="D69">
        <v>128075580</v>
      </c>
      <c r="E69">
        <v>40842850.515748546</v>
      </c>
      <c r="F69">
        <v>60113596.911587104</v>
      </c>
      <c r="G69">
        <v>246952027.42733568</v>
      </c>
      <c r="H69" s="47">
        <v>5</v>
      </c>
      <c r="I69">
        <v>7600</v>
      </c>
      <c r="J69" s="20">
        <v>122.23719241357136</v>
      </c>
    </row>
    <row r="70" spans="1:10" x14ac:dyDescent="0.3">
      <c r="A70" t="b">
        <v>0</v>
      </c>
      <c r="B70" t="s">
        <v>398</v>
      </c>
      <c r="C70">
        <v>19353600</v>
      </c>
      <c r="D70">
        <v>91675152</v>
      </c>
      <c r="E70">
        <v>70642556.186221644</v>
      </c>
      <c r="F70">
        <v>65576614.74969808</v>
      </c>
      <c r="G70">
        <v>247247922.93591973</v>
      </c>
      <c r="H70" s="47">
        <v>5.4</v>
      </c>
      <c r="I70">
        <v>5440</v>
      </c>
      <c r="J70" s="20">
        <v>144.28651328232846</v>
      </c>
    </row>
    <row r="71" spans="1:10" x14ac:dyDescent="0.3">
      <c r="A71" t="b">
        <v>0</v>
      </c>
      <c r="B71" t="s">
        <v>449</v>
      </c>
      <c r="C71">
        <v>16414720</v>
      </c>
      <c r="D71">
        <v>138523851</v>
      </c>
      <c r="E71">
        <v>47987420.61889825</v>
      </c>
      <c r="F71">
        <v>44916035.676221937</v>
      </c>
      <c r="G71">
        <v>247842027.29512018</v>
      </c>
      <c r="H71" s="47">
        <v>4.58</v>
      </c>
      <c r="I71">
        <v>8220</v>
      </c>
      <c r="J71" s="20">
        <v>114.5126739859142</v>
      </c>
    </row>
    <row r="72" spans="1:10" x14ac:dyDescent="0.3">
      <c r="A72" t="s">
        <v>556</v>
      </c>
      <c r="B72" t="s">
        <v>116</v>
      </c>
      <c r="C72">
        <v>7884800.0000000009</v>
      </c>
      <c r="D72">
        <v>117964350</v>
      </c>
      <c r="E72">
        <v>73353121.650395319</v>
      </c>
      <c r="F72">
        <v>48652316.293904521</v>
      </c>
      <c r="G72">
        <v>247854587.94429985</v>
      </c>
      <c r="H72" s="47">
        <v>2.2000000000000002</v>
      </c>
      <c r="I72">
        <v>7000</v>
      </c>
      <c r="J72" s="20">
        <v>130.61738482714273</v>
      </c>
    </row>
    <row r="73" spans="1:10" x14ac:dyDescent="0.3">
      <c r="A73" t="s">
        <v>556</v>
      </c>
      <c r="B73" t="s">
        <v>96</v>
      </c>
      <c r="C73">
        <v>13977600.000000002</v>
      </c>
      <c r="D73">
        <v>143242425</v>
      </c>
      <c r="E73">
        <v>47987420.61889825</v>
      </c>
      <c r="F73">
        <v>43736596.911587104</v>
      </c>
      <c r="G73">
        <v>248944042.53048533</v>
      </c>
      <c r="H73" s="47">
        <v>3.9000000000000004</v>
      </c>
      <c r="I73">
        <v>8500</v>
      </c>
      <c r="J73" s="20">
        <v>113.33538780665708</v>
      </c>
    </row>
    <row r="74" spans="1:10" x14ac:dyDescent="0.3">
      <c r="A74" t="b">
        <v>0</v>
      </c>
      <c r="B74" t="s">
        <v>77</v>
      </c>
      <c r="C74">
        <v>14336000</v>
      </c>
      <c r="D74">
        <v>132962674.50000001</v>
      </c>
      <c r="E74">
        <v>45427420.61889825</v>
      </c>
      <c r="F74">
        <v>56714596.911587104</v>
      </c>
      <c r="G74">
        <v>249440692.03048533</v>
      </c>
      <c r="H74" s="47">
        <v>4</v>
      </c>
      <c r="I74">
        <v>7890</v>
      </c>
      <c r="J74" s="20">
        <v>122.07153780665708</v>
      </c>
    </row>
    <row r="75" spans="1:10" x14ac:dyDescent="0.3">
      <c r="A75" t="b">
        <v>0</v>
      </c>
      <c r="B75" t="s">
        <v>367</v>
      </c>
      <c r="C75">
        <v>14336000</v>
      </c>
      <c r="D75">
        <v>132962674.50000001</v>
      </c>
      <c r="E75">
        <v>45427420.61889825</v>
      </c>
      <c r="F75">
        <v>56714596.911587104</v>
      </c>
      <c r="G75">
        <v>249440692.03048533</v>
      </c>
      <c r="H75" s="47">
        <v>4</v>
      </c>
      <c r="I75">
        <v>7890</v>
      </c>
      <c r="J75" s="20">
        <v>122.07153780665708</v>
      </c>
    </row>
    <row r="76" spans="1:10" x14ac:dyDescent="0.3">
      <c r="A76" t="b">
        <v>0</v>
      </c>
      <c r="B76" t="s">
        <v>159</v>
      </c>
      <c r="C76">
        <v>22149120.000000004</v>
      </c>
      <c r="D76">
        <v>138186810.00000003</v>
      </c>
      <c r="E76">
        <v>43402850.515748538</v>
      </c>
      <c r="F76">
        <v>47753596.911587104</v>
      </c>
      <c r="G76">
        <v>251492377.42733568</v>
      </c>
      <c r="H76" s="47">
        <v>6.1800000000000015</v>
      </c>
      <c r="I76">
        <v>8200</v>
      </c>
      <c r="J76" s="20">
        <v>115.86019241357135</v>
      </c>
    </row>
    <row r="77" spans="1:10" x14ac:dyDescent="0.3">
      <c r="A77" t="b">
        <v>0</v>
      </c>
      <c r="B77" t="s">
        <v>393</v>
      </c>
      <c r="C77">
        <v>23582720</v>
      </c>
      <c r="D77">
        <v>101786382</v>
      </c>
      <c r="E77">
        <v>73202556.186221644</v>
      </c>
      <c r="F77">
        <v>53216614.749698073</v>
      </c>
      <c r="G77">
        <v>251788272.93591973</v>
      </c>
      <c r="H77" s="47">
        <v>6.58</v>
      </c>
      <c r="I77">
        <v>6040</v>
      </c>
      <c r="J77" s="20">
        <v>137.90951328232848</v>
      </c>
    </row>
    <row r="78" spans="1:10" x14ac:dyDescent="0.3">
      <c r="A78" t="s">
        <v>556</v>
      </c>
      <c r="B78" t="s">
        <v>29</v>
      </c>
      <c r="C78">
        <v>17920000</v>
      </c>
      <c r="D78">
        <v>128918182.5</v>
      </c>
      <c r="E78">
        <v>59599411.340946205</v>
      </c>
      <c r="F78">
        <v>45562316.293904506</v>
      </c>
      <c r="G78">
        <v>251999910.13485071</v>
      </c>
      <c r="H78" s="47">
        <v>5</v>
      </c>
      <c r="I78">
        <v>7650</v>
      </c>
      <c r="J78" s="20">
        <v>122.92754864788559</v>
      </c>
    </row>
    <row r="79" spans="1:10" x14ac:dyDescent="0.3">
      <c r="A79" t="s">
        <v>556</v>
      </c>
      <c r="B79" t="s">
        <v>285</v>
      </c>
      <c r="C79">
        <v>5734400</v>
      </c>
      <c r="D79">
        <v>139029412.5</v>
      </c>
      <c r="E79">
        <v>53947361.752992868</v>
      </c>
      <c r="F79">
        <v>53769986.687929809</v>
      </c>
      <c r="G79">
        <v>252481160.94092268</v>
      </c>
      <c r="H79" s="47">
        <v>1.6</v>
      </c>
      <c r="I79">
        <v>8250</v>
      </c>
      <c r="J79" s="20">
        <v>123.69149694033132</v>
      </c>
    </row>
    <row r="80" spans="1:10" x14ac:dyDescent="0.3">
      <c r="A80" t="b">
        <v>0</v>
      </c>
      <c r="B80" t="s">
        <v>72</v>
      </c>
      <c r="C80">
        <v>18565120</v>
      </c>
      <c r="D80">
        <v>143073904.50000003</v>
      </c>
      <c r="E80">
        <v>47987420.61889825</v>
      </c>
      <c r="F80">
        <v>44354596.911587112</v>
      </c>
      <c r="G80">
        <v>253981042.03048539</v>
      </c>
      <c r="H80" s="47">
        <v>5.18</v>
      </c>
      <c r="I80">
        <v>8490</v>
      </c>
      <c r="J80" s="20">
        <v>115.69453780665708</v>
      </c>
    </row>
    <row r="81" spans="1:10" x14ac:dyDescent="0.3">
      <c r="A81" t="b">
        <v>0</v>
      </c>
      <c r="B81" t="s">
        <v>362</v>
      </c>
      <c r="C81">
        <v>18565120</v>
      </c>
      <c r="D81">
        <v>143073904.50000003</v>
      </c>
      <c r="E81">
        <v>47987420.61889825</v>
      </c>
      <c r="F81">
        <v>44354596.911587112</v>
      </c>
      <c r="G81">
        <v>253981042.03048539</v>
      </c>
      <c r="H81" s="47">
        <v>5.18</v>
      </c>
      <c r="I81">
        <v>8490</v>
      </c>
      <c r="J81" s="20">
        <v>115.69453780665708</v>
      </c>
    </row>
    <row r="82" spans="1:10" x14ac:dyDescent="0.3">
      <c r="A82" t="s">
        <v>556</v>
      </c>
      <c r="B82" t="s">
        <v>284</v>
      </c>
      <c r="C82">
        <v>5734400</v>
      </c>
      <c r="D82">
        <v>133973797.50000001</v>
      </c>
      <c r="E82">
        <v>48827361.752992868</v>
      </c>
      <c r="F82">
        <v>66129986.687929802</v>
      </c>
      <c r="G82">
        <v>254665545.94092268</v>
      </c>
      <c r="H82" s="47">
        <v>1.6</v>
      </c>
      <c r="I82">
        <v>7950</v>
      </c>
      <c r="J82" s="20">
        <v>130.70599694033132</v>
      </c>
    </row>
    <row r="83" spans="1:10" x14ac:dyDescent="0.3">
      <c r="A83" t="b">
        <v>0</v>
      </c>
      <c r="B83" t="s">
        <v>387</v>
      </c>
      <c r="C83">
        <v>17203200</v>
      </c>
      <c r="D83">
        <v>106841997</v>
      </c>
      <c r="E83">
        <v>77787126.289371341</v>
      </c>
      <c r="F83">
        <v>53216614.749698073</v>
      </c>
      <c r="G83">
        <v>255048938.03906941</v>
      </c>
      <c r="H83" s="47">
        <v>4.8</v>
      </c>
      <c r="I83">
        <v>6340</v>
      </c>
      <c r="J83" s="20">
        <v>139.98470867541414</v>
      </c>
    </row>
    <row r="84" spans="1:10" x14ac:dyDescent="0.3">
      <c r="A84" t="s">
        <v>556</v>
      </c>
      <c r="B84" t="s">
        <v>169</v>
      </c>
      <c r="C84">
        <v>6092799.9999999991</v>
      </c>
      <c r="D84">
        <v>146612835.00000003</v>
      </c>
      <c r="E84">
        <v>97280000</v>
      </c>
      <c r="F84">
        <v>6180000</v>
      </c>
      <c r="G84">
        <v>256165635.00000003</v>
      </c>
      <c r="H84" s="47">
        <v>1.6999999999999997</v>
      </c>
      <c r="I84">
        <v>8700</v>
      </c>
      <c r="J84" s="20">
        <v>112.95950000000001</v>
      </c>
    </row>
    <row r="85" spans="1:10" x14ac:dyDescent="0.3">
      <c r="A85" t="s">
        <v>556</v>
      </c>
      <c r="B85" t="s">
        <v>287</v>
      </c>
      <c r="C85">
        <v>5734400</v>
      </c>
      <c r="D85">
        <v>133973797.50000001</v>
      </c>
      <c r="E85">
        <v>51387361.752992868</v>
      </c>
      <c r="F85">
        <v>66129986.687929802</v>
      </c>
      <c r="G85">
        <v>257225545.94092268</v>
      </c>
      <c r="H85" s="47">
        <v>1.6</v>
      </c>
      <c r="I85">
        <v>7950</v>
      </c>
      <c r="J85" s="20">
        <v>132.70599694033132</v>
      </c>
    </row>
    <row r="86" spans="1:10" x14ac:dyDescent="0.3">
      <c r="A86" t="b">
        <v>0</v>
      </c>
      <c r="B86" t="s">
        <v>382</v>
      </c>
      <c r="C86">
        <v>17203200</v>
      </c>
      <c r="D86">
        <v>101786382</v>
      </c>
      <c r="E86">
        <v>72667126.289371341</v>
      </c>
      <c r="F86">
        <v>65576614.74969808</v>
      </c>
      <c r="G86">
        <v>257233323.03906941</v>
      </c>
      <c r="H86" s="47">
        <v>4.8</v>
      </c>
      <c r="I86">
        <v>6040</v>
      </c>
      <c r="J86" s="20">
        <v>146.99920867541417</v>
      </c>
    </row>
    <row r="87" spans="1:10" x14ac:dyDescent="0.3">
      <c r="A87" t="s">
        <v>556</v>
      </c>
      <c r="B87" t="s">
        <v>168</v>
      </c>
      <c r="C87">
        <v>6092799.9999999991</v>
      </c>
      <c r="D87">
        <v>141557220</v>
      </c>
      <c r="E87">
        <v>92160000</v>
      </c>
      <c r="F87">
        <v>18540000</v>
      </c>
      <c r="G87">
        <v>258350020</v>
      </c>
      <c r="H87" s="47">
        <v>1.6999999999999997</v>
      </c>
      <c r="I87">
        <v>8400</v>
      </c>
      <c r="J87" s="20">
        <v>119.974</v>
      </c>
    </row>
    <row r="88" spans="1:10" x14ac:dyDescent="0.3">
      <c r="A88" t="b">
        <v>0</v>
      </c>
      <c r="B88" t="s">
        <v>397</v>
      </c>
      <c r="C88">
        <v>17203200</v>
      </c>
      <c r="D88">
        <v>101786382</v>
      </c>
      <c r="E88">
        <v>75227126.289371341</v>
      </c>
      <c r="F88">
        <v>65576614.74969808</v>
      </c>
      <c r="G88">
        <v>259793323.03906941</v>
      </c>
      <c r="H88" s="47">
        <v>4.8</v>
      </c>
      <c r="I88">
        <v>6040</v>
      </c>
      <c r="J88" s="20">
        <v>148.99920867541417</v>
      </c>
    </row>
    <row r="89" spans="1:10" x14ac:dyDescent="0.3">
      <c r="A89" t="b">
        <v>0</v>
      </c>
      <c r="B89" t="s">
        <v>465</v>
      </c>
      <c r="C89">
        <v>41574400</v>
      </c>
      <c r="D89">
        <v>111223530</v>
      </c>
      <c r="E89">
        <v>61891696.392521046</v>
      </c>
      <c r="F89">
        <v>45562316.293904506</v>
      </c>
      <c r="G89">
        <v>260251942.68642557</v>
      </c>
      <c r="H89" s="47">
        <v>11.6</v>
      </c>
      <c r="I89">
        <v>6600</v>
      </c>
      <c r="J89" s="20">
        <v>130.50914634442844</v>
      </c>
    </row>
    <row r="90" spans="1:10" x14ac:dyDescent="0.3">
      <c r="A90" t="s">
        <v>556</v>
      </c>
      <c r="B90" t="s">
        <v>171</v>
      </c>
      <c r="C90">
        <v>6092799.9999999991</v>
      </c>
      <c r="D90">
        <v>141557220</v>
      </c>
      <c r="E90">
        <v>94720000</v>
      </c>
      <c r="F90">
        <v>18540000</v>
      </c>
      <c r="G90">
        <v>260910020</v>
      </c>
      <c r="H90" s="47">
        <v>1.6999999999999997</v>
      </c>
      <c r="I90">
        <v>8400</v>
      </c>
      <c r="J90" s="20">
        <v>121.974</v>
      </c>
    </row>
    <row r="91" spans="1:10" x14ac:dyDescent="0.3">
      <c r="A91" t="s">
        <v>556</v>
      </c>
      <c r="B91" t="s">
        <v>286</v>
      </c>
      <c r="C91">
        <v>9963520</v>
      </c>
      <c r="D91">
        <v>144085027.5</v>
      </c>
      <c r="E91">
        <v>53947361.752992868</v>
      </c>
      <c r="F91">
        <v>53769986.687929809</v>
      </c>
      <c r="G91">
        <v>261765895.94092268</v>
      </c>
      <c r="H91" s="47">
        <v>2.7800000000000002</v>
      </c>
      <c r="I91">
        <v>8550</v>
      </c>
      <c r="J91" s="20">
        <v>126.32899694033132</v>
      </c>
    </row>
    <row r="92" spans="1:10" x14ac:dyDescent="0.3">
      <c r="A92" t="b">
        <v>0</v>
      </c>
      <c r="B92" t="s">
        <v>392</v>
      </c>
      <c r="C92">
        <v>21432320</v>
      </c>
      <c r="D92">
        <v>111897612.00000001</v>
      </c>
      <c r="E92">
        <v>77787126.289371341</v>
      </c>
      <c r="F92">
        <v>53216614.749698073</v>
      </c>
      <c r="G92">
        <v>264333673.03906944</v>
      </c>
      <c r="H92" s="47">
        <v>5.9799999999999995</v>
      </c>
      <c r="I92">
        <v>6640</v>
      </c>
      <c r="J92" s="20">
        <v>142.62220867541413</v>
      </c>
    </row>
    <row r="93" spans="1:10" x14ac:dyDescent="0.3">
      <c r="A93" t="b">
        <v>0</v>
      </c>
      <c r="B93" t="s">
        <v>538</v>
      </c>
      <c r="C93">
        <v>31180799.999999996</v>
      </c>
      <c r="D93">
        <v>97404848.999999985</v>
      </c>
      <c r="E93">
        <v>84663981.444095924</v>
      </c>
      <c r="F93">
        <v>51742316.293904521</v>
      </c>
      <c r="G93">
        <v>264991946.73800042</v>
      </c>
      <c r="H93" s="47">
        <v>8.6999999999999993</v>
      </c>
      <c r="I93">
        <v>5780</v>
      </c>
      <c r="J93" s="20">
        <v>147.54629404097133</v>
      </c>
    </row>
    <row r="94" spans="1:10" x14ac:dyDescent="0.3">
      <c r="A94" t="s">
        <v>556</v>
      </c>
      <c r="B94" t="s">
        <v>170</v>
      </c>
      <c r="C94">
        <v>10321920.000000002</v>
      </c>
      <c r="D94">
        <v>151668450</v>
      </c>
      <c r="E94">
        <v>97280000</v>
      </c>
      <c r="F94">
        <v>6180000</v>
      </c>
      <c r="G94">
        <v>265450370</v>
      </c>
      <c r="H94" s="47">
        <v>2.8800000000000003</v>
      </c>
      <c r="I94">
        <v>9000</v>
      </c>
      <c r="J94" s="20">
        <v>115.59699999999999</v>
      </c>
    </row>
    <row r="95" spans="1:10" x14ac:dyDescent="0.3">
      <c r="A95" t="s">
        <v>556</v>
      </c>
      <c r="B95" t="s">
        <v>328</v>
      </c>
      <c r="C95">
        <v>15769600.000000002</v>
      </c>
      <c r="D95">
        <v>153353655</v>
      </c>
      <c r="E95">
        <v>53488904.742677905</v>
      </c>
      <c r="F95">
        <v>43809291.799758449</v>
      </c>
      <c r="G95">
        <v>266421451.54243636</v>
      </c>
      <c r="H95" s="47">
        <v>4.4000000000000004</v>
      </c>
      <c r="I95">
        <v>9100</v>
      </c>
      <c r="J95" s="20">
        <v>120.37499983969136</v>
      </c>
    </row>
    <row r="96" spans="1:10" x14ac:dyDescent="0.3">
      <c r="A96" t="b">
        <v>0</v>
      </c>
      <c r="B96" t="s">
        <v>509</v>
      </c>
      <c r="C96">
        <v>32614400</v>
      </c>
      <c r="D96">
        <v>102123423</v>
      </c>
      <c r="E96">
        <v>73202556.186221644</v>
      </c>
      <c r="F96">
        <v>58750334.132015496</v>
      </c>
      <c r="G96">
        <v>266690713.31823716</v>
      </c>
      <c r="H96" s="47">
        <v>9.1</v>
      </c>
      <c r="I96">
        <v>6060</v>
      </c>
      <c r="J96" s="20">
        <v>146.87575637195701</v>
      </c>
    </row>
    <row r="97" spans="1:10" x14ac:dyDescent="0.3">
      <c r="A97" t="s">
        <v>556</v>
      </c>
      <c r="B97" t="s">
        <v>91</v>
      </c>
      <c r="C97">
        <v>13977600.000000002</v>
      </c>
      <c r="D97">
        <v>138186810.00000003</v>
      </c>
      <c r="E97">
        <v>58913415.979922228</v>
      </c>
      <c r="F97">
        <v>56096596.911587097</v>
      </c>
      <c r="G97">
        <v>267174422.89150935</v>
      </c>
      <c r="H97" s="47">
        <v>3.9000000000000004</v>
      </c>
      <c r="I97">
        <v>8200</v>
      </c>
      <c r="J97" s="20">
        <v>132.88582168245708</v>
      </c>
    </row>
    <row r="98" spans="1:10" x14ac:dyDescent="0.3">
      <c r="A98" t="b">
        <v>0</v>
      </c>
      <c r="B98" t="s">
        <v>533</v>
      </c>
      <c r="C98">
        <v>31180799.999999996</v>
      </c>
      <c r="D98">
        <v>92349233.999999985</v>
      </c>
      <c r="E98">
        <v>79543981.44409591</v>
      </c>
      <c r="F98">
        <v>64102316.293904521</v>
      </c>
      <c r="G98">
        <v>267176331.73800042</v>
      </c>
      <c r="H98" s="47">
        <v>8.6999999999999993</v>
      </c>
      <c r="I98">
        <v>5480</v>
      </c>
      <c r="J98" s="20">
        <v>154.5607940409713</v>
      </c>
    </row>
    <row r="99" spans="1:10" x14ac:dyDescent="0.3">
      <c r="A99" t="s">
        <v>556</v>
      </c>
      <c r="B99" t="s">
        <v>323</v>
      </c>
      <c r="C99">
        <v>15769600.000000002</v>
      </c>
      <c r="D99">
        <v>148298040</v>
      </c>
      <c r="E99">
        <v>48368904.742677897</v>
      </c>
      <c r="F99">
        <v>56169291.799758457</v>
      </c>
      <c r="G99">
        <v>268605836.54243636</v>
      </c>
      <c r="H99" s="47">
        <v>4.4000000000000004</v>
      </c>
      <c r="I99">
        <v>8800</v>
      </c>
      <c r="J99" s="20">
        <v>127.38949983969135</v>
      </c>
    </row>
    <row r="100" spans="1:10" x14ac:dyDescent="0.3">
      <c r="A100" t="s">
        <v>556</v>
      </c>
      <c r="B100" t="s">
        <v>289</v>
      </c>
      <c r="C100">
        <v>10035200.000000002</v>
      </c>
      <c r="D100">
        <v>140714617.5</v>
      </c>
      <c r="E100">
        <v>42636501.959292285</v>
      </c>
      <c r="F100">
        <v>75258583.599516898</v>
      </c>
      <c r="G100">
        <v>268644903.05880916</v>
      </c>
      <c r="H100" s="47">
        <v>2.8000000000000003</v>
      </c>
      <c r="I100">
        <v>8350</v>
      </c>
      <c r="J100" s="20">
        <v>137.72610317464557</v>
      </c>
    </row>
    <row r="101" spans="1:10" x14ac:dyDescent="0.3">
      <c r="A101" t="b">
        <v>0</v>
      </c>
      <c r="B101" t="s">
        <v>504</v>
      </c>
      <c r="C101">
        <v>32614400</v>
      </c>
      <c r="D101">
        <v>97067807.999999985</v>
      </c>
      <c r="E101">
        <v>68082556.186221644</v>
      </c>
      <c r="F101">
        <v>71110334.132015496</v>
      </c>
      <c r="G101">
        <v>268875098.31823713</v>
      </c>
      <c r="H101" s="47">
        <v>9.1</v>
      </c>
      <c r="I101">
        <v>5760</v>
      </c>
      <c r="J101" s="20">
        <v>153.89025637195701</v>
      </c>
    </row>
    <row r="102" spans="1:10" x14ac:dyDescent="0.3">
      <c r="A102" t="s">
        <v>556</v>
      </c>
      <c r="B102" t="s">
        <v>106</v>
      </c>
      <c r="C102">
        <v>13977600.000000002</v>
      </c>
      <c r="D102">
        <v>138186810.00000003</v>
      </c>
      <c r="E102">
        <v>61473415.979922228</v>
      </c>
      <c r="F102">
        <v>56096596.911587097</v>
      </c>
      <c r="G102">
        <v>269734422.89150935</v>
      </c>
      <c r="H102" s="47">
        <v>3.9000000000000004</v>
      </c>
      <c r="I102">
        <v>8200</v>
      </c>
      <c r="J102" s="20">
        <v>134.88582168245708</v>
      </c>
    </row>
    <row r="103" spans="1:10" x14ac:dyDescent="0.3">
      <c r="A103" t="b">
        <v>0</v>
      </c>
      <c r="B103" t="s">
        <v>548</v>
      </c>
      <c r="C103">
        <v>31180799.999999996</v>
      </c>
      <c r="D103">
        <v>92349233.999999985</v>
      </c>
      <c r="E103">
        <v>82103981.44409591</v>
      </c>
      <c r="F103">
        <v>64102316.293904521</v>
      </c>
      <c r="G103">
        <v>269736331.73800045</v>
      </c>
      <c r="H103" s="47">
        <v>8.6999999999999993</v>
      </c>
      <c r="I103">
        <v>5480</v>
      </c>
      <c r="J103" s="20">
        <v>156.5607940409713</v>
      </c>
    </row>
    <row r="104" spans="1:10" x14ac:dyDescent="0.3">
      <c r="A104" t="s">
        <v>556</v>
      </c>
      <c r="B104" t="s">
        <v>125</v>
      </c>
      <c r="C104">
        <v>14336000</v>
      </c>
      <c r="D104">
        <v>149983245</v>
      </c>
      <c r="E104">
        <v>57156560.825197667</v>
      </c>
      <c r="F104">
        <v>49298596.911587097</v>
      </c>
      <c r="G104">
        <v>270774402.73678476</v>
      </c>
      <c r="H104" s="47">
        <v>4</v>
      </c>
      <c r="I104">
        <v>8900</v>
      </c>
      <c r="J104" s="20">
        <v>127.35277859282849</v>
      </c>
    </row>
    <row r="105" spans="1:10" x14ac:dyDescent="0.3">
      <c r="A105" t="s">
        <v>556</v>
      </c>
      <c r="B105" t="s">
        <v>338</v>
      </c>
      <c r="C105">
        <v>15769600.000000002</v>
      </c>
      <c r="D105">
        <v>148298040</v>
      </c>
      <c r="E105">
        <v>50928904.742677897</v>
      </c>
      <c r="F105">
        <v>56169291.799758457</v>
      </c>
      <c r="G105">
        <v>271165836.54243636</v>
      </c>
      <c r="H105" s="47">
        <v>4.4000000000000004</v>
      </c>
      <c r="I105">
        <v>8800</v>
      </c>
      <c r="J105" s="20">
        <v>129.38949983969135</v>
      </c>
    </row>
    <row r="106" spans="1:10" x14ac:dyDescent="0.3">
      <c r="A106" t="b">
        <v>0</v>
      </c>
      <c r="B106" t="s">
        <v>519</v>
      </c>
      <c r="C106">
        <v>32614400</v>
      </c>
      <c r="D106">
        <v>97067807.999999985</v>
      </c>
      <c r="E106">
        <v>70642556.186221644</v>
      </c>
      <c r="F106">
        <v>71110334.132015496</v>
      </c>
      <c r="G106">
        <v>271435098.31823713</v>
      </c>
      <c r="H106" s="47">
        <v>9.1</v>
      </c>
      <c r="I106">
        <v>5760</v>
      </c>
      <c r="J106" s="20">
        <v>155.89025637195701</v>
      </c>
    </row>
    <row r="107" spans="1:10" x14ac:dyDescent="0.3">
      <c r="A107" t="s">
        <v>556</v>
      </c>
      <c r="B107" t="s">
        <v>173</v>
      </c>
      <c r="C107">
        <v>10393600.000000002</v>
      </c>
      <c r="D107">
        <v>148298040</v>
      </c>
      <c r="E107">
        <v>85969140.206299409</v>
      </c>
      <c r="F107">
        <v>27668596.9115871</v>
      </c>
      <c r="G107">
        <v>272329377.11788654</v>
      </c>
      <c r="H107" s="47">
        <v>2.9000000000000004</v>
      </c>
      <c r="I107">
        <v>8800</v>
      </c>
      <c r="J107" s="20">
        <v>126.99410623431424</v>
      </c>
    </row>
    <row r="108" spans="1:10" x14ac:dyDescent="0.3">
      <c r="A108" t="b">
        <v>0</v>
      </c>
      <c r="B108" t="s">
        <v>401</v>
      </c>
      <c r="C108">
        <v>13619200</v>
      </c>
      <c r="D108">
        <v>104482710.00000001</v>
      </c>
      <c r="E108">
        <v>70910271.134646788</v>
      </c>
      <c r="F108">
        <v>83652071.352443889</v>
      </c>
      <c r="G108">
        <v>272664252.48709071</v>
      </c>
      <c r="H108" s="47">
        <v>3.8</v>
      </c>
      <c r="I108">
        <v>6200</v>
      </c>
      <c r="J108" s="20">
        <v>162.30125257874269</v>
      </c>
    </row>
    <row r="109" spans="1:10" x14ac:dyDescent="0.3">
      <c r="A109" t="b">
        <v>0</v>
      </c>
      <c r="B109" t="s">
        <v>464</v>
      </c>
      <c r="C109">
        <v>39424000</v>
      </c>
      <c r="D109">
        <v>121334760.00000001</v>
      </c>
      <c r="E109">
        <v>66476266.495670743</v>
      </c>
      <c r="F109">
        <v>45562316.293904506</v>
      </c>
      <c r="G109">
        <v>272797342.78957522</v>
      </c>
      <c r="H109" s="47">
        <v>11</v>
      </c>
      <c r="I109">
        <v>7200</v>
      </c>
      <c r="J109" s="20">
        <v>135.22184173751413</v>
      </c>
    </row>
    <row r="110" spans="1:10" x14ac:dyDescent="0.3">
      <c r="A110" t="s">
        <v>556</v>
      </c>
      <c r="B110" t="s">
        <v>120</v>
      </c>
      <c r="C110">
        <v>14336000</v>
      </c>
      <c r="D110">
        <v>144927630</v>
      </c>
      <c r="E110">
        <v>52036560.825197667</v>
      </c>
      <c r="F110">
        <v>61658596.911587104</v>
      </c>
      <c r="G110">
        <v>272958787.73678476</v>
      </c>
      <c r="H110" s="47">
        <v>4</v>
      </c>
      <c r="I110">
        <v>8600</v>
      </c>
      <c r="J110" s="20">
        <v>134.36727859282848</v>
      </c>
    </row>
    <row r="111" spans="1:10" x14ac:dyDescent="0.3">
      <c r="A111" t="b">
        <v>0</v>
      </c>
      <c r="B111" t="s">
        <v>214</v>
      </c>
      <c r="C111">
        <v>52326400</v>
      </c>
      <c r="D111">
        <v>96730767.000000015</v>
      </c>
      <c r="E111">
        <v>75494841.237796485</v>
      </c>
      <c r="F111">
        <v>48961316.293904513</v>
      </c>
      <c r="G111">
        <v>273513324.53170097</v>
      </c>
      <c r="H111" s="47">
        <v>14.6</v>
      </c>
      <c r="I111">
        <v>5740</v>
      </c>
      <c r="J111" s="20">
        <v>145.8115032547999</v>
      </c>
    </row>
    <row r="112" spans="1:10" x14ac:dyDescent="0.3">
      <c r="A112" t="s">
        <v>556</v>
      </c>
      <c r="B112" t="s">
        <v>101</v>
      </c>
      <c r="C112">
        <v>18206720</v>
      </c>
      <c r="D112">
        <v>148298040</v>
      </c>
      <c r="E112">
        <v>64033415.979922228</v>
      </c>
      <c r="F112">
        <v>43736596.911587104</v>
      </c>
      <c r="G112">
        <v>274274772.89150935</v>
      </c>
      <c r="H112" s="47">
        <v>5.08</v>
      </c>
      <c r="I112">
        <v>8800</v>
      </c>
      <c r="J112" s="20">
        <v>128.50882168245707</v>
      </c>
    </row>
    <row r="113" spans="1:10" x14ac:dyDescent="0.3">
      <c r="A113" t="b">
        <v>0</v>
      </c>
      <c r="B113" t="s">
        <v>543</v>
      </c>
      <c r="C113">
        <v>35409920</v>
      </c>
      <c r="D113">
        <v>102460464.00000001</v>
      </c>
      <c r="E113">
        <v>84663981.444095924</v>
      </c>
      <c r="F113">
        <v>51742316.293904521</v>
      </c>
      <c r="G113">
        <v>274276681.73800045</v>
      </c>
      <c r="H113" s="47">
        <v>9.8800000000000008</v>
      </c>
      <c r="I113">
        <v>6080</v>
      </c>
      <c r="J113" s="20">
        <v>150.18379404097132</v>
      </c>
    </row>
    <row r="114" spans="1:10" x14ac:dyDescent="0.3">
      <c r="A114" t="b">
        <v>0</v>
      </c>
      <c r="B114" t="s">
        <v>400</v>
      </c>
      <c r="C114">
        <v>13619200</v>
      </c>
      <c r="D114">
        <v>99427095</v>
      </c>
      <c r="E114">
        <v>65790271.134646788</v>
      </c>
      <c r="F114">
        <v>96012071.352443889</v>
      </c>
      <c r="G114">
        <v>274848637.48709065</v>
      </c>
      <c r="H114" s="47">
        <v>3.8</v>
      </c>
      <c r="I114">
        <v>5900</v>
      </c>
      <c r="J114" s="20">
        <v>169.31575257874269</v>
      </c>
    </row>
    <row r="115" spans="1:10" x14ac:dyDescent="0.3">
      <c r="A115" t="b">
        <v>0</v>
      </c>
      <c r="B115" t="s">
        <v>38</v>
      </c>
      <c r="C115">
        <v>24371200.000000004</v>
      </c>
      <c r="D115">
        <v>160937077.5</v>
      </c>
      <c r="E115">
        <v>43402850.515748538</v>
      </c>
      <c r="F115">
        <v>46208596.911587104</v>
      </c>
      <c r="G115">
        <v>274919724.92733562</v>
      </c>
      <c r="H115" s="47">
        <v>6.8000000000000007</v>
      </c>
      <c r="I115">
        <v>9550</v>
      </c>
      <c r="J115" s="20">
        <v>119.66294241357136</v>
      </c>
    </row>
    <row r="116" spans="1:10" x14ac:dyDescent="0.3">
      <c r="A116" t="s">
        <v>556</v>
      </c>
      <c r="B116" t="s">
        <v>135</v>
      </c>
      <c r="C116">
        <v>14336000</v>
      </c>
      <c r="D116">
        <v>144927630</v>
      </c>
      <c r="E116">
        <v>54596560.825197667</v>
      </c>
      <c r="F116">
        <v>61658596.911587104</v>
      </c>
      <c r="G116">
        <v>275518787.73678476</v>
      </c>
      <c r="H116" s="47">
        <v>4</v>
      </c>
      <c r="I116">
        <v>8600</v>
      </c>
      <c r="J116" s="20">
        <v>136.36727859282848</v>
      </c>
    </row>
    <row r="117" spans="1:10" x14ac:dyDescent="0.3">
      <c r="A117" t="b">
        <v>0</v>
      </c>
      <c r="B117" t="s">
        <v>209</v>
      </c>
      <c r="C117">
        <v>52326400</v>
      </c>
      <c r="D117">
        <v>91675152</v>
      </c>
      <c r="E117">
        <v>70374841.237796485</v>
      </c>
      <c r="F117">
        <v>61321316.293904513</v>
      </c>
      <c r="G117">
        <v>275697709.53170097</v>
      </c>
      <c r="H117" s="47">
        <v>14.6</v>
      </c>
      <c r="I117">
        <v>5440</v>
      </c>
      <c r="J117" s="20">
        <v>152.8260032547999</v>
      </c>
    </row>
    <row r="118" spans="1:10" x14ac:dyDescent="0.3">
      <c r="A118" t="s">
        <v>556</v>
      </c>
      <c r="B118" t="s">
        <v>333</v>
      </c>
      <c r="C118">
        <v>19998720</v>
      </c>
      <c r="D118">
        <v>158409270</v>
      </c>
      <c r="E118">
        <v>53488904.742677905</v>
      </c>
      <c r="F118">
        <v>43809291.799758449</v>
      </c>
      <c r="G118">
        <v>275706186.54243636</v>
      </c>
      <c r="H118" s="47">
        <v>5.58</v>
      </c>
      <c r="I118">
        <v>9400</v>
      </c>
      <c r="J118" s="20">
        <v>123.01249983969136</v>
      </c>
    </row>
    <row r="119" spans="1:10" x14ac:dyDescent="0.3">
      <c r="A119" t="b">
        <v>0</v>
      </c>
      <c r="B119" t="s">
        <v>514</v>
      </c>
      <c r="C119">
        <v>36843520.000000007</v>
      </c>
      <c r="D119">
        <v>107179038</v>
      </c>
      <c r="E119">
        <v>73202556.186221644</v>
      </c>
      <c r="F119">
        <v>58750334.132015496</v>
      </c>
      <c r="G119">
        <v>275975448.31823719</v>
      </c>
      <c r="H119" s="47">
        <v>10.280000000000001</v>
      </c>
      <c r="I119">
        <v>6360</v>
      </c>
      <c r="J119" s="20">
        <v>149.51325637195703</v>
      </c>
    </row>
    <row r="120" spans="1:10" x14ac:dyDescent="0.3">
      <c r="A120" t="b">
        <v>0</v>
      </c>
      <c r="B120" t="s">
        <v>33</v>
      </c>
      <c r="C120">
        <v>24371200.000000004</v>
      </c>
      <c r="D120">
        <v>155881462.5</v>
      </c>
      <c r="E120">
        <v>38282850.515748546</v>
      </c>
      <c r="F120">
        <v>58568596.911587097</v>
      </c>
      <c r="G120">
        <v>277104109.92733568</v>
      </c>
      <c r="H120" s="47">
        <v>6.8000000000000007</v>
      </c>
      <c r="I120">
        <v>9250</v>
      </c>
      <c r="J120" s="20">
        <v>126.67744241357136</v>
      </c>
    </row>
    <row r="121" spans="1:10" x14ac:dyDescent="0.3">
      <c r="A121" t="s">
        <v>556</v>
      </c>
      <c r="B121" t="s">
        <v>403</v>
      </c>
      <c r="C121">
        <v>13619200</v>
      </c>
      <c r="D121">
        <v>99427095</v>
      </c>
      <c r="E121">
        <v>68350271.134646788</v>
      </c>
      <c r="F121">
        <v>96012071.352443889</v>
      </c>
      <c r="G121">
        <v>277408637.48709065</v>
      </c>
      <c r="H121" s="47">
        <v>3.8</v>
      </c>
      <c r="I121">
        <v>5900</v>
      </c>
      <c r="J121" s="20">
        <v>171.31575257874269</v>
      </c>
    </row>
    <row r="122" spans="1:10" x14ac:dyDescent="0.3">
      <c r="A122" t="b">
        <v>0</v>
      </c>
      <c r="B122" t="s">
        <v>537</v>
      </c>
      <c r="C122">
        <v>29030400</v>
      </c>
      <c r="D122">
        <v>107516078.99999999</v>
      </c>
      <c r="E122">
        <v>89248551.547245622</v>
      </c>
      <c r="F122">
        <v>51742316.293904521</v>
      </c>
      <c r="G122">
        <v>277537346.84115016</v>
      </c>
      <c r="H122" s="47">
        <v>8.1</v>
      </c>
      <c r="I122">
        <v>6380</v>
      </c>
      <c r="J122" s="20">
        <v>152.25898943405701</v>
      </c>
    </row>
    <row r="123" spans="1:10" x14ac:dyDescent="0.3">
      <c r="A123" t="s">
        <v>556</v>
      </c>
      <c r="B123" t="s">
        <v>446</v>
      </c>
      <c r="C123">
        <v>10752000.000000002</v>
      </c>
      <c r="D123">
        <v>136838646</v>
      </c>
      <c r="E123">
        <v>80079411.340946212</v>
      </c>
      <c r="F123">
        <v>50449755.058539361</v>
      </c>
      <c r="G123">
        <v>278119812.39948559</v>
      </c>
      <c r="H123" s="47">
        <v>3.0000000000000004</v>
      </c>
      <c r="I123">
        <v>8120</v>
      </c>
      <c r="J123" s="20">
        <v>142.41658482714274</v>
      </c>
    </row>
    <row r="124" spans="1:10" x14ac:dyDescent="0.3">
      <c r="A124" t="b">
        <v>0</v>
      </c>
      <c r="B124" t="s">
        <v>224</v>
      </c>
      <c r="C124">
        <v>52326400</v>
      </c>
      <c r="D124">
        <v>91675152</v>
      </c>
      <c r="E124">
        <v>72934841.237796485</v>
      </c>
      <c r="F124">
        <v>61321316.293904513</v>
      </c>
      <c r="G124">
        <v>278257709.53170097</v>
      </c>
      <c r="H124" s="47">
        <v>14.6</v>
      </c>
      <c r="I124">
        <v>5440</v>
      </c>
      <c r="J124" s="20">
        <v>154.8260032547999</v>
      </c>
    </row>
    <row r="125" spans="1:10" x14ac:dyDescent="0.3">
      <c r="A125" t="b">
        <v>0</v>
      </c>
      <c r="B125" t="s">
        <v>508</v>
      </c>
      <c r="C125">
        <v>30464000</v>
      </c>
      <c r="D125">
        <v>112234653</v>
      </c>
      <c r="E125">
        <v>77787126.289371341</v>
      </c>
      <c r="F125">
        <v>58750334.132015496</v>
      </c>
      <c r="G125">
        <v>279236113.42138684</v>
      </c>
      <c r="H125" s="47">
        <v>8.5</v>
      </c>
      <c r="I125">
        <v>6660</v>
      </c>
      <c r="J125" s="20">
        <v>151.58845176504269</v>
      </c>
    </row>
    <row r="126" spans="1:10" x14ac:dyDescent="0.3">
      <c r="A126" t="b">
        <v>0</v>
      </c>
      <c r="B126" t="s">
        <v>48</v>
      </c>
      <c r="C126">
        <v>24371200.000000004</v>
      </c>
      <c r="D126">
        <v>155881462.5</v>
      </c>
      <c r="E126">
        <v>40842850.515748546</v>
      </c>
      <c r="F126">
        <v>58568596.911587097</v>
      </c>
      <c r="G126">
        <v>279664109.92733568</v>
      </c>
      <c r="H126" s="47">
        <v>6.8000000000000007</v>
      </c>
      <c r="I126">
        <v>9250</v>
      </c>
      <c r="J126" s="20">
        <v>128.67744241357136</v>
      </c>
    </row>
    <row r="127" spans="1:10" x14ac:dyDescent="0.3">
      <c r="A127" t="b">
        <v>0</v>
      </c>
      <c r="B127" t="s">
        <v>532</v>
      </c>
      <c r="C127">
        <v>29030400</v>
      </c>
      <c r="D127">
        <v>102460464.00000001</v>
      </c>
      <c r="E127">
        <v>84128551.547245607</v>
      </c>
      <c r="F127">
        <v>64102316.293904521</v>
      </c>
      <c r="G127">
        <v>279721731.84115016</v>
      </c>
      <c r="H127" s="47">
        <v>8.1</v>
      </c>
      <c r="I127">
        <v>6080</v>
      </c>
      <c r="J127" s="20">
        <v>159.27348943405698</v>
      </c>
    </row>
    <row r="128" spans="1:10" x14ac:dyDescent="0.3">
      <c r="A128" t="s">
        <v>556</v>
      </c>
      <c r="B128" t="s">
        <v>130</v>
      </c>
      <c r="C128">
        <v>18565120</v>
      </c>
      <c r="D128">
        <v>155038860.00000003</v>
      </c>
      <c r="E128">
        <v>57156560.825197667</v>
      </c>
      <c r="F128">
        <v>49298596.911587097</v>
      </c>
      <c r="G128">
        <v>280059137.73678482</v>
      </c>
      <c r="H128" s="47">
        <v>5.18</v>
      </c>
      <c r="I128">
        <v>9200</v>
      </c>
      <c r="J128" s="20">
        <v>129.99027859282847</v>
      </c>
    </row>
    <row r="129" spans="1:10" x14ac:dyDescent="0.3">
      <c r="A129" t="s">
        <v>556</v>
      </c>
      <c r="B129" t="s">
        <v>441</v>
      </c>
      <c r="C129">
        <v>10752000.000000002</v>
      </c>
      <c r="D129">
        <v>131783030.99999999</v>
      </c>
      <c r="E129">
        <v>74959411.340946198</v>
      </c>
      <c r="F129">
        <v>62809755.058539361</v>
      </c>
      <c r="G129">
        <v>280304197.39948559</v>
      </c>
      <c r="H129" s="47">
        <v>3.0000000000000004</v>
      </c>
      <c r="I129">
        <v>7820</v>
      </c>
      <c r="J129" s="20">
        <v>149.43108482714271</v>
      </c>
    </row>
    <row r="130" spans="1:10" x14ac:dyDescent="0.3">
      <c r="A130" t="b">
        <v>0</v>
      </c>
      <c r="B130" t="s">
        <v>503</v>
      </c>
      <c r="C130">
        <v>30464000</v>
      </c>
      <c r="D130">
        <v>107179038</v>
      </c>
      <c r="E130">
        <v>72667126.289371341</v>
      </c>
      <c r="F130">
        <v>71110334.132015496</v>
      </c>
      <c r="G130">
        <v>281420498.42138684</v>
      </c>
      <c r="H130" s="47">
        <v>8.5</v>
      </c>
      <c r="I130">
        <v>6360</v>
      </c>
      <c r="J130" s="20">
        <v>158.60295176504269</v>
      </c>
    </row>
    <row r="131" spans="1:10" x14ac:dyDescent="0.3">
      <c r="A131" t="s">
        <v>556</v>
      </c>
      <c r="B131" t="s">
        <v>156</v>
      </c>
      <c r="C131">
        <v>16486399.999999998</v>
      </c>
      <c r="D131">
        <v>136501605</v>
      </c>
      <c r="E131">
        <v>75494841.237796485</v>
      </c>
      <c r="F131">
        <v>53287316.293904513</v>
      </c>
      <c r="G131">
        <v>281770162.53170097</v>
      </c>
      <c r="H131" s="47">
        <v>4.5999999999999996</v>
      </c>
      <c r="I131">
        <v>8100</v>
      </c>
      <c r="J131" s="20">
        <v>143.76410325479989</v>
      </c>
    </row>
    <row r="132" spans="1:10" x14ac:dyDescent="0.3">
      <c r="A132" t="b">
        <v>0</v>
      </c>
      <c r="B132" t="s">
        <v>402</v>
      </c>
      <c r="C132">
        <v>17848320</v>
      </c>
      <c r="D132">
        <v>109538325</v>
      </c>
      <c r="E132">
        <v>70910271.134646788</v>
      </c>
      <c r="F132">
        <v>83652071.352443889</v>
      </c>
      <c r="G132">
        <v>281948987.48709065</v>
      </c>
      <c r="H132" s="47">
        <v>4.9800000000000004</v>
      </c>
      <c r="I132">
        <v>6500</v>
      </c>
      <c r="J132" s="20">
        <v>164.93875257874271</v>
      </c>
    </row>
    <row r="133" spans="1:10" x14ac:dyDescent="0.3">
      <c r="A133" t="b">
        <v>0</v>
      </c>
      <c r="B133" t="s">
        <v>547</v>
      </c>
      <c r="C133">
        <v>29030400</v>
      </c>
      <c r="D133">
        <v>102460464.00000001</v>
      </c>
      <c r="E133">
        <v>86688551.547245607</v>
      </c>
      <c r="F133">
        <v>64102316.293904521</v>
      </c>
      <c r="G133">
        <v>282281731.84115016</v>
      </c>
      <c r="H133" s="47">
        <v>8.1</v>
      </c>
      <c r="I133">
        <v>6080</v>
      </c>
      <c r="J133" s="20">
        <v>161.27348943405698</v>
      </c>
    </row>
    <row r="134" spans="1:10" x14ac:dyDescent="0.3">
      <c r="A134" t="b">
        <v>0</v>
      </c>
      <c r="B134" t="s">
        <v>219</v>
      </c>
      <c r="C134">
        <v>56555519.999999993</v>
      </c>
      <c r="D134">
        <v>101786382</v>
      </c>
      <c r="E134">
        <v>75494841.237796485</v>
      </c>
      <c r="F134">
        <v>48961316.293904513</v>
      </c>
      <c r="G134">
        <v>282798059.53170097</v>
      </c>
      <c r="H134" s="47">
        <v>15.779999999999998</v>
      </c>
      <c r="I134">
        <v>6040</v>
      </c>
      <c r="J134" s="20">
        <v>148.44900325479989</v>
      </c>
    </row>
    <row r="135" spans="1:10" x14ac:dyDescent="0.3">
      <c r="A135" t="s">
        <v>556</v>
      </c>
      <c r="B135" t="s">
        <v>456</v>
      </c>
      <c r="C135">
        <v>10752000.000000002</v>
      </c>
      <c r="D135">
        <v>131783030.99999999</v>
      </c>
      <c r="E135">
        <v>77519411.340946212</v>
      </c>
      <c r="F135">
        <v>62809755.058539361</v>
      </c>
      <c r="G135">
        <v>282864197.39948559</v>
      </c>
      <c r="H135" s="47">
        <v>3.0000000000000004</v>
      </c>
      <c r="I135">
        <v>7820</v>
      </c>
      <c r="J135" s="20">
        <v>151.43108482714271</v>
      </c>
    </row>
    <row r="136" spans="1:10" x14ac:dyDescent="0.3">
      <c r="A136" t="s">
        <v>556</v>
      </c>
      <c r="B136" t="s">
        <v>151</v>
      </c>
      <c r="C136">
        <v>16486399.999999998</v>
      </c>
      <c r="D136">
        <v>131445990</v>
      </c>
      <c r="E136">
        <v>70374841.237796485</v>
      </c>
      <c r="F136">
        <v>65647316.293904521</v>
      </c>
      <c r="G136">
        <v>283954547.53170103</v>
      </c>
      <c r="H136" s="47">
        <v>4.5999999999999996</v>
      </c>
      <c r="I136">
        <v>7800</v>
      </c>
      <c r="J136" s="20">
        <v>150.77860325479989</v>
      </c>
    </row>
    <row r="137" spans="1:10" x14ac:dyDescent="0.3">
      <c r="A137" t="b">
        <v>0</v>
      </c>
      <c r="B137" t="s">
        <v>518</v>
      </c>
      <c r="C137">
        <v>30464000</v>
      </c>
      <c r="D137">
        <v>107179038</v>
      </c>
      <c r="E137">
        <v>75227126.289371341</v>
      </c>
      <c r="F137">
        <v>71110334.132015496</v>
      </c>
      <c r="G137">
        <v>283980498.42138684</v>
      </c>
      <c r="H137" s="47">
        <v>8.5</v>
      </c>
      <c r="I137">
        <v>6360</v>
      </c>
      <c r="J137" s="20">
        <v>160.60295176504269</v>
      </c>
    </row>
    <row r="138" spans="1:10" x14ac:dyDescent="0.3">
      <c r="A138" t="b">
        <v>0</v>
      </c>
      <c r="B138" t="s">
        <v>43</v>
      </c>
      <c r="C138">
        <v>28600320</v>
      </c>
      <c r="D138">
        <v>165992692.5</v>
      </c>
      <c r="E138">
        <v>43402850.515748538</v>
      </c>
      <c r="F138">
        <v>46208596.911587104</v>
      </c>
      <c r="G138">
        <v>284204459.92733562</v>
      </c>
      <c r="H138" s="47">
        <v>7.98</v>
      </c>
      <c r="I138">
        <v>9850</v>
      </c>
      <c r="J138" s="20">
        <v>122.30044241357136</v>
      </c>
    </row>
    <row r="139" spans="1:10" x14ac:dyDescent="0.3">
      <c r="A139" t="b">
        <v>0</v>
      </c>
      <c r="B139" t="s">
        <v>69</v>
      </c>
      <c r="C139">
        <v>12902399.999999998</v>
      </c>
      <c r="D139">
        <v>141388699.50000003</v>
      </c>
      <c r="E139">
        <v>80079411.340946212</v>
      </c>
      <c r="F139">
        <v>49888316.293904513</v>
      </c>
      <c r="G139">
        <v>284258827.13485074</v>
      </c>
      <c r="H139" s="47">
        <v>3.5999999999999996</v>
      </c>
      <c r="I139">
        <v>8390</v>
      </c>
      <c r="J139" s="20">
        <v>143.59844864788562</v>
      </c>
    </row>
    <row r="140" spans="1:10" x14ac:dyDescent="0.3">
      <c r="A140" t="b">
        <v>0</v>
      </c>
      <c r="B140" t="s">
        <v>359</v>
      </c>
      <c r="C140">
        <v>12902399.999999998</v>
      </c>
      <c r="D140">
        <v>141388699.50000003</v>
      </c>
      <c r="E140">
        <v>80079411.340946212</v>
      </c>
      <c r="F140">
        <v>49888316.293904513</v>
      </c>
      <c r="G140">
        <v>284258827.13485074</v>
      </c>
      <c r="H140" s="47">
        <v>3.5999999999999996</v>
      </c>
      <c r="I140">
        <v>8390</v>
      </c>
      <c r="J140" s="20">
        <v>143.59844864788562</v>
      </c>
    </row>
    <row r="141" spans="1:10" x14ac:dyDescent="0.3">
      <c r="A141" t="b">
        <v>0</v>
      </c>
      <c r="B141" t="s">
        <v>213</v>
      </c>
      <c r="C141">
        <v>50176000.000000007</v>
      </c>
      <c r="D141">
        <v>106841997</v>
      </c>
      <c r="E141">
        <v>80079411.340946212</v>
      </c>
      <c r="F141">
        <v>48961316.293904513</v>
      </c>
      <c r="G141">
        <v>286058724.63485074</v>
      </c>
      <c r="H141" s="47">
        <v>14.000000000000002</v>
      </c>
      <c r="I141">
        <v>6340</v>
      </c>
      <c r="J141" s="20">
        <v>150.52419864788561</v>
      </c>
    </row>
    <row r="142" spans="1:10" x14ac:dyDescent="0.3">
      <c r="A142" t="b">
        <v>0</v>
      </c>
      <c r="B142" t="s">
        <v>64</v>
      </c>
      <c r="C142">
        <v>12902399.999999998</v>
      </c>
      <c r="D142">
        <v>136333084.5</v>
      </c>
      <c r="E142">
        <v>74959411.340946198</v>
      </c>
      <c r="F142">
        <v>62248316.293904506</v>
      </c>
      <c r="G142">
        <v>286443212.13485068</v>
      </c>
      <c r="H142" s="47">
        <v>3.5999999999999996</v>
      </c>
      <c r="I142">
        <v>8090</v>
      </c>
      <c r="J142" s="20">
        <v>150.61294864788562</v>
      </c>
    </row>
    <row r="143" spans="1:10" x14ac:dyDescent="0.3">
      <c r="A143" t="b">
        <v>0</v>
      </c>
      <c r="B143" t="s">
        <v>354</v>
      </c>
      <c r="C143">
        <v>12902399.999999998</v>
      </c>
      <c r="D143">
        <v>136333084.5</v>
      </c>
      <c r="E143">
        <v>74959411.340946198</v>
      </c>
      <c r="F143">
        <v>62248316.293904506</v>
      </c>
      <c r="G143">
        <v>286443212.13485068</v>
      </c>
      <c r="H143" s="47">
        <v>3.5999999999999996</v>
      </c>
      <c r="I143">
        <v>8090</v>
      </c>
      <c r="J143" s="20">
        <v>150.61294864788562</v>
      </c>
    </row>
    <row r="144" spans="1:10" x14ac:dyDescent="0.3">
      <c r="A144" t="s">
        <v>556</v>
      </c>
      <c r="B144" t="s">
        <v>166</v>
      </c>
      <c r="C144">
        <v>16486399.999999998</v>
      </c>
      <c r="D144">
        <v>131445990</v>
      </c>
      <c r="E144">
        <v>72934841.237796485</v>
      </c>
      <c r="F144">
        <v>65647316.293904521</v>
      </c>
      <c r="G144">
        <v>286514547.53170103</v>
      </c>
      <c r="H144" s="47">
        <v>4.5999999999999996</v>
      </c>
      <c r="I144">
        <v>7800</v>
      </c>
      <c r="J144" s="20">
        <v>152.77860325479989</v>
      </c>
    </row>
    <row r="145" spans="1:10" x14ac:dyDescent="0.3">
      <c r="A145" t="b">
        <v>0</v>
      </c>
      <c r="B145" t="s">
        <v>542</v>
      </c>
      <c r="C145">
        <v>33259520.000000004</v>
      </c>
      <c r="D145">
        <v>112571694.00000001</v>
      </c>
      <c r="E145">
        <v>89248551.547245622</v>
      </c>
      <c r="F145">
        <v>51742316.293904521</v>
      </c>
      <c r="G145">
        <v>286822081.84115016</v>
      </c>
      <c r="H145" s="47">
        <v>9.2800000000000011</v>
      </c>
      <c r="I145">
        <v>6680</v>
      </c>
      <c r="J145" s="20">
        <v>154.89648943405703</v>
      </c>
    </row>
    <row r="146" spans="1:10" x14ac:dyDescent="0.3">
      <c r="A146" t="s">
        <v>556</v>
      </c>
      <c r="B146" t="s">
        <v>451</v>
      </c>
      <c r="C146">
        <v>14981120.000000002</v>
      </c>
      <c r="D146">
        <v>141894261</v>
      </c>
      <c r="E146">
        <v>80079411.340946212</v>
      </c>
      <c r="F146">
        <v>50449755.058539361</v>
      </c>
      <c r="G146">
        <v>287404547.39948559</v>
      </c>
      <c r="H146" s="47">
        <v>4.1800000000000006</v>
      </c>
      <c r="I146">
        <v>8420</v>
      </c>
      <c r="J146" s="20">
        <v>145.05408482714273</v>
      </c>
    </row>
    <row r="147" spans="1:10" x14ac:dyDescent="0.3">
      <c r="A147" t="b">
        <v>0</v>
      </c>
      <c r="B147" t="s">
        <v>208</v>
      </c>
      <c r="C147">
        <v>50176000.000000007</v>
      </c>
      <c r="D147">
        <v>101786382</v>
      </c>
      <c r="E147">
        <v>74959411.340946198</v>
      </c>
      <c r="F147">
        <v>61321316.293904513</v>
      </c>
      <c r="G147">
        <v>288243109.63485074</v>
      </c>
      <c r="H147" s="47">
        <v>14.000000000000002</v>
      </c>
      <c r="I147">
        <v>6040</v>
      </c>
      <c r="J147" s="20">
        <v>157.53869864788561</v>
      </c>
    </row>
    <row r="148" spans="1:10" x14ac:dyDescent="0.3">
      <c r="A148" t="s">
        <v>556</v>
      </c>
      <c r="B148" t="s">
        <v>98</v>
      </c>
      <c r="C148">
        <v>12544000</v>
      </c>
      <c r="D148">
        <v>146612835.00000003</v>
      </c>
      <c r="E148">
        <v>80079411.340946212</v>
      </c>
      <c r="F148">
        <v>49270316.293904521</v>
      </c>
      <c r="G148">
        <v>288506562.6348508</v>
      </c>
      <c r="H148" s="47">
        <v>3.5</v>
      </c>
      <c r="I148">
        <v>8700</v>
      </c>
      <c r="J148" s="20">
        <v>143.87679864788561</v>
      </c>
    </row>
    <row r="149" spans="1:10" x14ac:dyDescent="0.3">
      <c r="A149" t="b">
        <v>0</v>
      </c>
      <c r="B149" t="s">
        <v>513</v>
      </c>
      <c r="C149">
        <v>34693120.000000007</v>
      </c>
      <c r="D149">
        <v>117290268</v>
      </c>
      <c r="E149">
        <v>77787126.289371341</v>
      </c>
      <c r="F149">
        <v>58750334.132015496</v>
      </c>
      <c r="G149">
        <v>288520848.42138684</v>
      </c>
      <c r="H149" s="47">
        <v>9.6800000000000015</v>
      </c>
      <c r="I149">
        <v>6960</v>
      </c>
      <c r="J149" s="20">
        <v>154.22595176504268</v>
      </c>
    </row>
    <row r="150" spans="1:10" x14ac:dyDescent="0.3">
      <c r="A150" t="s">
        <v>556</v>
      </c>
      <c r="B150" t="s">
        <v>405</v>
      </c>
      <c r="C150">
        <v>17920000</v>
      </c>
      <c r="D150">
        <v>106167915</v>
      </c>
      <c r="E150">
        <v>59599411.340946205</v>
      </c>
      <c r="F150">
        <v>105140668.26403099</v>
      </c>
      <c r="G150">
        <v>288827994.60497719</v>
      </c>
      <c r="H150" s="47">
        <v>5</v>
      </c>
      <c r="I150">
        <v>6300</v>
      </c>
      <c r="J150" s="20">
        <v>176.33585881305692</v>
      </c>
    </row>
    <row r="151" spans="1:10" x14ac:dyDescent="0.3">
      <c r="A151" t="b">
        <v>0</v>
      </c>
      <c r="B151" t="s">
        <v>79</v>
      </c>
      <c r="C151">
        <v>12902399.999999998</v>
      </c>
      <c r="D151">
        <v>136333084.5</v>
      </c>
      <c r="E151">
        <v>77519411.340946212</v>
      </c>
      <c r="F151">
        <v>62248316.293904506</v>
      </c>
      <c r="G151">
        <v>289003212.13485068</v>
      </c>
      <c r="H151" s="47">
        <v>3.5999999999999996</v>
      </c>
      <c r="I151">
        <v>8090</v>
      </c>
      <c r="J151" s="20">
        <v>152.61294864788562</v>
      </c>
    </row>
    <row r="152" spans="1:10" x14ac:dyDescent="0.3">
      <c r="A152" t="b">
        <v>0</v>
      </c>
      <c r="B152" t="s">
        <v>369</v>
      </c>
      <c r="C152">
        <v>12902399.999999998</v>
      </c>
      <c r="D152">
        <v>136333084.5</v>
      </c>
      <c r="E152">
        <v>77519411.340946212</v>
      </c>
      <c r="F152">
        <v>62248316.293904506</v>
      </c>
      <c r="G152">
        <v>289003212.13485068</v>
      </c>
      <c r="H152" s="47">
        <v>3.5999999999999996</v>
      </c>
      <c r="I152">
        <v>8090</v>
      </c>
      <c r="J152" s="20">
        <v>152.61294864788562</v>
      </c>
    </row>
    <row r="153" spans="1:10" x14ac:dyDescent="0.3">
      <c r="A153" t="s">
        <v>556</v>
      </c>
      <c r="B153" t="s">
        <v>445</v>
      </c>
      <c r="C153">
        <v>8601600.0000000019</v>
      </c>
      <c r="D153">
        <v>146949876</v>
      </c>
      <c r="E153">
        <v>84663981.444095924</v>
      </c>
      <c r="F153">
        <v>50449755.058539361</v>
      </c>
      <c r="G153">
        <v>290665212.50263524</v>
      </c>
      <c r="H153" s="47">
        <v>2.4000000000000004</v>
      </c>
      <c r="I153">
        <v>8720</v>
      </c>
      <c r="J153" s="20">
        <v>147.12928022022845</v>
      </c>
    </row>
    <row r="154" spans="1:10" x14ac:dyDescent="0.3">
      <c r="A154" t="b">
        <v>0</v>
      </c>
      <c r="B154" t="s">
        <v>223</v>
      </c>
      <c r="C154">
        <v>50176000.000000007</v>
      </c>
      <c r="D154">
        <v>101786382</v>
      </c>
      <c r="E154">
        <v>77519411.340946212</v>
      </c>
      <c r="F154">
        <v>61321316.293904513</v>
      </c>
      <c r="G154">
        <v>290803109.63485074</v>
      </c>
      <c r="H154" s="47">
        <v>14.000000000000002</v>
      </c>
      <c r="I154">
        <v>6040</v>
      </c>
      <c r="J154" s="20">
        <v>159.53869864788561</v>
      </c>
    </row>
    <row r="155" spans="1:10" x14ac:dyDescent="0.3">
      <c r="A155" t="s">
        <v>556</v>
      </c>
      <c r="B155" t="s">
        <v>161</v>
      </c>
      <c r="C155">
        <v>20715520.000000004</v>
      </c>
      <c r="D155">
        <v>141557220</v>
      </c>
      <c r="E155">
        <v>75494841.237796485</v>
      </c>
      <c r="F155">
        <v>53287316.293904513</v>
      </c>
      <c r="G155">
        <v>291054897.53170097</v>
      </c>
      <c r="H155" s="47">
        <v>5.7800000000000011</v>
      </c>
      <c r="I155">
        <v>8400</v>
      </c>
      <c r="J155" s="20">
        <v>146.40160325479988</v>
      </c>
    </row>
    <row r="156" spans="1:10" x14ac:dyDescent="0.3">
      <c r="A156" t="s">
        <v>556</v>
      </c>
      <c r="B156" t="s">
        <v>440</v>
      </c>
      <c r="C156">
        <v>8601600.0000000019</v>
      </c>
      <c r="D156">
        <v>141894261</v>
      </c>
      <c r="E156">
        <v>79543981.44409591</v>
      </c>
      <c r="F156">
        <v>62809755.058539361</v>
      </c>
      <c r="G156">
        <v>292849597.50263524</v>
      </c>
      <c r="H156" s="47">
        <v>2.4000000000000004</v>
      </c>
      <c r="I156">
        <v>8420</v>
      </c>
      <c r="J156" s="20">
        <v>154.14378022022842</v>
      </c>
    </row>
    <row r="157" spans="1:10" x14ac:dyDescent="0.3">
      <c r="A157" t="b">
        <v>0</v>
      </c>
      <c r="B157" t="s">
        <v>74</v>
      </c>
      <c r="C157">
        <v>17131520</v>
      </c>
      <c r="D157">
        <v>146444314.5</v>
      </c>
      <c r="E157">
        <v>80079411.340946212</v>
      </c>
      <c r="F157">
        <v>49888316.293904513</v>
      </c>
      <c r="G157">
        <v>293543562.13485074</v>
      </c>
      <c r="H157" s="47">
        <v>4.7799999999999994</v>
      </c>
      <c r="I157">
        <v>8690</v>
      </c>
      <c r="J157" s="20">
        <v>146.23594864788561</v>
      </c>
    </row>
    <row r="158" spans="1:10" x14ac:dyDescent="0.3">
      <c r="A158" t="b">
        <v>0</v>
      </c>
      <c r="B158" t="s">
        <v>364</v>
      </c>
      <c r="C158">
        <v>17131520</v>
      </c>
      <c r="D158">
        <v>146444314.5</v>
      </c>
      <c r="E158">
        <v>80079411.340946212</v>
      </c>
      <c r="F158">
        <v>49888316.293904513</v>
      </c>
      <c r="G158">
        <v>293543562.13485074</v>
      </c>
      <c r="H158" s="47">
        <v>4.7799999999999994</v>
      </c>
      <c r="I158">
        <v>8690</v>
      </c>
      <c r="J158" s="20">
        <v>146.23594864788561</v>
      </c>
    </row>
    <row r="159" spans="1:10" x14ac:dyDescent="0.3">
      <c r="A159" t="s">
        <v>556</v>
      </c>
      <c r="B159" t="s">
        <v>155</v>
      </c>
      <c r="C159">
        <v>14336000</v>
      </c>
      <c r="D159">
        <v>146612835.00000003</v>
      </c>
      <c r="E159">
        <v>80079411.340946212</v>
      </c>
      <c r="F159">
        <v>53287316.293904513</v>
      </c>
      <c r="G159">
        <v>294315562.63485074</v>
      </c>
      <c r="H159" s="47">
        <v>4</v>
      </c>
      <c r="I159">
        <v>8700</v>
      </c>
      <c r="J159" s="20">
        <v>148.4767986478856</v>
      </c>
    </row>
    <row r="160" spans="1:10" x14ac:dyDescent="0.3">
      <c r="A160" t="b">
        <v>0</v>
      </c>
      <c r="B160" t="s">
        <v>218</v>
      </c>
      <c r="C160">
        <v>54405120</v>
      </c>
      <c r="D160">
        <v>111897612.00000001</v>
      </c>
      <c r="E160">
        <v>80079411.340946212</v>
      </c>
      <c r="F160">
        <v>48961316.293904513</v>
      </c>
      <c r="G160">
        <v>295343459.63485074</v>
      </c>
      <c r="H160" s="47">
        <v>15.18</v>
      </c>
      <c r="I160">
        <v>6640</v>
      </c>
      <c r="J160" s="20">
        <v>153.1616986478856</v>
      </c>
    </row>
    <row r="161" spans="1:10" x14ac:dyDescent="0.3">
      <c r="A161" t="s">
        <v>556</v>
      </c>
      <c r="B161" t="s">
        <v>455</v>
      </c>
      <c r="C161">
        <v>8601600.0000000019</v>
      </c>
      <c r="D161">
        <v>141894261</v>
      </c>
      <c r="E161">
        <v>82103981.444095924</v>
      </c>
      <c r="F161">
        <v>62809755.058539361</v>
      </c>
      <c r="G161">
        <v>295409597.50263524</v>
      </c>
      <c r="H161" s="47">
        <v>2.4000000000000004</v>
      </c>
      <c r="I161">
        <v>8420</v>
      </c>
      <c r="J161" s="20">
        <v>156.14378022022842</v>
      </c>
    </row>
    <row r="162" spans="1:10" x14ac:dyDescent="0.3">
      <c r="A162" t="b">
        <v>0</v>
      </c>
      <c r="B162" t="s">
        <v>473</v>
      </c>
      <c r="C162">
        <v>45875200</v>
      </c>
      <c r="D162">
        <v>153353655</v>
      </c>
      <c r="E162">
        <v>50279705.670473106</v>
      </c>
      <c r="F162">
        <v>46208596.911587104</v>
      </c>
      <c r="G162">
        <v>295717157.58206022</v>
      </c>
      <c r="H162" s="47">
        <v>12.8</v>
      </c>
      <c r="I162">
        <v>9100</v>
      </c>
      <c r="J162" s="20">
        <v>131.95723550319994</v>
      </c>
    </row>
    <row r="163" spans="1:10" x14ac:dyDescent="0.3">
      <c r="A163" t="s">
        <v>556</v>
      </c>
      <c r="B163" t="s">
        <v>150</v>
      </c>
      <c r="C163">
        <v>14336000</v>
      </c>
      <c r="D163">
        <v>141557220</v>
      </c>
      <c r="E163">
        <v>74959411.340946198</v>
      </c>
      <c r="F163">
        <v>65647316.293904521</v>
      </c>
      <c r="G163">
        <v>296499947.63485074</v>
      </c>
      <c r="H163" s="47">
        <v>4</v>
      </c>
      <c r="I163">
        <v>8400</v>
      </c>
      <c r="J163" s="20">
        <v>155.4912986478856</v>
      </c>
    </row>
    <row r="164" spans="1:10" x14ac:dyDescent="0.3">
      <c r="A164" t="b">
        <v>0</v>
      </c>
      <c r="B164" t="s">
        <v>68</v>
      </c>
      <c r="C164">
        <v>10752000.000000002</v>
      </c>
      <c r="D164">
        <v>151499929.50000003</v>
      </c>
      <c r="E164">
        <v>84663981.444095924</v>
      </c>
      <c r="F164">
        <v>49888316.293904513</v>
      </c>
      <c r="G164">
        <v>296804227.23800051</v>
      </c>
      <c r="H164" s="47">
        <v>3.0000000000000004</v>
      </c>
      <c r="I164">
        <v>8990</v>
      </c>
      <c r="J164" s="20">
        <v>148.31114404097133</v>
      </c>
    </row>
    <row r="165" spans="1:10" x14ac:dyDescent="0.3">
      <c r="A165" t="b">
        <v>0</v>
      </c>
      <c r="B165" t="s">
        <v>358</v>
      </c>
      <c r="C165">
        <v>10752000.000000002</v>
      </c>
      <c r="D165">
        <v>151499929.50000003</v>
      </c>
      <c r="E165">
        <v>84663981.444095924</v>
      </c>
      <c r="F165">
        <v>49888316.293904513</v>
      </c>
      <c r="G165">
        <v>296804227.23800051</v>
      </c>
      <c r="H165" s="47">
        <v>3.0000000000000004</v>
      </c>
      <c r="I165">
        <v>8990</v>
      </c>
      <c r="J165" s="20">
        <v>148.31114404097133</v>
      </c>
    </row>
    <row r="166" spans="1:10" x14ac:dyDescent="0.3">
      <c r="A166" t="b">
        <v>0</v>
      </c>
      <c r="B166" t="s">
        <v>468</v>
      </c>
      <c r="C166">
        <v>45875200</v>
      </c>
      <c r="D166">
        <v>148298040</v>
      </c>
      <c r="E166">
        <v>45159705.670473091</v>
      </c>
      <c r="F166">
        <v>58568596.911587097</v>
      </c>
      <c r="G166">
        <v>297901542.58206022</v>
      </c>
      <c r="H166" s="47">
        <v>12.8</v>
      </c>
      <c r="I166">
        <v>8800</v>
      </c>
      <c r="J166" s="20">
        <v>138.97173550319991</v>
      </c>
    </row>
    <row r="167" spans="1:10" x14ac:dyDescent="0.3">
      <c r="A167" t="b">
        <v>0</v>
      </c>
      <c r="B167" t="s">
        <v>63</v>
      </c>
      <c r="C167">
        <v>10752000.000000002</v>
      </c>
      <c r="D167">
        <v>146444314.5</v>
      </c>
      <c r="E167">
        <v>79543981.44409591</v>
      </c>
      <c r="F167">
        <v>62248316.293904506</v>
      </c>
      <c r="G167">
        <v>298988612.23800039</v>
      </c>
      <c r="H167" s="47">
        <v>3.0000000000000004</v>
      </c>
      <c r="I167">
        <v>8690</v>
      </c>
      <c r="J167" s="20">
        <v>155.3256440409713</v>
      </c>
    </row>
    <row r="168" spans="1:10" x14ac:dyDescent="0.3">
      <c r="A168" t="b">
        <v>0</v>
      </c>
      <c r="B168" t="s">
        <v>353</v>
      </c>
      <c r="C168">
        <v>10752000.000000002</v>
      </c>
      <c r="D168">
        <v>146444314.5</v>
      </c>
      <c r="E168">
        <v>79543981.44409591</v>
      </c>
      <c r="F168">
        <v>62248316.293904506</v>
      </c>
      <c r="G168">
        <v>298988612.23800039</v>
      </c>
      <c r="H168" s="47">
        <v>3.0000000000000004</v>
      </c>
      <c r="I168">
        <v>8690</v>
      </c>
      <c r="J168" s="20">
        <v>155.3256440409713</v>
      </c>
    </row>
    <row r="169" spans="1:10" x14ac:dyDescent="0.3">
      <c r="A169" t="s">
        <v>556</v>
      </c>
      <c r="B169" t="s">
        <v>165</v>
      </c>
      <c r="C169">
        <v>14336000</v>
      </c>
      <c r="D169">
        <v>141557220</v>
      </c>
      <c r="E169">
        <v>77519411.340946212</v>
      </c>
      <c r="F169">
        <v>65647316.293904521</v>
      </c>
      <c r="G169">
        <v>299059947.63485074</v>
      </c>
      <c r="H169" s="47">
        <v>4</v>
      </c>
      <c r="I169">
        <v>8400</v>
      </c>
      <c r="J169" s="20">
        <v>157.4912986478856</v>
      </c>
    </row>
    <row r="170" spans="1:10" x14ac:dyDescent="0.3">
      <c r="A170" t="s">
        <v>556</v>
      </c>
      <c r="B170" t="s">
        <v>450</v>
      </c>
      <c r="C170">
        <v>12830720</v>
      </c>
      <c r="D170">
        <v>152005491</v>
      </c>
      <c r="E170">
        <v>84663981.444095924</v>
      </c>
      <c r="F170">
        <v>50449755.058539361</v>
      </c>
      <c r="G170">
        <v>299949947.50263524</v>
      </c>
      <c r="H170" s="47">
        <v>3.58</v>
      </c>
      <c r="I170">
        <v>9020</v>
      </c>
      <c r="J170" s="20">
        <v>149.76678022022847</v>
      </c>
    </row>
    <row r="171" spans="1:10" x14ac:dyDescent="0.3">
      <c r="A171" t="b">
        <v>0</v>
      </c>
      <c r="B171" t="s">
        <v>483</v>
      </c>
      <c r="C171">
        <v>45875200</v>
      </c>
      <c r="D171">
        <v>148298040</v>
      </c>
      <c r="E171">
        <v>47719705.670473099</v>
      </c>
      <c r="F171">
        <v>58568596.911587097</v>
      </c>
      <c r="G171">
        <v>300461542.58206022</v>
      </c>
      <c r="H171" s="47">
        <v>12.8</v>
      </c>
      <c r="I171">
        <v>8800</v>
      </c>
      <c r="J171" s="20">
        <v>140.97173550319991</v>
      </c>
    </row>
    <row r="172" spans="1:10" x14ac:dyDescent="0.3">
      <c r="A172" t="s">
        <v>556</v>
      </c>
      <c r="B172" t="s">
        <v>97</v>
      </c>
      <c r="C172">
        <v>10393600.000000002</v>
      </c>
      <c r="D172">
        <v>156724065</v>
      </c>
      <c r="E172">
        <v>84663981.444095924</v>
      </c>
      <c r="F172">
        <v>49270316.293904521</v>
      </c>
      <c r="G172">
        <v>301051962.73800045</v>
      </c>
      <c r="H172" s="47">
        <v>2.9000000000000004</v>
      </c>
      <c r="I172">
        <v>9300</v>
      </c>
      <c r="J172" s="20">
        <v>148.58949404097132</v>
      </c>
    </row>
    <row r="173" spans="1:10" x14ac:dyDescent="0.3">
      <c r="A173" t="b">
        <v>0</v>
      </c>
      <c r="B173" t="s">
        <v>78</v>
      </c>
      <c r="C173">
        <v>10752000.000000002</v>
      </c>
      <c r="D173">
        <v>146444314.5</v>
      </c>
      <c r="E173">
        <v>82103981.444095924</v>
      </c>
      <c r="F173">
        <v>62248316.293904506</v>
      </c>
      <c r="G173">
        <v>301548612.23800039</v>
      </c>
      <c r="H173" s="47">
        <v>3.0000000000000004</v>
      </c>
      <c r="I173">
        <v>8690</v>
      </c>
      <c r="J173" s="20">
        <v>157.32564404097133</v>
      </c>
    </row>
    <row r="174" spans="1:10" x14ac:dyDescent="0.3">
      <c r="A174" t="s">
        <v>556</v>
      </c>
      <c r="B174" t="s">
        <v>368</v>
      </c>
      <c r="C174">
        <v>10752000.000000002</v>
      </c>
      <c r="D174">
        <v>146444314.5</v>
      </c>
      <c r="E174">
        <v>82103981.444095924</v>
      </c>
      <c r="F174">
        <v>62248316.293904506</v>
      </c>
      <c r="G174">
        <v>301548612.23800039</v>
      </c>
      <c r="H174" s="47">
        <v>3.0000000000000004</v>
      </c>
      <c r="I174">
        <v>8690</v>
      </c>
      <c r="J174" s="20">
        <v>157.32564404097133</v>
      </c>
    </row>
    <row r="175" spans="1:10" x14ac:dyDescent="0.3">
      <c r="A175" t="s">
        <v>556</v>
      </c>
      <c r="B175" t="s">
        <v>160</v>
      </c>
      <c r="C175">
        <v>18565120</v>
      </c>
      <c r="D175">
        <v>151668450</v>
      </c>
      <c r="E175">
        <v>80079411.340946212</v>
      </c>
      <c r="F175">
        <v>53287316.293904513</v>
      </c>
      <c r="G175">
        <v>303600297.63485074</v>
      </c>
      <c r="H175" s="47">
        <v>5.18</v>
      </c>
      <c r="I175">
        <v>9000</v>
      </c>
      <c r="J175" s="20">
        <v>151.11429864788562</v>
      </c>
    </row>
    <row r="176" spans="1:10" x14ac:dyDescent="0.3">
      <c r="A176" t="b">
        <v>0</v>
      </c>
      <c r="B176" t="s">
        <v>478</v>
      </c>
      <c r="C176">
        <v>50104319.999999993</v>
      </c>
      <c r="D176">
        <v>158409270</v>
      </c>
      <c r="E176">
        <v>50279705.670473106</v>
      </c>
      <c r="F176">
        <v>46208596.911587104</v>
      </c>
      <c r="G176">
        <v>305001892.58206022</v>
      </c>
      <c r="H176" s="47">
        <v>13.979999999999999</v>
      </c>
      <c r="I176">
        <v>9400</v>
      </c>
      <c r="J176" s="20">
        <v>134.59473550319993</v>
      </c>
    </row>
    <row r="177" spans="1:10" x14ac:dyDescent="0.3">
      <c r="A177" t="b">
        <v>0</v>
      </c>
      <c r="B177" t="s">
        <v>256</v>
      </c>
      <c r="C177">
        <v>6451199.9999999991</v>
      </c>
      <c r="D177">
        <v>176946525</v>
      </c>
      <c r="E177">
        <v>52571990.722047955</v>
      </c>
      <c r="F177">
        <v>69264400.958418593</v>
      </c>
      <c r="G177">
        <v>305234116.68046653</v>
      </c>
      <c r="H177" s="47">
        <v>1.7999999999999998</v>
      </c>
      <c r="I177">
        <v>10500</v>
      </c>
      <c r="J177" s="20">
        <v>145.33135897336558</v>
      </c>
    </row>
    <row r="178" spans="1:10" x14ac:dyDescent="0.3">
      <c r="A178" t="s">
        <v>556</v>
      </c>
      <c r="B178" t="s">
        <v>330</v>
      </c>
      <c r="C178">
        <v>14336000</v>
      </c>
      <c r="D178">
        <v>156724065</v>
      </c>
      <c r="E178">
        <v>85580895.464725837</v>
      </c>
      <c r="F178">
        <v>49343011.18207588</v>
      </c>
      <c r="G178">
        <v>305983971.64680171</v>
      </c>
      <c r="H178" s="47">
        <v>4</v>
      </c>
      <c r="I178">
        <v>9300</v>
      </c>
      <c r="J178" s="20">
        <v>150.91641068091982</v>
      </c>
    </row>
    <row r="179" spans="1:10" x14ac:dyDescent="0.3">
      <c r="A179" t="b">
        <v>0</v>
      </c>
      <c r="B179" t="s">
        <v>73</v>
      </c>
      <c r="C179">
        <v>14981120.000000002</v>
      </c>
      <c r="D179">
        <v>156555544.5</v>
      </c>
      <c r="E179">
        <v>84663981.444095924</v>
      </c>
      <c r="F179">
        <v>49888316.293904513</v>
      </c>
      <c r="G179">
        <v>306088962.23800039</v>
      </c>
      <c r="H179" s="47">
        <v>4.1800000000000006</v>
      </c>
      <c r="I179">
        <v>9290</v>
      </c>
      <c r="J179" s="20">
        <v>150.94864404097132</v>
      </c>
    </row>
    <row r="180" spans="1:10" x14ac:dyDescent="0.3">
      <c r="A180" t="b">
        <v>0</v>
      </c>
      <c r="B180" t="s">
        <v>363</v>
      </c>
      <c r="C180">
        <v>14981120.000000002</v>
      </c>
      <c r="D180">
        <v>156555544.5</v>
      </c>
      <c r="E180">
        <v>84663981.444095924</v>
      </c>
      <c r="F180">
        <v>49888316.293904513</v>
      </c>
      <c r="G180">
        <v>306088962.23800039</v>
      </c>
      <c r="H180" s="47">
        <v>4.1800000000000006</v>
      </c>
      <c r="I180">
        <v>9290</v>
      </c>
      <c r="J180" s="20">
        <v>150.94864404097132</v>
      </c>
    </row>
    <row r="181" spans="1:10" x14ac:dyDescent="0.3">
      <c r="A181" t="s">
        <v>556</v>
      </c>
      <c r="B181" t="s">
        <v>93</v>
      </c>
      <c r="C181">
        <v>12544000</v>
      </c>
      <c r="D181">
        <v>141557220</v>
      </c>
      <c r="E181">
        <v>91005406.701970175</v>
      </c>
      <c r="F181">
        <v>61630316.293904506</v>
      </c>
      <c r="G181">
        <v>306736942.99587464</v>
      </c>
      <c r="H181" s="47">
        <v>3.5</v>
      </c>
      <c r="I181">
        <v>8400</v>
      </c>
      <c r="J181" s="20">
        <v>163.42723252368555</v>
      </c>
    </row>
    <row r="182" spans="1:10" x14ac:dyDescent="0.3">
      <c r="A182" t="b">
        <v>0</v>
      </c>
      <c r="B182" t="s">
        <v>255</v>
      </c>
      <c r="C182">
        <v>6451199.9999999991</v>
      </c>
      <c r="D182">
        <v>171890910.00000003</v>
      </c>
      <c r="E182">
        <v>47451990.722047962</v>
      </c>
      <c r="F182">
        <v>81624400.958418593</v>
      </c>
      <c r="G182">
        <v>307418501.68046659</v>
      </c>
      <c r="H182" s="47">
        <v>1.7999999999999998</v>
      </c>
      <c r="I182">
        <v>10200</v>
      </c>
      <c r="J182" s="20">
        <v>152.34585897336558</v>
      </c>
    </row>
    <row r="183" spans="1:10" x14ac:dyDescent="0.3">
      <c r="A183" t="s">
        <v>556</v>
      </c>
      <c r="B183" t="s">
        <v>325</v>
      </c>
      <c r="C183">
        <v>14336000</v>
      </c>
      <c r="D183">
        <v>151668450</v>
      </c>
      <c r="E183">
        <v>80460895.464725852</v>
      </c>
      <c r="F183">
        <v>61703011.182075873</v>
      </c>
      <c r="G183">
        <v>308168356.64680171</v>
      </c>
      <c r="H183" s="47">
        <v>4</v>
      </c>
      <c r="I183">
        <v>9000</v>
      </c>
      <c r="J183" s="20">
        <v>157.93091068091985</v>
      </c>
    </row>
    <row r="184" spans="1:10" x14ac:dyDescent="0.3">
      <c r="A184" t="s">
        <v>556</v>
      </c>
      <c r="B184" t="s">
        <v>291</v>
      </c>
      <c r="C184">
        <v>8601600</v>
      </c>
      <c r="D184">
        <v>144085027.5</v>
      </c>
      <c r="E184">
        <v>74728492.681340232</v>
      </c>
      <c r="F184">
        <v>80792302.981834337</v>
      </c>
      <c r="G184">
        <v>308207423.16317457</v>
      </c>
      <c r="H184" s="47">
        <v>2.4</v>
      </c>
      <c r="I184">
        <v>8550</v>
      </c>
      <c r="J184" s="20">
        <v>168.26751401587404</v>
      </c>
    </row>
    <row r="185" spans="1:10" x14ac:dyDescent="0.3">
      <c r="A185" t="s">
        <v>556</v>
      </c>
      <c r="B185" t="s">
        <v>108</v>
      </c>
      <c r="C185">
        <v>12544000</v>
      </c>
      <c r="D185">
        <v>141557220</v>
      </c>
      <c r="E185">
        <v>93565406.701970175</v>
      </c>
      <c r="F185">
        <v>61630316.293904506</v>
      </c>
      <c r="G185">
        <v>309296942.99587464</v>
      </c>
      <c r="H185" s="47">
        <v>3.5</v>
      </c>
      <c r="I185">
        <v>8400</v>
      </c>
      <c r="J185" s="20">
        <v>165.42723252368555</v>
      </c>
    </row>
    <row r="186" spans="1:10" x14ac:dyDescent="0.3">
      <c r="A186" t="b">
        <v>0</v>
      </c>
      <c r="B186" t="s">
        <v>258</v>
      </c>
      <c r="C186">
        <v>6451199.9999999991</v>
      </c>
      <c r="D186">
        <v>171890910.00000003</v>
      </c>
      <c r="E186">
        <v>50011990.722047962</v>
      </c>
      <c r="F186">
        <v>81624400.958418593</v>
      </c>
      <c r="G186">
        <v>309978501.68046659</v>
      </c>
      <c r="H186" s="47">
        <v>1.7999999999999998</v>
      </c>
      <c r="I186">
        <v>10200</v>
      </c>
      <c r="J186" s="20">
        <v>154.34585897336558</v>
      </c>
    </row>
    <row r="187" spans="1:10" x14ac:dyDescent="0.3">
      <c r="A187" t="s">
        <v>556</v>
      </c>
      <c r="B187" t="s">
        <v>127</v>
      </c>
      <c r="C187">
        <v>12902399.999999998</v>
      </c>
      <c r="D187">
        <v>153353655</v>
      </c>
      <c r="E187">
        <v>89248551.547245622</v>
      </c>
      <c r="F187">
        <v>54832316.293904521</v>
      </c>
      <c r="G187">
        <v>310336922.84115016</v>
      </c>
      <c r="H187" s="47">
        <v>3.5999999999999996</v>
      </c>
      <c r="I187">
        <v>9100</v>
      </c>
      <c r="J187" s="20">
        <v>157.89418943405701</v>
      </c>
    </row>
    <row r="188" spans="1:10" x14ac:dyDescent="0.3">
      <c r="A188" t="s">
        <v>556</v>
      </c>
      <c r="B188" t="s">
        <v>340</v>
      </c>
      <c r="C188">
        <v>14336000</v>
      </c>
      <c r="D188">
        <v>151668450</v>
      </c>
      <c r="E188">
        <v>83020895.464725837</v>
      </c>
      <c r="F188">
        <v>61703011.182075873</v>
      </c>
      <c r="G188">
        <v>310728356.64680171</v>
      </c>
      <c r="H188" s="47">
        <v>4</v>
      </c>
      <c r="I188">
        <v>9000</v>
      </c>
      <c r="J188" s="20">
        <v>159.93091068091985</v>
      </c>
    </row>
    <row r="189" spans="1:10" x14ac:dyDescent="0.3">
      <c r="A189" t="b">
        <v>0</v>
      </c>
      <c r="B189" t="s">
        <v>7</v>
      </c>
      <c r="C189">
        <v>286720000</v>
      </c>
      <c r="D189">
        <v>674082.00000000012</v>
      </c>
      <c r="E189">
        <v>13753710.309449123</v>
      </c>
      <c r="F189">
        <v>9960694.8881713562</v>
      </c>
      <c r="G189">
        <v>311108487.19762051</v>
      </c>
      <c r="H189" s="47">
        <v>80</v>
      </c>
      <c r="I189">
        <v>40</v>
      </c>
      <c r="J189" s="20">
        <v>132.54706374058856</v>
      </c>
    </row>
    <row r="190" spans="1:10" x14ac:dyDescent="0.3">
      <c r="A190" t="s">
        <v>556</v>
      </c>
      <c r="B190" t="s">
        <v>175</v>
      </c>
      <c r="C190">
        <v>8960000</v>
      </c>
      <c r="D190">
        <v>151668450</v>
      </c>
      <c r="E190">
        <v>118061130.92834738</v>
      </c>
      <c r="F190">
        <v>33202316.293904524</v>
      </c>
      <c r="G190">
        <v>311891897.22225189</v>
      </c>
      <c r="H190" s="47">
        <v>2.5</v>
      </c>
      <c r="I190">
        <v>9000</v>
      </c>
      <c r="J190" s="20">
        <v>157.53551707554277</v>
      </c>
    </row>
    <row r="191" spans="1:10" x14ac:dyDescent="0.3">
      <c r="A191" t="s">
        <v>556</v>
      </c>
      <c r="B191" t="s">
        <v>122</v>
      </c>
      <c r="C191">
        <v>12902399.999999998</v>
      </c>
      <c r="D191">
        <v>148298040</v>
      </c>
      <c r="E191">
        <v>84128551.547245622</v>
      </c>
      <c r="F191">
        <v>67192316.293904528</v>
      </c>
      <c r="G191">
        <v>312521307.84115016</v>
      </c>
      <c r="H191" s="47">
        <v>3.5999999999999996</v>
      </c>
      <c r="I191">
        <v>8800</v>
      </c>
      <c r="J191" s="20">
        <v>164.90868943405704</v>
      </c>
    </row>
    <row r="192" spans="1:10" x14ac:dyDescent="0.3">
      <c r="A192" t="s">
        <v>556</v>
      </c>
      <c r="B192" t="s">
        <v>103</v>
      </c>
      <c r="C192">
        <v>16773119.999999998</v>
      </c>
      <c r="D192">
        <v>151668450</v>
      </c>
      <c r="E192">
        <v>96125406.701970175</v>
      </c>
      <c r="F192">
        <v>49270316.293904521</v>
      </c>
      <c r="G192">
        <v>313837292.9958747</v>
      </c>
      <c r="H192" s="47">
        <v>4.68</v>
      </c>
      <c r="I192">
        <v>9000</v>
      </c>
      <c r="J192" s="20">
        <v>159.05023252368554</v>
      </c>
    </row>
    <row r="193" spans="1:10" x14ac:dyDescent="0.3">
      <c r="A193" t="s">
        <v>556</v>
      </c>
      <c r="B193" t="s">
        <v>40</v>
      </c>
      <c r="C193">
        <v>22937600</v>
      </c>
      <c r="D193">
        <v>164307487.5</v>
      </c>
      <c r="E193">
        <v>75494841.237796485</v>
      </c>
      <c r="F193">
        <v>51742316.293904521</v>
      </c>
      <c r="G193">
        <v>314482245.03170103</v>
      </c>
      <c r="H193" s="47">
        <v>6.4</v>
      </c>
      <c r="I193">
        <v>9750</v>
      </c>
      <c r="J193" s="20">
        <v>150.20435325479988</v>
      </c>
    </row>
    <row r="194" spans="1:10" x14ac:dyDescent="0.3">
      <c r="A194" t="b">
        <v>0</v>
      </c>
      <c r="B194" t="s">
        <v>257</v>
      </c>
      <c r="C194">
        <v>10680320.000000002</v>
      </c>
      <c r="D194">
        <v>182002140</v>
      </c>
      <c r="E194">
        <v>52571990.722047955</v>
      </c>
      <c r="F194">
        <v>69264400.958418593</v>
      </c>
      <c r="G194">
        <v>314518851.68046653</v>
      </c>
      <c r="H194" s="47">
        <v>2.9800000000000004</v>
      </c>
      <c r="I194">
        <v>10800</v>
      </c>
      <c r="J194" s="20">
        <v>147.9688589733656</v>
      </c>
    </row>
    <row r="195" spans="1:10" x14ac:dyDescent="0.3">
      <c r="A195" t="s">
        <v>556</v>
      </c>
      <c r="B195" t="s">
        <v>137</v>
      </c>
      <c r="C195">
        <v>12902399.999999998</v>
      </c>
      <c r="D195">
        <v>148298040</v>
      </c>
      <c r="E195">
        <v>86688551.547245622</v>
      </c>
      <c r="F195">
        <v>67192316.293904528</v>
      </c>
      <c r="G195">
        <v>315081307.84115016</v>
      </c>
      <c r="H195" s="47">
        <v>3.5999999999999996</v>
      </c>
      <c r="I195">
        <v>8800</v>
      </c>
      <c r="J195" s="20">
        <v>166.90868943405704</v>
      </c>
    </row>
    <row r="196" spans="1:10" x14ac:dyDescent="0.3">
      <c r="A196" t="s">
        <v>556</v>
      </c>
      <c r="B196" t="s">
        <v>335</v>
      </c>
      <c r="C196">
        <v>18565120</v>
      </c>
      <c r="D196">
        <v>161779680</v>
      </c>
      <c r="E196">
        <v>85580895.464725837</v>
      </c>
      <c r="F196">
        <v>49343011.18207588</v>
      </c>
      <c r="G196">
        <v>315268706.64680171</v>
      </c>
      <c r="H196" s="47">
        <v>5.18</v>
      </c>
      <c r="I196">
        <v>9600</v>
      </c>
      <c r="J196" s="20">
        <v>153.55391068091984</v>
      </c>
    </row>
    <row r="197" spans="1:10" x14ac:dyDescent="0.3">
      <c r="A197" t="s">
        <v>556</v>
      </c>
      <c r="B197" t="s">
        <v>35</v>
      </c>
      <c r="C197">
        <v>22937600</v>
      </c>
      <c r="D197">
        <v>159251872.50000003</v>
      </c>
      <c r="E197">
        <v>70374841.237796485</v>
      </c>
      <c r="F197">
        <v>64102316.293904521</v>
      </c>
      <c r="G197">
        <v>316666630.03170103</v>
      </c>
      <c r="H197" s="47">
        <v>6.4</v>
      </c>
      <c r="I197">
        <v>9450</v>
      </c>
      <c r="J197" s="20">
        <v>157.21885325479988</v>
      </c>
    </row>
    <row r="198" spans="1:10" x14ac:dyDescent="0.3">
      <c r="A198" t="s">
        <v>556</v>
      </c>
      <c r="B198" t="s">
        <v>329</v>
      </c>
      <c r="C198">
        <v>12185599.999999998</v>
      </c>
      <c r="D198">
        <v>166835295</v>
      </c>
      <c r="E198">
        <v>90165465.567875549</v>
      </c>
      <c r="F198">
        <v>49343011.18207588</v>
      </c>
      <c r="G198">
        <v>318529371.74995142</v>
      </c>
      <c r="H198" s="47">
        <v>3.3999999999999995</v>
      </c>
      <c r="I198">
        <v>9900</v>
      </c>
      <c r="J198" s="20">
        <v>155.62910607400556</v>
      </c>
    </row>
    <row r="199" spans="1:10" x14ac:dyDescent="0.3">
      <c r="A199" t="s">
        <v>556</v>
      </c>
      <c r="B199" t="s">
        <v>50</v>
      </c>
      <c r="C199">
        <v>22937600</v>
      </c>
      <c r="D199">
        <v>159251872.50000003</v>
      </c>
      <c r="E199">
        <v>72934841.237796485</v>
      </c>
      <c r="F199">
        <v>64102316.293904521</v>
      </c>
      <c r="G199">
        <v>319226630.03170103</v>
      </c>
      <c r="H199" s="47">
        <v>6.4</v>
      </c>
      <c r="I199">
        <v>9450</v>
      </c>
      <c r="J199" s="20">
        <v>159.21885325479988</v>
      </c>
    </row>
    <row r="200" spans="1:10" x14ac:dyDescent="0.3">
      <c r="A200" t="s">
        <v>556</v>
      </c>
      <c r="B200" t="s">
        <v>92</v>
      </c>
      <c r="C200">
        <v>10393600.000000002</v>
      </c>
      <c r="D200">
        <v>151668450</v>
      </c>
      <c r="E200">
        <v>95589976.805119872</v>
      </c>
      <c r="F200">
        <v>61630316.293904506</v>
      </c>
      <c r="G200">
        <v>319282343.09902436</v>
      </c>
      <c r="H200" s="47">
        <v>2.9000000000000004</v>
      </c>
      <c r="I200">
        <v>9000</v>
      </c>
      <c r="J200" s="20">
        <v>168.13992791677126</v>
      </c>
    </row>
    <row r="201" spans="1:10" x14ac:dyDescent="0.3">
      <c r="A201" t="s">
        <v>556</v>
      </c>
      <c r="B201" t="s">
        <v>132</v>
      </c>
      <c r="C201">
        <v>17131520</v>
      </c>
      <c r="D201">
        <v>158409270</v>
      </c>
      <c r="E201">
        <v>89248551.547245622</v>
      </c>
      <c r="F201">
        <v>54832316.293904521</v>
      </c>
      <c r="G201">
        <v>319621657.84115016</v>
      </c>
      <c r="H201" s="47">
        <v>4.7799999999999994</v>
      </c>
      <c r="I201">
        <v>9400</v>
      </c>
      <c r="J201" s="20">
        <v>160.53168943405703</v>
      </c>
    </row>
    <row r="202" spans="1:10" x14ac:dyDescent="0.3">
      <c r="A202" t="s">
        <v>556</v>
      </c>
      <c r="B202" t="s">
        <v>324</v>
      </c>
      <c r="C202">
        <v>12185599.999999998</v>
      </c>
      <c r="D202">
        <v>161779680</v>
      </c>
      <c r="E202">
        <v>85045465.567875534</v>
      </c>
      <c r="F202">
        <v>61703011.182075873</v>
      </c>
      <c r="G202">
        <v>320713756.74995142</v>
      </c>
      <c r="H202" s="47">
        <v>3.3999999999999995</v>
      </c>
      <c r="I202">
        <v>9600</v>
      </c>
      <c r="J202" s="20">
        <v>162.64360607400556</v>
      </c>
    </row>
    <row r="203" spans="1:10" x14ac:dyDescent="0.3">
      <c r="A203" t="s">
        <v>556</v>
      </c>
      <c r="B203" t="s">
        <v>290</v>
      </c>
      <c r="C203">
        <v>6451199.9999999991</v>
      </c>
      <c r="D203">
        <v>154196257.5</v>
      </c>
      <c r="E203">
        <v>79313062.784489945</v>
      </c>
      <c r="F203">
        <v>80792302.981834337</v>
      </c>
      <c r="G203">
        <v>320752823.26632428</v>
      </c>
      <c r="H203" s="47">
        <v>1.7999999999999998</v>
      </c>
      <c r="I203">
        <v>9150</v>
      </c>
      <c r="J203" s="20">
        <v>172.98020940895978</v>
      </c>
    </row>
    <row r="204" spans="1:10" x14ac:dyDescent="0.3">
      <c r="A204" t="b">
        <v>0</v>
      </c>
      <c r="B204" t="s">
        <v>260</v>
      </c>
      <c r="C204">
        <v>10752000.000000002</v>
      </c>
      <c r="D204">
        <v>178631730</v>
      </c>
      <c r="E204">
        <v>41261130.928347372</v>
      </c>
      <c r="F204">
        <v>90752997.870005697</v>
      </c>
      <c r="G204">
        <v>321397858.79835308</v>
      </c>
      <c r="H204" s="47">
        <v>3.0000000000000004</v>
      </c>
      <c r="I204">
        <v>10600</v>
      </c>
      <c r="J204" s="20">
        <v>159.36596520767984</v>
      </c>
    </row>
    <row r="205" spans="1:10" x14ac:dyDescent="0.3">
      <c r="A205" t="s">
        <v>556</v>
      </c>
      <c r="B205" t="s">
        <v>107</v>
      </c>
      <c r="C205">
        <v>10393600.000000002</v>
      </c>
      <c r="D205">
        <v>151668450</v>
      </c>
      <c r="E205">
        <v>98149976.805119872</v>
      </c>
      <c r="F205">
        <v>61630316.293904506</v>
      </c>
      <c r="G205">
        <v>321842343.09902436</v>
      </c>
      <c r="H205" s="47">
        <v>2.9000000000000004</v>
      </c>
      <c r="I205">
        <v>9000</v>
      </c>
      <c r="J205" s="20">
        <v>170.13992791677126</v>
      </c>
    </row>
    <row r="206" spans="1:10" x14ac:dyDescent="0.3">
      <c r="A206" t="s">
        <v>556</v>
      </c>
      <c r="B206" t="s">
        <v>126</v>
      </c>
      <c r="C206">
        <v>10752000.000000002</v>
      </c>
      <c r="D206">
        <v>163464885.00000003</v>
      </c>
      <c r="E206">
        <v>93833121.650395349</v>
      </c>
      <c r="F206">
        <v>54832316.293904521</v>
      </c>
      <c r="G206">
        <v>322882322.94429994</v>
      </c>
      <c r="H206" s="47">
        <v>3.0000000000000004</v>
      </c>
      <c r="I206">
        <v>9700</v>
      </c>
      <c r="J206" s="20">
        <v>162.60688482714272</v>
      </c>
    </row>
    <row r="207" spans="1:10" x14ac:dyDescent="0.3">
      <c r="A207" t="s">
        <v>556</v>
      </c>
      <c r="B207" t="s">
        <v>339</v>
      </c>
      <c r="C207">
        <v>12185599.999999998</v>
      </c>
      <c r="D207">
        <v>161779680</v>
      </c>
      <c r="E207">
        <v>87605465.567875534</v>
      </c>
      <c r="F207">
        <v>61703011.182075873</v>
      </c>
      <c r="G207">
        <v>323273756.74995142</v>
      </c>
      <c r="H207" s="47">
        <v>3.3999999999999995</v>
      </c>
      <c r="I207">
        <v>9600</v>
      </c>
      <c r="J207" s="20">
        <v>164.64360607400556</v>
      </c>
    </row>
    <row r="208" spans="1:10" x14ac:dyDescent="0.3">
      <c r="A208" t="s">
        <v>556</v>
      </c>
      <c r="B208" t="s">
        <v>45</v>
      </c>
      <c r="C208">
        <v>27166720.000000004</v>
      </c>
      <c r="D208">
        <v>169363102.5</v>
      </c>
      <c r="E208">
        <v>75494841.237796485</v>
      </c>
      <c r="F208">
        <v>51742316.293904521</v>
      </c>
      <c r="G208">
        <v>323766980.03170103</v>
      </c>
      <c r="H208" s="47">
        <v>7.580000000000001</v>
      </c>
      <c r="I208">
        <v>10050</v>
      </c>
      <c r="J208" s="20">
        <v>152.8418532547999</v>
      </c>
    </row>
    <row r="209" spans="1:10" x14ac:dyDescent="0.3">
      <c r="A209" t="s">
        <v>556</v>
      </c>
      <c r="B209" t="s">
        <v>174</v>
      </c>
      <c r="C209">
        <v>6809600</v>
      </c>
      <c r="D209">
        <v>161779680</v>
      </c>
      <c r="E209">
        <v>122645701.03149708</v>
      </c>
      <c r="F209">
        <v>33202316.293904524</v>
      </c>
      <c r="G209">
        <v>324437297.3254016</v>
      </c>
      <c r="H209" s="47">
        <v>1.9</v>
      </c>
      <c r="I209">
        <v>9600</v>
      </c>
      <c r="J209" s="20">
        <v>162.24821246862845</v>
      </c>
    </row>
    <row r="210" spans="1:10" x14ac:dyDescent="0.3">
      <c r="A210" t="s">
        <v>556</v>
      </c>
      <c r="B210" t="s">
        <v>121</v>
      </c>
      <c r="C210">
        <v>10752000.000000002</v>
      </c>
      <c r="D210">
        <v>158409270</v>
      </c>
      <c r="E210">
        <v>88713121.650395334</v>
      </c>
      <c r="F210">
        <v>67192316.293904528</v>
      </c>
      <c r="G210">
        <v>325066707.94429988</v>
      </c>
      <c r="H210" s="47">
        <v>3.0000000000000004</v>
      </c>
      <c r="I210">
        <v>9400</v>
      </c>
      <c r="J210" s="20">
        <v>169.62138482714278</v>
      </c>
    </row>
    <row r="211" spans="1:10" x14ac:dyDescent="0.3">
      <c r="A211" t="s">
        <v>556</v>
      </c>
      <c r="B211" t="s">
        <v>102</v>
      </c>
      <c r="C211">
        <v>14622720</v>
      </c>
      <c r="D211">
        <v>161779680</v>
      </c>
      <c r="E211">
        <v>100709976.80511987</v>
      </c>
      <c r="F211">
        <v>49270316.293904521</v>
      </c>
      <c r="G211">
        <v>326382693.09902442</v>
      </c>
      <c r="H211" s="47">
        <v>4.08</v>
      </c>
      <c r="I211">
        <v>9600</v>
      </c>
      <c r="J211" s="20">
        <v>163.76292791677128</v>
      </c>
    </row>
    <row r="212" spans="1:10" x14ac:dyDescent="0.3">
      <c r="A212" t="s">
        <v>556</v>
      </c>
      <c r="B212" t="s">
        <v>39</v>
      </c>
      <c r="C212">
        <v>20787200.000000004</v>
      </c>
      <c r="D212">
        <v>174418717.5</v>
      </c>
      <c r="E212">
        <v>80079411.340946212</v>
      </c>
      <c r="F212">
        <v>51742316.293904521</v>
      </c>
      <c r="G212">
        <v>327027645.13485074</v>
      </c>
      <c r="H212" s="47">
        <v>5.8000000000000007</v>
      </c>
      <c r="I212">
        <v>10350</v>
      </c>
      <c r="J212" s="20">
        <v>154.91704864788562</v>
      </c>
    </row>
    <row r="213" spans="1:10" x14ac:dyDescent="0.3">
      <c r="A213" t="s">
        <v>556</v>
      </c>
      <c r="B213" t="s">
        <v>136</v>
      </c>
      <c r="C213">
        <v>10752000.000000002</v>
      </c>
      <c r="D213">
        <v>158409270</v>
      </c>
      <c r="E213">
        <v>91273121.650395334</v>
      </c>
      <c r="F213">
        <v>67192316.293904528</v>
      </c>
      <c r="G213">
        <v>327626707.94429988</v>
      </c>
      <c r="H213" s="47">
        <v>3.0000000000000004</v>
      </c>
      <c r="I213">
        <v>9400</v>
      </c>
      <c r="J213" s="20">
        <v>171.62138482714278</v>
      </c>
    </row>
    <row r="214" spans="1:10" x14ac:dyDescent="0.3">
      <c r="A214" t="s">
        <v>556</v>
      </c>
      <c r="B214" t="s">
        <v>334</v>
      </c>
      <c r="C214">
        <v>16414720</v>
      </c>
      <c r="D214">
        <v>171890910.00000003</v>
      </c>
      <c r="E214">
        <v>90165465.567875549</v>
      </c>
      <c r="F214">
        <v>49343011.18207588</v>
      </c>
      <c r="G214">
        <v>327814106.74995142</v>
      </c>
      <c r="H214" s="47">
        <v>4.58</v>
      </c>
      <c r="I214">
        <v>10200</v>
      </c>
      <c r="J214" s="20">
        <v>158.26660607400555</v>
      </c>
    </row>
    <row r="215" spans="1:10" x14ac:dyDescent="0.3">
      <c r="A215" t="s">
        <v>556</v>
      </c>
      <c r="B215" t="s">
        <v>407</v>
      </c>
      <c r="C215">
        <v>16486399.999999998</v>
      </c>
      <c r="D215">
        <v>109538325</v>
      </c>
      <c r="E215">
        <v>91691402.062994152</v>
      </c>
      <c r="F215">
        <v>110674387.64634837</v>
      </c>
      <c r="G215">
        <v>328390514.70934254</v>
      </c>
      <c r="H215" s="47">
        <v>4.5999999999999996</v>
      </c>
      <c r="I215">
        <v>6500</v>
      </c>
      <c r="J215" s="20">
        <v>206.87726965428547</v>
      </c>
    </row>
    <row r="216" spans="1:10" x14ac:dyDescent="0.3">
      <c r="A216" t="s">
        <v>556</v>
      </c>
      <c r="B216" t="s">
        <v>34</v>
      </c>
      <c r="C216">
        <v>20787200.000000004</v>
      </c>
      <c r="D216">
        <v>169363102.5</v>
      </c>
      <c r="E216">
        <v>74959411.340946198</v>
      </c>
      <c r="F216">
        <v>64102316.293904521</v>
      </c>
      <c r="G216">
        <v>329212030.13485074</v>
      </c>
      <c r="H216" s="47">
        <v>5.8000000000000007</v>
      </c>
      <c r="I216">
        <v>10050</v>
      </c>
      <c r="J216" s="20">
        <v>161.93154864788562</v>
      </c>
    </row>
    <row r="217" spans="1:10" x14ac:dyDescent="0.3">
      <c r="A217" t="s">
        <v>556</v>
      </c>
      <c r="B217" t="s">
        <v>49</v>
      </c>
      <c r="C217">
        <v>20787200.000000004</v>
      </c>
      <c r="D217">
        <v>169363102.5</v>
      </c>
      <c r="E217">
        <v>77519411.340946212</v>
      </c>
      <c r="F217">
        <v>64102316.293904521</v>
      </c>
      <c r="G217">
        <v>331772030.13485074</v>
      </c>
      <c r="H217" s="47">
        <v>5.8000000000000007</v>
      </c>
      <c r="I217">
        <v>10050</v>
      </c>
      <c r="J217" s="20">
        <v>163.93154864788562</v>
      </c>
    </row>
    <row r="218" spans="1:10" x14ac:dyDescent="0.3">
      <c r="A218" t="s">
        <v>556</v>
      </c>
      <c r="B218" t="s">
        <v>131</v>
      </c>
      <c r="C218">
        <v>14981120.000000002</v>
      </c>
      <c r="D218">
        <v>168520500</v>
      </c>
      <c r="E218">
        <v>93833121.650395349</v>
      </c>
      <c r="F218">
        <v>54832316.293904521</v>
      </c>
      <c r="G218">
        <v>332167057.94429988</v>
      </c>
      <c r="H218" s="47">
        <v>4.1800000000000006</v>
      </c>
      <c r="I218">
        <v>10000</v>
      </c>
      <c r="J218" s="20">
        <v>165.24438482714271</v>
      </c>
    </row>
    <row r="219" spans="1:10" x14ac:dyDescent="0.3">
      <c r="A219" t="b">
        <v>0</v>
      </c>
      <c r="B219" t="s">
        <v>475</v>
      </c>
      <c r="C219">
        <v>44441600</v>
      </c>
      <c r="D219">
        <v>156724065</v>
      </c>
      <c r="E219">
        <v>82371696.392521039</v>
      </c>
      <c r="F219">
        <v>51742316.293904521</v>
      </c>
      <c r="G219">
        <v>335279677.68642557</v>
      </c>
      <c r="H219" s="47">
        <v>12.4</v>
      </c>
      <c r="I219">
        <v>9300</v>
      </c>
      <c r="J219" s="20">
        <v>162.49864634442847</v>
      </c>
    </row>
    <row r="220" spans="1:10" x14ac:dyDescent="0.3">
      <c r="A220" t="s">
        <v>556</v>
      </c>
      <c r="B220" t="s">
        <v>44</v>
      </c>
      <c r="C220">
        <v>25016320</v>
      </c>
      <c r="D220">
        <v>179474332.50000003</v>
      </c>
      <c r="E220">
        <v>80079411.340946212</v>
      </c>
      <c r="F220">
        <v>51742316.293904521</v>
      </c>
      <c r="G220">
        <v>336312380.1348508</v>
      </c>
      <c r="H220" s="47">
        <v>6.98</v>
      </c>
      <c r="I220">
        <v>10650</v>
      </c>
      <c r="J220" s="20">
        <v>157.55454864788561</v>
      </c>
    </row>
    <row r="221" spans="1:10" x14ac:dyDescent="0.3">
      <c r="A221" t="b">
        <v>0</v>
      </c>
      <c r="B221" t="s">
        <v>470</v>
      </c>
      <c r="C221">
        <v>44441600</v>
      </c>
      <c r="D221">
        <v>151668450</v>
      </c>
      <c r="E221">
        <v>77251696.392521039</v>
      </c>
      <c r="F221">
        <v>64102316.293904521</v>
      </c>
      <c r="G221">
        <v>337464062.68642557</v>
      </c>
      <c r="H221" s="47">
        <v>12.4</v>
      </c>
      <c r="I221">
        <v>9000</v>
      </c>
      <c r="J221" s="20">
        <v>169.51314634442843</v>
      </c>
    </row>
    <row r="222" spans="1:10" x14ac:dyDescent="0.3">
      <c r="A222" t="b">
        <v>0</v>
      </c>
      <c r="B222" t="s">
        <v>485</v>
      </c>
      <c r="C222">
        <v>44441600</v>
      </c>
      <c r="D222">
        <v>151668450</v>
      </c>
      <c r="E222">
        <v>79811696.392521039</v>
      </c>
      <c r="F222">
        <v>64102316.293904521</v>
      </c>
      <c r="G222">
        <v>340024062.68642557</v>
      </c>
      <c r="H222" s="47">
        <v>12.4</v>
      </c>
      <c r="I222">
        <v>9000</v>
      </c>
      <c r="J222" s="20">
        <v>171.51314634442843</v>
      </c>
    </row>
    <row r="223" spans="1:10" x14ac:dyDescent="0.3">
      <c r="A223" t="s">
        <v>556</v>
      </c>
      <c r="B223" t="s">
        <v>406</v>
      </c>
      <c r="C223">
        <v>14336000</v>
      </c>
      <c r="D223">
        <v>119649555</v>
      </c>
      <c r="E223">
        <v>96275972.166143864</v>
      </c>
      <c r="F223">
        <v>110674387.64634837</v>
      </c>
      <c r="G223">
        <v>340935914.81249225</v>
      </c>
      <c r="H223" s="47">
        <v>4</v>
      </c>
      <c r="I223">
        <v>7100</v>
      </c>
      <c r="J223" s="20">
        <v>211.58996504737118</v>
      </c>
    </row>
    <row r="224" spans="1:10" x14ac:dyDescent="0.3">
      <c r="A224" t="s">
        <v>556</v>
      </c>
      <c r="B224" t="s">
        <v>299</v>
      </c>
      <c r="C224">
        <v>12902399.999999998</v>
      </c>
      <c r="D224">
        <v>186215152.5</v>
      </c>
      <c r="E224">
        <v>63116501.959292285</v>
      </c>
      <c r="F224">
        <v>81438583.599516913</v>
      </c>
      <c r="G224">
        <v>343672638.05880922</v>
      </c>
      <c r="H224" s="47">
        <v>3.5999999999999996</v>
      </c>
      <c r="I224">
        <v>11050</v>
      </c>
      <c r="J224" s="20">
        <v>169.71560317464557</v>
      </c>
    </row>
    <row r="225" spans="1:10" x14ac:dyDescent="0.3">
      <c r="A225" t="b">
        <v>0</v>
      </c>
      <c r="B225" t="s">
        <v>480</v>
      </c>
      <c r="C225">
        <v>48670719.999999993</v>
      </c>
      <c r="D225">
        <v>161779680</v>
      </c>
      <c r="E225">
        <v>82371696.392521039</v>
      </c>
      <c r="F225">
        <v>51742316.293904521</v>
      </c>
      <c r="G225">
        <v>344564412.68642557</v>
      </c>
      <c r="H225" s="47">
        <v>13.579999999999998</v>
      </c>
      <c r="I225">
        <v>9600</v>
      </c>
      <c r="J225" s="20">
        <v>165.13614634442845</v>
      </c>
    </row>
    <row r="226" spans="1:10" x14ac:dyDescent="0.3">
      <c r="A226" t="s">
        <v>556</v>
      </c>
      <c r="B226" t="s">
        <v>294</v>
      </c>
      <c r="C226">
        <v>12902399.999999998</v>
      </c>
      <c r="D226">
        <v>181159537.5</v>
      </c>
      <c r="E226">
        <v>57996501.959292285</v>
      </c>
      <c r="F226">
        <v>93798583.599516913</v>
      </c>
      <c r="G226">
        <v>345857023.05880922</v>
      </c>
      <c r="H226" s="47">
        <v>3.5999999999999996</v>
      </c>
      <c r="I226">
        <v>10750</v>
      </c>
      <c r="J226" s="20">
        <v>176.73010317464556</v>
      </c>
    </row>
    <row r="227" spans="1:10" x14ac:dyDescent="0.3">
      <c r="A227" t="s">
        <v>556</v>
      </c>
      <c r="B227" t="s">
        <v>183</v>
      </c>
      <c r="C227">
        <v>13260800</v>
      </c>
      <c r="D227">
        <v>193798575</v>
      </c>
      <c r="E227">
        <v>106449140.20629942</v>
      </c>
      <c r="F227">
        <v>33848596.911587104</v>
      </c>
      <c r="G227">
        <v>347357112.11788654</v>
      </c>
      <c r="H227" s="47">
        <v>3.7</v>
      </c>
      <c r="I227">
        <v>11500</v>
      </c>
      <c r="J227" s="20">
        <v>158.98360623431424</v>
      </c>
    </row>
    <row r="228" spans="1:10" x14ac:dyDescent="0.3">
      <c r="A228" t="b">
        <v>0</v>
      </c>
      <c r="B228" t="s">
        <v>474</v>
      </c>
      <c r="C228">
        <v>42291200</v>
      </c>
      <c r="D228">
        <v>166835295</v>
      </c>
      <c r="E228">
        <v>86956266.495670751</v>
      </c>
      <c r="F228">
        <v>51742316.293904521</v>
      </c>
      <c r="G228">
        <v>347825077.78957528</v>
      </c>
      <c r="H228" s="47">
        <v>11.8</v>
      </c>
      <c r="I228">
        <v>9900</v>
      </c>
      <c r="J228" s="20">
        <v>167.21134173751418</v>
      </c>
    </row>
    <row r="229" spans="1:10" x14ac:dyDescent="0.3">
      <c r="A229" t="s">
        <v>556</v>
      </c>
      <c r="B229" t="s">
        <v>309</v>
      </c>
      <c r="C229">
        <v>12902399.999999998</v>
      </c>
      <c r="D229">
        <v>181159537.5</v>
      </c>
      <c r="E229">
        <v>60556501.959292285</v>
      </c>
      <c r="F229">
        <v>93798583.599516913</v>
      </c>
      <c r="G229">
        <v>348417023.05880922</v>
      </c>
      <c r="H229" s="47">
        <v>3.5999999999999996</v>
      </c>
      <c r="I229">
        <v>10750</v>
      </c>
      <c r="J229" s="20">
        <v>178.73010317464556</v>
      </c>
    </row>
    <row r="230" spans="1:10" x14ac:dyDescent="0.3">
      <c r="A230" t="s">
        <v>556</v>
      </c>
      <c r="B230" t="s">
        <v>178</v>
      </c>
      <c r="C230">
        <v>13260800</v>
      </c>
      <c r="D230">
        <v>188742960</v>
      </c>
      <c r="E230">
        <v>101329140.20629941</v>
      </c>
      <c r="F230">
        <v>46208596.911587097</v>
      </c>
      <c r="G230">
        <v>349541497.11788654</v>
      </c>
      <c r="H230" s="47">
        <v>3.7</v>
      </c>
      <c r="I230">
        <v>11200</v>
      </c>
      <c r="J230" s="20">
        <v>165.99810623431426</v>
      </c>
    </row>
    <row r="231" spans="1:10" x14ac:dyDescent="0.3">
      <c r="A231" t="b">
        <v>0</v>
      </c>
      <c r="B231" t="s">
        <v>469</v>
      </c>
      <c r="C231">
        <v>42291200</v>
      </c>
      <c r="D231">
        <v>161779680</v>
      </c>
      <c r="E231">
        <v>81836266.495670736</v>
      </c>
      <c r="F231">
        <v>64102316.293904521</v>
      </c>
      <c r="G231">
        <v>350009462.78957528</v>
      </c>
      <c r="H231" s="47">
        <v>11.8</v>
      </c>
      <c r="I231">
        <v>9600</v>
      </c>
      <c r="J231" s="20">
        <v>174.22584173751417</v>
      </c>
    </row>
    <row r="232" spans="1:10" x14ac:dyDescent="0.3">
      <c r="A232" t="s">
        <v>556</v>
      </c>
      <c r="B232" t="s">
        <v>193</v>
      </c>
      <c r="C232">
        <v>13260800</v>
      </c>
      <c r="D232">
        <v>188742960</v>
      </c>
      <c r="E232">
        <v>103889140.20629941</v>
      </c>
      <c r="F232">
        <v>46208596.911587097</v>
      </c>
      <c r="G232">
        <v>352101497.11788654</v>
      </c>
      <c r="H232" s="47">
        <v>3.7</v>
      </c>
      <c r="I232">
        <v>11200</v>
      </c>
      <c r="J232" s="20">
        <v>167.99810623431426</v>
      </c>
    </row>
    <row r="233" spans="1:10" x14ac:dyDescent="0.3">
      <c r="A233" t="b">
        <v>0</v>
      </c>
      <c r="B233" t="s">
        <v>484</v>
      </c>
      <c r="C233">
        <v>42291200</v>
      </c>
      <c r="D233">
        <v>161779680</v>
      </c>
      <c r="E233">
        <v>84396266.495670751</v>
      </c>
      <c r="F233">
        <v>64102316.293904521</v>
      </c>
      <c r="G233">
        <v>352569462.78957528</v>
      </c>
      <c r="H233" s="47">
        <v>11.8</v>
      </c>
      <c r="I233">
        <v>9600</v>
      </c>
      <c r="J233" s="20">
        <v>176.22584173751417</v>
      </c>
    </row>
    <row r="234" spans="1:10" x14ac:dyDescent="0.3">
      <c r="A234" t="s">
        <v>556</v>
      </c>
      <c r="B234" t="s">
        <v>304</v>
      </c>
      <c r="C234">
        <v>17131520</v>
      </c>
      <c r="D234">
        <v>191270767.50000003</v>
      </c>
      <c r="E234">
        <v>63116501.959292285</v>
      </c>
      <c r="F234">
        <v>81438583.599516913</v>
      </c>
      <c r="G234">
        <v>352957373.05880922</v>
      </c>
      <c r="H234" s="47">
        <v>4.78</v>
      </c>
      <c r="I234">
        <v>11350</v>
      </c>
      <c r="J234" s="20">
        <v>172.35310317464555</v>
      </c>
    </row>
    <row r="235" spans="1:10" x14ac:dyDescent="0.3">
      <c r="A235" t="s">
        <v>556</v>
      </c>
      <c r="B235" t="s">
        <v>188</v>
      </c>
      <c r="C235">
        <v>17489920.000000004</v>
      </c>
      <c r="D235">
        <v>198854190</v>
      </c>
      <c r="E235">
        <v>106449140.20629942</v>
      </c>
      <c r="F235">
        <v>33848596.911587104</v>
      </c>
      <c r="G235">
        <v>356641847.11788654</v>
      </c>
      <c r="H235" s="47">
        <v>4.8800000000000008</v>
      </c>
      <c r="I235">
        <v>11800</v>
      </c>
      <c r="J235" s="20">
        <v>161.62110623431425</v>
      </c>
    </row>
    <row r="236" spans="1:10" x14ac:dyDescent="0.3">
      <c r="A236" t="b">
        <v>0</v>
      </c>
      <c r="B236" t="s">
        <v>479</v>
      </c>
      <c r="C236">
        <v>46520320</v>
      </c>
      <c r="D236">
        <v>171890910.00000003</v>
      </c>
      <c r="E236">
        <v>86956266.495670751</v>
      </c>
      <c r="F236">
        <v>51742316.293904521</v>
      </c>
      <c r="G236">
        <v>357109812.78957534</v>
      </c>
      <c r="H236" s="47">
        <v>12.98</v>
      </c>
      <c r="I236">
        <v>10200</v>
      </c>
      <c r="J236" s="20">
        <v>169.84884173751416</v>
      </c>
    </row>
    <row r="237" spans="1:10" x14ac:dyDescent="0.3">
      <c r="A237" t="s">
        <v>556</v>
      </c>
      <c r="B237" t="s">
        <v>262</v>
      </c>
      <c r="C237">
        <v>9318400</v>
      </c>
      <c r="D237">
        <v>182002140</v>
      </c>
      <c r="E237">
        <v>73353121.650395319</v>
      </c>
      <c r="F237">
        <v>96286717.252323106</v>
      </c>
      <c r="G237">
        <v>360960378.90271842</v>
      </c>
      <c r="H237" s="47">
        <v>2.6</v>
      </c>
      <c r="I237">
        <v>10800</v>
      </c>
      <c r="J237" s="20">
        <v>189.90737604890836</v>
      </c>
    </row>
    <row r="238" spans="1:10" x14ac:dyDescent="0.3">
      <c r="A238" t="s">
        <v>556</v>
      </c>
      <c r="B238" t="s">
        <v>415</v>
      </c>
      <c r="C238">
        <v>20787200.000000004</v>
      </c>
      <c r="D238">
        <v>151668450</v>
      </c>
      <c r="E238">
        <v>80079411.340946212</v>
      </c>
      <c r="F238">
        <v>111320668.26403098</v>
      </c>
      <c r="G238">
        <v>363855729.60497719</v>
      </c>
      <c r="H238" s="47">
        <v>5.8000000000000007</v>
      </c>
      <c r="I238">
        <v>9000</v>
      </c>
      <c r="J238" s="20">
        <v>208.32535881305691</v>
      </c>
    </row>
    <row r="239" spans="1:10" x14ac:dyDescent="0.3">
      <c r="A239" t="s">
        <v>556</v>
      </c>
      <c r="B239" t="s">
        <v>410</v>
      </c>
      <c r="C239">
        <v>20787200.000000004</v>
      </c>
      <c r="D239">
        <v>146612835.00000003</v>
      </c>
      <c r="E239">
        <v>74959411.340946198</v>
      </c>
      <c r="F239">
        <v>123680668.26403098</v>
      </c>
      <c r="G239">
        <v>366040114.60497719</v>
      </c>
      <c r="H239" s="47">
        <v>5.8000000000000007</v>
      </c>
      <c r="I239">
        <v>8700</v>
      </c>
      <c r="J239" s="20">
        <v>215.33985881305691</v>
      </c>
    </row>
    <row r="240" spans="1:10" x14ac:dyDescent="0.3">
      <c r="A240" t="s">
        <v>556</v>
      </c>
      <c r="B240" t="s">
        <v>425</v>
      </c>
      <c r="C240">
        <v>20787200.000000004</v>
      </c>
      <c r="D240">
        <v>146612835.00000003</v>
      </c>
      <c r="E240">
        <v>77519411.340946212</v>
      </c>
      <c r="F240">
        <v>123680668.26403098</v>
      </c>
      <c r="G240">
        <v>368600114.60497725</v>
      </c>
      <c r="H240" s="47">
        <v>5.8000000000000007</v>
      </c>
      <c r="I240">
        <v>8700</v>
      </c>
      <c r="J240" s="20">
        <v>217.33985881305691</v>
      </c>
    </row>
    <row r="241" spans="1:10" x14ac:dyDescent="0.3">
      <c r="A241" t="s">
        <v>556</v>
      </c>
      <c r="B241" t="s">
        <v>420</v>
      </c>
      <c r="C241">
        <v>25016320</v>
      </c>
      <c r="D241">
        <v>156724065</v>
      </c>
      <c r="E241">
        <v>80079411.340946212</v>
      </c>
      <c r="F241">
        <v>111320668.26403098</v>
      </c>
      <c r="G241">
        <v>373140464.60497719</v>
      </c>
      <c r="H241" s="47">
        <v>6.9799999999999995</v>
      </c>
      <c r="I241">
        <v>9300</v>
      </c>
      <c r="J241" s="20">
        <v>210.9628588130569</v>
      </c>
    </row>
    <row r="242" spans="1:10" x14ac:dyDescent="0.3">
      <c r="A242" t="s">
        <v>556</v>
      </c>
      <c r="B242" t="s">
        <v>261</v>
      </c>
      <c r="C242">
        <v>7168000</v>
      </c>
      <c r="D242">
        <v>192113370.00000003</v>
      </c>
      <c r="E242">
        <v>77937691.753545031</v>
      </c>
      <c r="F242">
        <v>96286717.252323106</v>
      </c>
      <c r="G242">
        <v>373505779.00586814</v>
      </c>
      <c r="H242" s="47">
        <v>2</v>
      </c>
      <c r="I242">
        <v>11400</v>
      </c>
      <c r="J242" s="20">
        <v>194.62007144199404</v>
      </c>
    </row>
    <row r="243" spans="1:10" x14ac:dyDescent="0.3">
      <c r="A243" t="s">
        <v>556</v>
      </c>
      <c r="B243" t="s">
        <v>301</v>
      </c>
      <c r="C243">
        <v>11468800</v>
      </c>
      <c r="D243">
        <v>189585562.5</v>
      </c>
      <c r="E243">
        <v>95208492.681340232</v>
      </c>
      <c r="F243">
        <v>86972302.981834337</v>
      </c>
      <c r="G243">
        <v>383235158.16317457</v>
      </c>
      <c r="H243" s="47">
        <v>3.2</v>
      </c>
      <c r="I243">
        <v>11250</v>
      </c>
      <c r="J243" s="20">
        <v>200.25701401587406</v>
      </c>
    </row>
    <row r="244" spans="1:10" x14ac:dyDescent="0.3">
      <c r="A244" t="s">
        <v>556</v>
      </c>
      <c r="B244" t="s">
        <v>296</v>
      </c>
      <c r="C244">
        <v>11468800</v>
      </c>
      <c r="D244">
        <v>184529947.5</v>
      </c>
      <c r="E244">
        <v>90088492.681340232</v>
      </c>
      <c r="F244">
        <v>99332302.981834337</v>
      </c>
      <c r="G244">
        <v>385419543.16317457</v>
      </c>
      <c r="H244" s="47">
        <v>3.2</v>
      </c>
      <c r="I244">
        <v>10950</v>
      </c>
      <c r="J244" s="20">
        <v>207.27151401587406</v>
      </c>
    </row>
    <row r="245" spans="1:10" x14ac:dyDescent="0.3">
      <c r="A245" t="b">
        <v>0</v>
      </c>
      <c r="B245" t="s">
        <v>227</v>
      </c>
      <c r="C245">
        <v>289587200</v>
      </c>
      <c r="D245">
        <v>46174616.999999993</v>
      </c>
      <c r="E245">
        <v>34233710.309449121</v>
      </c>
      <c r="F245">
        <v>16140694.888171352</v>
      </c>
      <c r="G245">
        <v>386136222.19762051</v>
      </c>
      <c r="H245" s="47">
        <v>80.8</v>
      </c>
      <c r="I245">
        <v>2740</v>
      </c>
      <c r="J245" s="20">
        <v>164.53656374058855</v>
      </c>
    </row>
    <row r="246" spans="1:10" x14ac:dyDescent="0.3">
      <c r="A246" t="s">
        <v>556</v>
      </c>
      <c r="B246" t="s">
        <v>185</v>
      </c>
      <c r="C246">
        <v>11827200</v>
      </c>
      <c r="D246">
        <v>197168985</v>
      </c>
      <c r="E246">
        <v>138541130.92834738</v>
      </c>
      <c r="F246">
        <v>39382316.293904521</v>
      </c>
      <c r="G246">
        <v>386919632.22225189</v>
      </c>
      <c r="H246" s="47">
        <v>3.3</v>
      </c>
      <c r="I246">
        <v>11700</v>
      </c>
      <c r="J246" s="20">
        <v>189.52501707554276</v>
      </c>
    </row>
    <row r="247" spans="1:10" x14ac:dyDescent="0.3">
      <c r="A247" t="s">
        <v>556</v>
      </c>
      <c r="B247" t="s">
        <v>311</v>
      </c>
      <c r="C247">
        <v>11468800</v>
      </c>
      <c r="D247">
        <v>184529947.5</v>
      </c>
      <c r="E247">
        <v>92648492.681340232</v>
      </c>
      <c r="F247">
        <v>99332302.981834337</v>
      </c>
      <c r="G247">
        <v>387979543.16317457</v>
      </c>
      <c r="H247" s="47">
        <v>3.2</v>
      </c>
      <c r="I247">
        <v>10950</v>
      </c>
      <c r="J247" s="20">
        <v>209.27151401587406</v>
      </c>
    </row>
    <row r="248" spans="1:10" x14ac:dyDescent="0.3">
      <c r="A248" t="b">
        <v>0</v>
      </c>
      <c r="B248" t="s">
        <v>226</v>
      </c>
      <c r="C248">
        <v>289587200</v>
      </c>
      <c r="D248">
        <v>41119002</v>
      </c>
      <c r="E248">
        <v>29113710.309449125</v>
      </c>
      <c r="F248">
        <v>28500694.888171352</v>
      </c>
      <c r="G248">
        <v>388320607.19762051</v>
      </c>
      <c r="H248" s="47">
        <v>80.8</v>
      </c>
      <c r="I248">
        <v>2440</v>
      </c>
      <c r="J248" s="20">
        <v>171.55106374058855</v>
      </c>
    </row>
    <row r="249" spans="1:10" x14ac:dyDescent="0.3">
      <c r="A249" t="s">
        <v>556</v>
      </c>
      <c r="B249" t="s">
        <v>180</v>
      </c>
      <c r="C249">
        <v>11827200</v>
      </c>
      <c r="D249">
        <v>192113370.00000003</v>
      </c>
      <c r="E249">
        <v>133421130.92834739</v>
      </c>
      <c r="F249">
        <v>51742316.293904521</v>
      </c>
      <c r="G249">
        <v>389104017.22225195</v>
      </c>
      <c r="H249" s="47">
        <v>3.3</v>
      </c>
      <c r="I249">
        <v>11400</v>
      </c>
      <c r="J249" s="20">
        <v>196.53951707554279</v>
      </c>
    </row>
    <row r="250" spans="1:10" x14ac:dyDescent="0.3">
      <c r="A250" t="b">
        <v>0</v>
      </c>
      <c r="B250" t="s">
        <v>229</v>
      </c>
      <c r="C250">
        <v>289587200</v>
      </c>
      <c r="D250">
        <v>41119002</v>
      </c>
      <c r="E250">
        <v>31673710.309449125</v>
      </c>
      <c r="F250">
        <v>28500694.888171352</v>
      </c>
      <c r="G250">
        <v>390880607.19762051</v>
      </c>
      <c r="H250" s="47">
        <v>80.8</v>
      </c>
      <c r="I250">
        <v>2440</v>
      </c>
      <c r="J250" s="20">
        <v>173.55106374058855</v>
      </c>
    </row>
    <row r="251" spans="1:10" x14ac:dyDescent="0.3">
      <c r="A251" t="s">
        <v>556</v>
      </c>
      <c r="B251" t="s">
        <v>195</v>
      </c>
      <c r="C251">
        <v>11827200</v>
      </c>
      <c r="D251">
        <v>192113370.00000003</v>
      </c>
      <c r="E251">
        <v>135981130.92834741</v>
      </c>
      <c r="F251">
        <v>51742316.293904521</v>
      </c>
      <c r="G251">
        <v>391664017.22225201</v>
      </c>
      <c r="H251" s="47">
        <v>3.3</v>
      </c>
      <c r="I251">
        <v>11400</v>
      </c>
      <c r="J251" s="20">
        <v>198.53951707554279</v>
      </c>
    </row>
    <row r="252" spans="1:10" x14ac:dyDescent="0.3">
      <c r="A252" t="s">
        <v>556</v>
      </c>
      <c r="B252" t="s">
        <v>306</v>
      </c>
      <c r="C252">
        <v>15697920.000000002</v>
      </c>
      <c r="D252">
        <v>194641177.5</v>
      </c>
      <c r="E252">
        <v>95208492.681340232</v>
      </c>
      <c r="F252">
        <v>86972302.981834337</v>
      </c>
      <c r="G252">
        <v>392519893.16317457</v>
      </c>
      <c r="H252" s="47">
        <v>4.3800000000000008</v>
      </c>
      <c r="I252">
        <v>11550</v>
      </c>
      <c r="J252" s="20">
        <v>202.89451401587405</v>
      </c>
    </row>
    <row r="253" spans="1:10" x14ac:dyDescent="0.3">
      <c r="A253" t="b">
        <v>0</v>
      </c>
      <c r="B253" t="s">
        <v>228</v>
      </c>
      <c r="C253">
        <v>293816320</v>
      </c>
      <c r="D253">
        <v>51230232.000000007</v>
      </c>
      <c r="E253">
        <v>34233710.309449121</v>
      </c>
      <c r="F253">
        <v>16140694.888171352</v>
      </c>
      <c r="G253">
        <v>395420957.19762051</v>
      </c>
      <c r="H253" s="47">
        <v>81.98</v>
      </c>
      <c r="I253">
        <v>3040</v>
      </c>
      <c r="J253" s="20">
        <v>167.17406374058854</v>
      </c>
    </row>
    <row r="254" spans="1:10" x14ac:dyDescent="0.3">
      <c r="A254" t="s">
        <v>556</v>
      </c>
      <c r="B254" t="s">
        <v>300</v>
      </c>
      <c r="C254">
        <v>9318400</v>
      </c>
      <c r="D254">
        <v>199696792.5</v>
      </c>
      <c r="E254">
        <v>99793062.784489945</v>
      </c>
      <c r="F254">
        <v>86972302.981834337</v>
      </c>
      <c r="G254">
        <v>395780558.26632428</v>
      </c>
      <c r="H254" s="47">
        <v>2.6</v>
      </c>
      <c r="I254">
        <v>11850</v>
      </c>
      <c r="J254" s="20">
        <v>204.96970940895977</v>
      </c>
    </row>
    <row r="255" spans="1:10" x14ac:dyDescent="0.3">
      <c r="A255" t="b">
        <v>0</v>
      </c>
      <c r="B255" t="s">
        <v>190</v>
      </c>
      <c r="C255">
        <v>16056320.000000002</v>
      </c>
      <c r="D255">
        <v>202224600</v>
      </c>
      <c r="E255">
        <v>138541130.92834738</v>
      </c>
      <c r="F255">
        <v>39382316.293904521</v>
      </c>
      <c r="G255">
        <v>396204367.22225189</v>
      </c>
      <c r="H255" s="47">
        <v>4.4800000000000004</v>
      </c>
      <c r="I255">
        <v>12000</v>
      </c>
      <c r="J255" s="20">
        <v>192.16251707554275</v>
      </c>
    </row>
    <row r="256" spans="1:10" x14ac:dyDescent="0.3">
      <c r="A256" t="b">
        <v>0</v>
      </c>
      <c r="B256" t="s">
        <v>270</v>
      </c>
      <c r="C256">
        <v>13619200</v>
      </c>
      <c r="D256">
        <v>224132265</v>
      </c>
      <c r="E256">
        <v>61741130.928347372</v>
      </c>
      <c r="F256">
        <v>96932997.870005697</v>
      </c>
      <c r="G256">
        <v>396425593.79835308</v>
      </c>
      <c r="H256" s="47">
        <v>3.8</v>
      </c>
      <c r="I256">
        <v>13300</v>
      </c>
      <c r="J256" s="20">
        <v>191.35546520767986</v>
      </c>
    </row>
    <row r="257" spans="1:10" x14ac:dyDescent="0.3">
      <c r="A257" t="s">
        <v>556</v>
      </c>
      <c r="B257" t="s">
        <v>295</v>
      </c>
      <c r="C257">
        <v>9318400</v>
      </c>
      <c r="D257">
        <v>194641177.5</v>
      </c>
      <c r="E257">
        <v>94673062.784489945</v>
      </c>
      <c r="F257">
        <v>99332302.981834337</v>
      </c>
      <c r="G257">
        <v>397964943.26632428</v>
      </c>
      <c r="H257" s="47">
        <v>2.6</v>
      </c>
      <c r="I257">
        <v>11550</v>
      </c>
      <c r="J257" s="20">
        <v>211.98420940895977</v>
      </c>
    </row>
    <row r="258" spans="1:10" x14ac:dyDescent="0.3">
      <c r="A258" t="b">
        <v>0</v>
      </c>
      <c r="B258" t="s">
        <v>265</v>
      </c>
      <c r="C258">
        <v>13619200</v>
      </c>
      <c r="D258">
        <v>219076650</v>
      </c>
      <c r="E258">
        <v>56621130.928347379</v>
      </c>
      <c r="F258">
        <v>109292997.8700057</v>
      </c>
      <c r="G258">
        <v>398609978.79835308</v>
      </c>
      <c r="H258" s="47">
        <v>3.8</v>
      </c>
      <c r="I258">
        <v>13000</v>
      </c>
      <c r="J258" s="20">
        <v>198.36996520767985</v>
      </c>
    </row>
    <row r="259" spans="1:10" x14ac:dyDescent="0.3">
      <c r="A259" t="b">
        <v>0</v>
      </c>
      <c r="B259" t="s">
        <v>184</v>
      </c>
      <c r="C259">
        <v>9676800</v>
      </c>
      <c r="D259">
        <v>207280215</v>
      </c>
      <c r="E259">
        <v>143125701.03149709</v>
      </c>
      <c r="F259">
        <v>39382316.293904521</v>
      </c>
      <c r="G259">
        <v>399465032.32540166</v>
      </c>
      <c r="H259" s="47">
        <v>2.7</v>
      </c>
      <c r="I259">
        <v>12300</v>
      </c>
      <c r="J259" s="20">
        <v>194.23771246862847</v>
      </c>
    </row>
    <row r="260" spans="1:10" x14ac:dyDescent="0.3">
      <c r="A260" t="s">
        <v>556</v>
      </c>
      <c r="B260" t="s">
        <v>310</v>
      </c>
      <c r="C260">
        <v>9318400</v>
      </c>
      <c r="D260">
        <v>194641177.5</v>
      </c>
      <c r="E260">
        <v>97233062.784489945</v>
      </c>
      <c r="F260">
        <v>99332302.981834337</v>
      </c>
      <c r="G260">
        <v>400524943.26632428</v>
      </c>
      <c r="H260" s="47">
        <v>2.6</v>
      </c>
      <c r="I260">
        <v>11550</v>
      </c>
      <c r="J260" s="20">
        <v>213.98420940895977</v>
      </c>
    </row>
    <row r="261" spans="1:10" x14ac:dyDescent="0.3">
      <c r="A261" t="b">
        <v>0</v>
      </c>
      <c r="B261" t="s">
        <v>280</v>
      </c>
      <c r="C261">
        <v>13619200</v>
      </c>
      <c r="D261">
        <v>219076650</v>
      </c>
      <c r="E261">
        <v>59181130.928347379</v>
      </c>
      <c r="F261">
        <v>109292997.8700057</v>
      </c>
      <c r="G261">
        <v>401169978.79835308</v>
      </c>
      <c r="H261" s="47">
        <v>3.8</v>
      </c>
      <c r="I261">
        <v>13000</v>
      </c>
      <c r="J261" s="20">
        <v>200.36996520767985</v>
      </c>
    </row>
    <row r="262" spans="1:10" x14ac:dyDescent="0.3">
      <c r="A262" t="b">
        <v>0</v>
      </c>
      <c r="B262" t="s">
        <v>179</v>
      </c>
      <c r="C262">
        <v>9676800</v>
      </c>
      <c r="D262">
        <v>202224600</v>
      </c>
      <c r="E262">
        <v>138005701.03149709</v>
      </c>
      <c r="F262">
        <v>51742316.293904521</v>
      </c>
      <c r="G262">
        <v>401649417.32540166</v>
      </c>
      <c r="H262" s="47">
        <v>2.7</v>
      </c>
      <c r="I262">
        <v>12000</v>
      </c>
      <c r="J262" s="20">
        <v>201.2522124686285</v>
      </c>
    </row>
    <row r="263" spans="1:10" x14ac:dyDescent="0.3">
      <c r="A263" t="b">
        <v>0</v>
      </c>
      <c r="B263" t="s">
        <v>231</v>
      </c>
      <c r="C263">
        <v>293888000</v>
      </c>
      <c r="D263">
        <v>47859822.000000007</v>
      </c>
      <c r="E263">
        <v>22922850.515748538</v>
      </c>
      <c r="F263">
        <v>37629291.799758457</v>
      </c>
      <c r="G263">
        <v>402299964.31550699</v>
      </c>
      <c r="H263" s="47">
        <v>82</v>
      </c>
      <c r="I263">
        <v>2840</v>
      </c>
      <c r="J263" s="20">
        <v>178.57116997490277</v>
      </c>
    </row>
    <row r="264" spans="1:10" x14ac:dyDescent="0.3">
      <c r="A264" t="s">
        <v>556</v>
      </c>
      <c r="B264" t="s">
        <v>417</v>
      </c>
      <c r="C264">
        <v>19353600</v>
      </c>
      <c r="D264">
        <v>155038860.00000003</v>
      </c>
      <c r="E264">
        <v>112171402.06299415</v>
      </c>
      <c r="F264">
        <v>116854387.64634839</v>
      </c>
      <c r="G264">
        <v>403418249.7093426</v>
      </c>
      <c r="H264" s="47">
        <v>5.4</v>
      </c>
      <c r="I264">
        <v>9200</v>
      </c>
      <c r="J264" s="20">
        <v>238.86676965428543</v>
      </c>
    </row>
    <row r="265" spans="1:10" x14ac:dyDescent="0.3">
      <c r="A265" t="b">
        <v>0</v>
      </c>
      <c r="B265" t="s">
        <v>194</v>
      </c>
      <c r="C265">
        <v>9676800</v>
      </c>
      <c r="D265">
        <v>202224600</v>
      </c>
      <c r="E265">
        <v>140565701.03149709</v>
      </c>
      <c r="F265">
        <v>51742316.293904521</v>
      </c>
      <c r="G265">
        <v>404209417.32540166</v>
      </c>
      <c r="H265" s="47">
        <v>2.7</v>
      </c>
      <c r="I265">
        <v>12000</v>
      </c>
      <c r="J265" s="20">
        <v>203.2522124686285</v>
      </c>
    </row>
    <row r="266" spans="1:10" x14ac:dyDescent="0.3">
      <c r="A266" t="b">
        <v>0</v>
      </c>
      <c r="B266" t="s">
        <v>305</v>
      </c>
      <c r="C266">
        <v>13547520</v>
      </c>
      <c r="D266">
        <v>204752407.50000003</v>
      </c>
      <c r="E266">
        <v>99793062.784489945</v>
      </c>
      <c r="F266">
        <v>86972302.981834337</v>
      </c>
      <c r="G266">
        <v>405065293.26632434</v>
      </c>
      <c r="H266" s="47">
        <v>3.7800000000000002</v>
      </c>
      <c r="I266">
        <v>12150</v>
      </c>
      <c r="J266" s="20">
        <v>207.60720940895976</v>
      </c>
    </row>
    <row r="267" spans="1:10" x14ac:dyDescent="0.3">
      <c r="A267" t="s">
        <v>556</v>
      </c>
      <c r="B267" t="s">
        <v>412</v>
      </c>
      <c r="C267">
        <v>19353600</v>
      </c>
      <c r="D267">
        <v>149983245</v>
      </c>
      <c r="E267">
        <v>107051402.06299415</v>
      </c>
      <c r="F267">
        <v>129214387.6463484</v>
      </c>
      <c r="G267">
        <v>405602634.70934254</v>
      </c>
      <c r="H267" s="47">
        <v>5.4</v>
      </c>
      <c r="I267">
        <v>8900</v>
      </c>
      <c r="J267" s="20">
        <v>245.88126965428543</v>
      </c>
    </row>
    <row r="268" spans="1:10" x14ac:dyDescent="0.3">
      <c r="A268" t="b">
        <v>0</v>
      </c>
      <c r="B268" t="s">
        <v>275</v>
      </c>
      <c r="C268">
        <v>17848320</v>
      </c>
      <c r="D268">
        <v>229187880</v>
      </c>
      <c r="E268">
        <v>61741130.928347372</v>
      </c>
      <c r="F268">
        <v>96932997.870005697</v>
      </c>
      <c r="G268">
        <v>405710328.79835308</v>
      </c>
      <c r="H268" s="47">
        <v>4.9800000000000004</v>
      </c>
      <c r="I268">
        <v>13600</v>
      </c>
      <c r="J268" s="20">
        <v>193.99296520767984</v>
      </c>
    </row>
    <row r="269" spans="1:10" x14ac:dyDescent="0.3">
      <c r="A269" t="s">
        <v>556</v>
      </c>
      <c r="B269" t="s">
        <v>427</v>
      </c>
      <c r="C269">
        <v>19353600</v>
      </c>
      <c r="D269">
        <v>149983245</v>
      </c>
      <c r="E269">
        <v>109611402.06299415</v>
      </c>
      <c r="F269">
        <v>129214387.6463484</v>
      </c>
      <c r="G269">
        <v>408162634.70934254</v>
      </c>
      <c r="H269" s="47">
        <v>5.4</v>
      </c>
      <c r="I269">
        <v>8900</v>
      </c>
      <c r="J269" s="20">
        <v>247.88126965428543</v>
      </c>
    </row>
    <row r="270" spans="1:10" x14ac:dyDescent="0.3">
      <c r="A270" t="b">
        <v>0</v>
      </c>
      <c r="B270" t="s">
        <v>189</v>
      </c>
      <c r="C270">
        <v>13905920</v>
      </c>
      <c r="D270">
        <v>212335830</v>
      </c>
      <c r="E270">
        <v>143125701.03149709</v>
      </c>
      <c r="F270">
        <v>39382316.293904521</v>
      </c>
      <c r="G270">
        <v>408749767.32540166</v>
      </c>
      <c r="H270" s="47">
        <v>3.88</v>
      </c>
      <c r="I270">
        <v>12600</v>
      </c>
      <c r="J270" s="20">
        <v>196.87521246862849</v>
      </c>
    </row>
    <row r="271" spans="1:10" x14ac:dyDescent="0.3">
      <c r="A271" t="s">
        <v>556</v>
      </c>
      <c r="B271" t="s">
        <v>422</v>
      </c>
      <c r="C271">
        <v>23582720</v>
      </c>
      <c r="D271">
        <v>160094475</v>
      </c>
      <c r="E271">
        <v>112171402.06299415</v>
      </c>
      <c r="F271">
        <v>116854387.64634839</v>
      </c>
      <c r="G271">
        <v>412702984.70934248</v>
      </c>
      <c r="H271" s="47">
        <v>6.58</v>
      </c>
      <c r="I271">
        <v>9500</v>
      </c>
      <c r="J271" s="20">
        <v>241.50426965428542</v>
      </c>
    </row>
    <row r="272" spans="1:10" x14ac:dyDescent="0.3">
      <c r="A272" t="s">
        <v>556</v>
      </c>
      <c r="B272" t="s">
        <v>416</v>
      </c>
      <c r="C272">
        <v>17203200</v>
      </c>
      <c r="D272">
        <v>165150090</v>
      </c>
      <c r="E272">
        <v>116755972.16614385</v>
      </c>
      <c r="F272">
        <v>116854387.64634839</v>
      </c>
      <c r="G272">
        <v>415963649.81249225</v>
      </c>
      <c r="H272" s="47">
        <v>4.8</v>
      </c>
      <c r="I272">
        <v>9800</v>
      </c>
      <c r="J272" s="20">
        <v>243.5794650473712</v>
      </c>
    </row>
    <row r="273" spans="1:10" x14ac:dyDescent="0.3">
      <c r="A273" t="s">
        <v>556</v>
      </c>
      <c r="B273" t="s">
        <v>411</v>
      </c>
      <c r="C273">
        <v>17203200</v>
      </c>
      <c r="D273">
        <v>160094475</v>
      </c>
      <c r="E273">
        <v>111635972.16614386</v>
      </c>
      <c r="F273">
        <v>129214387.6463484</v>
      </c>
      <c r="G273">
        <v>418148034.81249231</v>
      </c>
      <c r="H273" s="47">
        <v>4.8</v>
      </c>
      <c r="I273">
        <v>9500</v>
      </c>
      <c r="J273" s="20">
        <v>250.5939650473712</v>
      </c>
    </row>
    <row r="274" spans="1:10" x14ac:dyDescent="0.3">
      <c r="A274" t="s">
        <v>556</v>
      </c>
      <c r="B274" t="s">
        <v>426</v>
      </c>
      <c r="C274">
        <v>17203200</v>
      </c>
      <c r="D274">
        <v>160094475</v>
      </c>
      <c r="E274">
        <v>114195972.16614386</v>
      </c>
      <c r="F274">
        <v>129214387.6463484</v>
      </c>
      <c r="G274">
        <v>420708034.81249231</v>
      </c>
      <c r="H274" s="47">
        <v>4.8</v>
      </c>
      <c r="I274">
        <v>9500</v>
      </c>
      <c r="J274" s="20">
        <v>252.5939650473712</v>
      </c>
    </row>
    <row r="275" spans="1:10" x14ac:dyDescent="0.3">
      <c r="A275" t="s">
        <v>556</v>
      </c>
      <c r="B275" t="s">
        <v>421</v>
      </c>
      <c r="C275">
        <v>21432320</v>
      </c>
      <c r="D275">
        <v>170205705</v>
      </c>
      <c r="E275">
        <v>116755972.16614385</v>
      </c>
      <c r="F275">
        <v>116854387.64634839</v>
      </c>
      <c r="G275">
        <v>425248384.81249225</v>
      </c>
      <c r="H275" s="47">
        <v>5.9799999999999995</v>
      </c>
      <c r="I275">
        <v>10100</v>
      </c>
      <c r="J275" s="20">
        <v>246.21696504737119</v>
      </c>
    </row>
    <row r="276" spans="1:10" x14ac:dyDescent="0.3">
      <c r="A276" t="b">
        <v>0</v>
      </c>
      <c r="B276" t="s">
        <v>272</v>
      </c>
      <c r="C276">
        <v>12185599.999999998</v>
      </c>
      <c r="D276">
        <v>227502675</v>
      </c>
      <c r="E276">
        <v>93833121.650395349</v>
      </c>
      <c r="F276">
        <v>102466717.25232312</v>
      </c>
      <c r="G276">
        <v>435988113.90271842</v>
      </c>
      <c r="H276" s="47">
        <v>3.3999999999999995</v>
      </c>
      <c r="I276">
        <v>13500</v>
      </c>
      <c r="J276" s="20">
        <v>221.89687604890838</v>
      </c>
    </row>
    <row r="277" spans="1:10" x14ac:dyDescent="0.3">
      <c r="A277" t="b">
        <v>0</v>
      </c>
      <c r="B277" t="s">
        <v>267</v>
      </c>
      <c r="C277">
        <v>12185599.999999998</v>
      </c>
      <c r="D277">
        <v>222447060</v>
      </c>
      <c r="E277">
        <v>88713121.650395334</v>
      </c>
      <c r="F277">
        <v>114826717.25232309</v>
      </c>
      <c r="G277">
        <v>438172498.90271842</v>
      </c>
      <c r="H277" s="47">
        <v>3.3999999999999995</v>
      </c>
      <c r="I277">
        <v>13200</v>
      </c>
      <c r="J277" s="20">
        <v>228.91137604890832</v>
      </c>
    </row>
    <row r="278" spans="1:10" x14ac:dyDescent="0.3">
      <c r="A278" t="b">
        <v>0</v>
      </c>
      <c r="B278" t="s">
        <v>282</v>
      </c>
      <c r="C278">
        <v>12185599.999999998</v>
      </c>
      <c r="D278">
        <v>222447060</v>
      </c>
      <c r="E278">
        <v>91273121.650395334</v>
      </c>
      <c r="F278">
        <v>114826717.25232309</v>
      </c>
      <c r="G278">
        <v>440732498.90271842</v>
      </c>
      <c r="H278" s="47">
        <v>3.3999999999999995</v>
      </c>
      <c r="I278">
        <v>13200</v>
      </c>
      <c r="J278" s="20">
        <v>230.91137604890832</v>
      </c>
    </row>
    <row r="279" spans="1:10" x14ac:dyDescent="0.3">
      <c r="A279" t="b">
        <v>0</v>
      </c>
      <c r="B279" t="s">
        <v>233</v>
      </c>
      <c r="C279">
        <v>292454400</v>
      </c>
      <c r="D279">
        <v>51230232.000000007</v>
      </c>
      <c r="E279">
        <v>55014841.237796493</v>
      </c>
      <c r="F279">
        <v>43163011.18207588</v>
      </c>
      <c r="G279">
        <v>441862484.41987234</v>
      </c>
      <c r="H279" s="47">
        <v>81.599999999999994</v>
      </c>
      <c r="I279">
        <v>3040</v>
      </c>
      <c r="J279" s="20">
        <v>209.1125808161313</v>
      </c>
    </row>
    <row r="280" spans="1:10" x14ac:dyDescent="0.3">
      <c r="A280" t="b">
        <v>0</v>
      </c>
      <c r="B280" t="s">
        <v>277</v>
      </c>
      <c r="C280">
        <v>16414720.000000004</v>
      </c>
      <c r="D280">
        <v>232558290</v>
      </c>
      <c r="E280">
        <v>93833121.650395349</v>
      </c>
      <c r="F280">
        <v>102466717.25232312</v>
      </c>
      <c r="G280">
        <v>445272848.90271842</v>
      </c>
      <c r="H280" s="47">
        <v>4.580000000000001</v>
      </c>
      <c r="I280">
        <v>13800</v>
      </c>
      <c r="J280" s="20">
        <v>224.53437604890837</v>
      </c>
    </row>
    <row r="281" spans="1:10" x14ac:dyDescent="0.3">
      <c r="A281" t="b">
        <v>0</v>
      </c>
      <c r="B281" t="s">
        <v>271</v>
      </c>
      <c r="C281">
        <v>10035200.000000002</v>
      </c>
      <c r="D281">
        <v>237613905</v>
      </c>
      <c r="E281">
        <v>98417691.753545061</v>
      </c>
      <c r="F281">
        <v>102466717.25232312</v>
      </c>
      <c r="G281">
        <v>448533514.0058682</v>
      </c>
      <c r="H281" s="47">
        <v>2.8000000000000003</v>
      </c>
      <c r="I281">
        <v>14100</v>
      </c>
      <c r="J281" s="20">
        <v>226.60957144199409</v>
      </c>
    </row>
    <row r="282" spans="1:10" x14ac:dyDescent="0.3">
      <c r="A282" t="b">
        <v>0</v>
      </c>
      <c r="B282" t="s">
        <v>266</v>
      </c>
      <c r="C282">
        <v>10035200.000000002</v>
      </c>
      <c r="D282">
        <v>232558290</v>
      </c>
      <c r="E282">
        <v>93297691.753545046</v>
      </c>
      <c r="F282">
        <v>114826717.25232309</v>
      </c>
      <c r="G282">
        <v>450717899.00586814</v>
      </c>
      <c r="H282" s="47">
        <v>2.8000000000000003</v>
      </c>
      <c r="I282">
        <v>13800</v>
      </c>
      <c r="J282" s="20">
        <v>233.62407144199409</v>
      </c>
    </row>
    <row r="283" spans="1:10" x14ac:dyDescent="0.3">
      <c r="A283" t="b">
        <v>0</v>
      </c>
      <c r="B283" t="s">
        <v>281</v>
      </c>
      <c r="C283">
        <v>10035200.000000002</v>
      </c>
      <c r="D283">
        <v>232558290</v>
      </c>
      <c r="E283">
        <v>95857691.753545061</v>
      </c>
      <c r="F283">
        <v>114826717.25232309</v>
      </c>
      <c r="G283">
        <v>453277899.00586814</v>
      </c>
      <c r="H283" s="47">
        <v>2.8000000000000003</v>
      </c>
      <c r="I283">
        <v>13800</v>
      </c>
      <c r="J283" s="20">
        <v>235.62407144199409</v>
      </c>
    </row>
    <row r="284" spans="1:10" x14ac:dyDescent="0.3">
      <c r="A284" t="b">
        <v>0</v>
      </c>
      <c r="B284" t="s">
        <v>232</v>
      </c>
      <c r="C284">
        <v>290304000</v>
      </c>
      <c r="D284">
        <v>61341461.999999993</v>
      </c>
      <c r="E284">
        <v>59599411.340946205</v>
      </c>
      <c r="F284">
        <v>43163011.18207588</v>
      </c>
      <c r="G284">
        <v>454407884.52302206</v>
      </c>
      <c r="H284" s="47">
        <v>81</v>
      </c>
      <c r="I284">
        <v>3640</v>
      </c>
      <c r="J284" s="20">
        <v>213.82527620921704</v>
      </c>
    </row>
    <row r="285" spans="1:10" x14ac:dyDescent="0.3">
      <c r="A285" t="b">
        <v>0</v>
      </c>
      <c r="B285" t="s">
        <v>276</v>
      </c>
      <c r="C285">
        <v>14264320.000000002</v>
      </c>
      <c r="D285">
        <v>242669520.00000003</v>
      </c>
      <c r="E285">
        <v>98417691.753545061</v>
      </c>
      <c r="F285">
        <v>102466717.25232312</v>
      </c>
      <c r="G285">
        <v>457818249.0058682</v>
      </c>
      <c r="H285" s="47">
        <v>3.9800000000000004</v>
      </c>
      <c r="I285">
        <v>14400</v>
      </c>
      <c r="J285" s="20">
        <v>229.24707144199411</v>
      </c>
    </row>
    <row r="286" spans="1:10" x14ac:dyDescent="0.3">
      <c r="A286" t="b">
        <v>0</v>
      </c>
      <c r="B286" t="s">
        <v>241</v>
      </c>
      <c r="C286">
        <v>296755200</v>
      </c>
      <c r="D286">
        <v>93360357</v>
      </c>
      <c r="E286">
        <v>43402850.515748538</v>
      </c>
      <c r="F286">
        <v>43809291.799758449</v>
      </c>
      <c r="G286">
        <v>477327699.31550699</v>
      </c>
      <c r="H286" s="47">
        <v>82.8</v>
      </c>
      <c r="I286">
        <v>5540</v>
      </c>
      <c r="J286" s="20">
        <v>210.56066997490277</v>
      </c>
    </row>
    <row r="287" spans="1:10" x14ac:dyDescent="0.3">
      <c r="A287" t="b">
        <v>0</v>
      </c>
      <c r="B287" t="s">
        <v>236</v>
      </c>
      <c r="C287">
        <v>296755200</v>
      </c>
      <c r="D287">
        <v>88304742</v>
      </c>
      <c r="E287">
        <v>38282850.515748546</v>
      </c>
      <c r="F287">
        <v>56169291.799758457</v>
      </c>
      <c r="G287">
        <v>479512084.31550699</v>
      </c>
      <c r="H287" s="47">
        <v>82.8</v>
      </c>
      <c r="I287">
        <v>5240</v>
      </c>
      <c r="J287" s="20">
        <v>217.57516997490276</v>
      </c>
    </row>
    <row r="288" spans="1:10" x14ac:dyDescent="0.3">
      <c r="A288" t="b">
        <v>0</v>
      </c>
      <c r="B288" t="s">
        <v>246</v>
      </c>
      <c r="C288">
        <v>300984319.99999994</v>
      </c>
      <c r="D288">
        <v>98415972</v>
      </c>
      <c r="E288">
        <v>43402850.515748538</v>
      </c>
      <c r="F288">
        <v>43809291.799758449</v>
      </c>
      <c r="G288">
        <v>486612434.31550694</v>
      </c>
      <c r="H288" s="47">
        <v>83.97999999999999</v>
      </c>
      <c r="I288">
        <v>5840</v>
      </c>
      <c r="J288" s="20">
        <v>213.19816997490275</v>
      </c>
    </row>
    <row r="289" spans="1:10" x14ac:dyDescent="0.3">
      <c r="A289" t="b">
        <v>0</v>
      </c>
      <c r="B289" t="s">
        <v>251</v>
      </c>
      <c r="C289">
        <v>300984319.99999994</v>
      </c>
      <c r="D289">
        <v>98415972</v>
      </c>
      <c r="E289">
        <v>43402850.515748538</v>
      </c>
      <c r="F289">
        <v>43809291.799758449</v>
      </c>
      <c r="G289">
        <v>486612434.31550694</v>
      </c>
      <c r="H289" s="47">
        <v>83.97999999999999</v>
      </c>
      <c r="I289">
        <v>5840</v>
      </c>
      <c r="J289" s="20">
        <v>213.19816997490275</v>
      </c>
    </row>
    <row r="290" spans="1:10" x14ac:dyDescent="0.3">
      <c r="A290" t="b">
        <v>0</v>
      </c>
      <c r="B290" t="s">
        <v>243</v>
      </c>
      <c r="C290">
        <v>295321600</v>
      </c>
      <c r="D290">
        <v>96730767.000000015</v>
      </c>
      <c r="E290">
        <v>75494841.237796485</v>
      </c>
      <c r="F290">
        <v>49343011.18207588</v>
      </c>
      <c r="G290">
        <v>516890219.41987234</v>
      </c>
      <c r="H290" s="47">
        <v>82.4</v>
      </c>
      <c r="I290">
        <v>5740</v>
      </c>
      <c r="J290" s="20">
        <v>241.10208081613132</v>
      </c>
    </row>
    <row r="291" spans="1:10" x14ac:dyDescent="0.3">
      <c r="A291" t="b">
        <v>0</v>
      </c>
      <c r="B291" t="s">
        <v>238</v>
      </c>
      <c r="C291">
        <v>295321600</v>
      </c>
      <c r="D291">
        <v>91675152</v>
      </c>
      <c r="E291">
        <v>70374841.237796485</v>
      </c>
      <c r="F291">
        <v>61703011.182075873</v>
      </c>
      <c r="G291">
        <v>519074604.41987234</v>
      </c>
      <c r="H291" s="47">
        <v>82.4</v>
      </c>
      <c r="I291">
        <v>5440</v>
      </c>
      <c r="J291" s="20">
        <v>248.11658081613132</v>
      </c>
    </row>
    <row r="292" spans="1:10" x14ac:dyDescent="0.3">
      <c r="A292" t="b">
        <v>0</v>
      </c>
      <c r="B292" t="s">
        <v>248</v>
      </c>
      <c r="C292">
        <v>299550720.00000006</v>
      </c>
      <c r="D292">
        <v>101786382</v>
      </c>
      <c r="E292">
        <v>75494841.237796485</v>
      </c>
      <c r="F292">
        <v>49343011.18207588</v>
      </c>
      <c r="G292">
        <v>526174954.4198724</v>
      </c>
      <c r="H292" s="47">
        <v>83.580000000000013</v>
      </c>
      <c r="I292">
        <v>6040</v>
      </c>
      <c r="J292" s="20">
        <v>243.73958081613131</v>
      </c>
    </row>
    <row r="293" spans="1:10" x14ac:dyDescent="0.3">
      <c r="A293" t="b">
        <v>0</v>
      </c>
      <c r="B293" t="s">
        <v>253</v>
      </c>
      <c r="C293">
        <v>299550720.00000006</v>
      </c>
      <c r="D293">
        <v>101786382</v>
      </c>
      <c r="E293">
        <v>75494841.237796485</v>
      </c>
      <c r="F293">
        <v>49343011.18207588</v>
      </c>
      <c r="G293">
        <v>526174954.4198724</v>
      </c>
      <c r="H293" s="47">
        <v>83.580000000000013</v>
      </c>
      <c r="I293">
        <v>6040</v>
      </c>
      <c r="J293" s="20">
        <v>243.73958081613131</v>
      </c>
    </row>
    <row r="294" spans="1:10" x14ac:dyDescent="0.3">
      <c r="A294" t="b">
        <v>0</v>
      </c>
      <c r="B294" t="s">
        <v>242</v>
      </c>
      <c r="C294">
        <v>293171200</v>
      </c>
      <c r="D294">
        <v>106841997</v>
      </c>
      <c r="E294">
        <v>80079411.340946212</v>
      </c>
      <c r="F294">
        <v>49343011.18207588</v>
      </c>
      <c r="G294">
        <v>529435619.52302206</v>
      </c>
      <c r="H294" s="47">
        <v>81.8</v>
      </c>
      <c r="I294">
        <v>6340</v>
      </c>
      <c r="J294" s="20">
        <v>245.81477620921703</v>
      </c>
    </row>
    <row r="295" spans="1:10" x14ac:dyDescent="0.3">
      <c r="A295" t="b">
        <v>0</v>
      </c>
      <c r="B295" t="s">
        <v>237</v>
      </c>
      <c r="C295">
        <v>293171200</v>
      </c>
      <c r="D295">
        <v>101786382</v>
      </c>
      <c r="E295">
        <v>74959411.340946198</v>
      </c>
      <c r="F295">
        <v>61703011.182075873</v>
      </c>
      <c r="G295">
        <v>531620004.52302206</v>
      </c>
      <c r="H295" s="47">
        <v>81.8</v>
      </c>
      <c r="I295">
        <v>6040</v>
      </c>
      <c r="J295" s="20">
        <v>252.82927620921703</v>
      </c>
    </row>
    <row r="296" spans="1:10" x14ac:dyDescent="0.3">
      <c r="A296" t="b">
        <v>0</v>
      </c>
      <c r="B296" t="s">
        <v>247</v>
      </c>
      <c r="C296">
        <v>297400320</v>
      </c>
      <c r="D296">
        <v>111897612.00000001</v>
      </c>
      <c r="E296">
        <v>80079411.340946212</v>
      </c>
      <c r="F296">
        <v>49343011.18207588</v>
      </c>
      <c r="G296">
        <v>538720354.52302206</v>
      </c>
      <c r="H296" s="47">
        <v>82.98</v>
      </c>
      <c r="I296">
        <v>6640</v>
      </c>
      <c r="J296" s="20">
        <v>248.45227620921702</v>
      </c>
    </row>
    <row r="297" spans="1:10" x14ac:dyDescent="0.3">
      <c r="A297" t="b">
        <v>0</v>
      </c>
      <c r="B297" t="s">
        <v>252</v>
      </c>
      <c r="C297">
        <v>297400320</v>
      </c>
      <c r="D297">
        <v>111897612.00000001</v>
      </c>
      <c r="E297">
        <v>80079411.340946212</v>
      </c>
      <c r="F297">
        <v>49343011.18207588</v>
      </c>
      <c r="G297">
        <v>538720354.52302206</v>
      </c>
      <c r="H297" s="47">
        <v>82.98</v>
      </c>
      <c r="I297">
        <v>6640</v>
      </c>
      <c r="J297" s="20">
        <v>248.45227620921702</v>
      </c>
    </row>
    <row r="298" spans="1:10" x14ac:dyDescent="0.3">
      <c r="A298" t="b">
        <v>0</v>
      </c>
      <c r="B298" t="s">
        <v>379</v>
      </c>
      <c r="C298">
        <v>23951872000</v>
      </c>
      <c r="D298">
        <v>2696328.0000000005</v>
      </c>
      <c r="E298">
        <v>3073954254.1618791</v>
      </c>
      <c r="F298">
        <v>25745629426.231796</v>
      </c>
      <c r="G298">
        <v>52774152008.393677</v>
      </c>
      <c r="H298" s="47">
        <v>6683</v>
      </c>
      <c r="I298">
        <v>160</v>
      </c>
      <c r="J298" s="20">
        <v>36754.009085560858</v>
      </c>
    </row>
    <row r="299" spans="1:10" x14ac:dyDescent="0.3">
      <c r="A299" t="b">
        <v>0</v>
      </c>
      <c r="B299" t="s">
        <v>529</v>
      </c>
      <c r="C299">
        <v>23963699200</v>
      </c>
      <c r="D299">
        <v>3370410</v>
      </c>
      <c r="E299">
        <v>3085415679.419754</v>
      </c>
      <c r="F299">
        <v>25744155127.776005</v>
      </c>
      <c r="G299">
        <v>52796640417.195755</v>
      </c>
      <c r="H299" s="47">
        <v>6686.3</v>
      </c>
      <c r="I299">
        <v>200</v>
      </c>
      <c r="J299" s="20">
        <v>36766.283366319505</v>
      </c>
    </row>
    <row r="300" spans="1:10" x14ac:dyDescent="0.3">
      <c r="A300" t="b">
        <v>0</v>
      </c>
      <c r="B300" t="s">
        <v>500</v>
      </c>
      <c r="C300">
        <v>23965132800</v>
      </c>
      <c r="D300">
        <v>8088984.0000000009</v>
      </c>
      <c r="E300">
        <v>3073954254.1618791</v>
      </c>
      <c r="F300">
        <v>25751163145.614113</v>
      </c>
      <c r="G300">
        <v>52798339183.775993</v>
      </c>
      <c r="H300" s="47">
        <v>6686.7</v>
      </c>
      <c r="I300">
        <v>480</v>
      </c>
      <c r="J300" s="20">
        <v>36765.61282865049</v>
      </c>
    </row>
    <row r="301" spans="1:10" x14ac:dyDescent="0.3">
      <c r="A301" t="b">
        <v>0</v>
      </c>
      <c r="B301" t="s">
        <v>205</v>
      </c>
      <c r="C301">
        <v>23984844800.000004</v>
      </c>
      <c r="D301">
        <v>2696328.0000000005</v>
      </c>
      <c r="E301">
        <v>3076246539.2134547</v>
      </c>
      <c r="F301">
        <v>25741374127.776001</v>
      </c>
      <c r="G301">
        <v>52805161794.989456</v>
      </c>
      <c r="H301" s="47">
        <v>6692.2000000000007</v>
      </c>
      <c r="I301">
        <v>160</v>
      </c>
      <c r="J301" s="20">
        <v>36764.548575533328</v>
      </c>
    </row>
    <row r="302" spans="1:10" x14ac:dyDescent="0.3">
      <c r="A302" t="b">
        <v>0</v>
      </c>
      <c r="B302" t="s">
        <v>437</v>
      </c>
      <c r="C302">
        <v>23943270399.999996</v>
      </c>
      <c r="D302">
        <v>42804207</v>
      </c>
      <c r="E302">
        <v>3080831109.3166046</v>
      </c>
      <c r="F302">
        <v>25742862566.540642</v>
      </c>
      <c r="G302">
        <v>52809768282.857239</v>
      </c>
      <c r="H302" s="47">
        <v>6680.5999999999995</v>
      </c>
      <c r="I302">
        <v>2540</v>
      </c>
      <c r="J302" s="20">
        <v>36761.153657105679</v>
      </c>
    </row>
    <row r="303" spans="1:10" x14ac:dyDescent="0.3">
      <c r="A303" t="b">
        <v>0</v>
      </c>
      <c r="B303" t="s">
        <v>147</v>
      </c>
      <c r="C303">
        <v>23949004800.000004</v>
      </c>
      <c r="D303">
        <v>42467166</v>
      </c>
      <c r="E303">
        <v>3076246539.2134547</v>
      </c>
      <c r="F303">
        <v>25745700127.776005</v>
      </c>
      <c r="G303">
        <v>52813418632.989464</v>
      </c>
      <c r="H303" s="47">
        <v>6682.2000000000007</v>
      </c>
      <c r="I303">
        <v>2520</v>
      </c>
      <c r="J303" s="20">
        <v>36762.50117553334</v>
      </c>
    </row>
    <row r="304" spans="1:10" x14ac:dyDescent="0.3">
      <c r="A304" t="b">
        <v>0</v>
      </c>
      <c r="B304" t="s">
        <v>60</v>
      </c>
      <c r="C304">
        <v>23945420800</v>
      </c>
      <c r="D304">
        <v>47354260.500000007</v>
      </c>
      <c r="E304">
        <v>3080831109.3166046</v>
      </c>
      <c r="F304">
        <v>25742301127.776005</v>
      </c>
      <c r="G304">
        <v>52815907297.592606</v>
      </c>
      <c r="H304" s="47">
        <v>6681.2</v>
      </c>
      <c r="I304">
        <v>2810</v>
      </c>
      <c r="J304" s="20">
        <v>36762.335520926419</v>
      </c>
    </row>
    <row r="305" spans="1:10" x14ac:dyDescent="0.3">
      <c r="A305" t="b">
        <v>0</v>
      </c>
      <c r="B305" t="s">
        <v>350</v>
      </c>
      <c r="C305">
        <v>23945420800</v>
      </c>
      <c r="D305">
        <v>47354260.500000007</v>
      </c>
      <c r="E305">
        <v>3080831109.3166046</v>
      </c>
      <c r="F305">
        <v>25742301127.776005</v>
      </c>
      <c r="G305">
        <v>52815907297.592606</v>
      </c>
      <c r="H305" s="47">
        <v>6681.2</v>
      </c>
      <c r="I305">
        <v>2810</v>
      </c>
      <c r="J305" s="20">
        <v>36762.335520926419</v>
      </c>
    </row>
    <row r="306" spans="1:10" x14ac:dyDescent="0.3">
      <c r="A306" t="b">
        <v>0</v>
      </c>
      <c r="B306" t="s">
        <v>89</v>
      </c>
      <c r="C306">
        <v>23945062400</v>
      </c>
      <c r="D306">
        <v>52578396.000000007</v>
      </c>
      <c r="E306">
        <v>3096877104.677628</v>
      </c>
      <c r="F306">
        <v>25741683127.776005</v>
      </c>
      <c r="G306">
        <v>52836201028.453629</v>
      </c>
      <c r="H306" s="47">
        <v>6681.1</v>
      </c>
      <c r="I306">
        <v>3120</v>
      </c>
      <c r="J306" s="20">
        <v>36775.149804802219</v>
      </c>
    </row>
    <row r="307" spans="1:10" x14ac:dyDescent="0.3">
      <c r="A307" t="b">
        <v>0</v>
      </c>
      <c r="B307" t="s">
        <v>321</v>
      </c>
      <c r="C307">
        <v>23946854399.999996</v>
      </c>
      <c r="D307">
        <v>62689626</v>
      </c>
      <c r="E307">
        <v>3086332593.4403834</v>
      </c>
      <c r="F307">
        <v>25741755822.664177</v>
      </c>
      <c r="G307">
        <v>52837632442.104553</v>
      </c>
      <c r="H307" s="47">
        <v>6681.5999999999995</v>
      </c>
      <c r="I307">
        <v>3720</v>
      </c>
      <c r="J307" s="20">
        <v>36769.653482959446</v>
      </c>
    </row>
    <row r="308" spans="1:10" x14ac:dyDescent="0.3">
      <c r="A308" t="b">
        <v>0</v>
      </c>
      <c r="B308" t="s">
        <v>118</v>
      </c>
      <c r="C308">
        <v>23945420800</v>
      </c>
      <c r="D308">
        <v>59319216</v>
      </c>
      <c r="E308">
        <v>3090000249.5229039</v>
      </c>
      <c r="F308">
        <v>25747245127.776005</v>
      </c>
      <c r="G308">
        <v>52841985393.298904</v>
      </c>
      <c r="H308" s="47">
        <v>6681.2</v>
      </c>
      <c r="I308">
        <v>3520</v>
      </c>
      <c r="J308" s="20">
        <v>36776.631261712588</v>
      </c>
    </row>
    <row r="309" spans="1:10" x14ac:dyDescent="0.3">
      <c r="A309" t="b">
        <v>0</v>
      </c>
      <c r="B309" t="s">
        <v>31</v>
      </c>
      <c r="C309">
        <v>23955456000</v>
      </c>
      <c r="D309">
        <v>70273048.5</v>
      </c>
      <c r="E309">
        <v>3076246539.2134547</v>
      </c>
      <c r="F309">
        <v>25744155127.776005</v>
      </c>
      <c r="G309">
        <v>52846130715.489456</v>
      </c>
      <c r="H309" s="47">
        <v>6684</v>
      </c>
      <c r="I309">
        <v>4170</v>
      </c>
      <c r="J309" s="20">
        <v>36768.941425533332</v>
      </c>
    </row>
    <row r="310" spans="1:10" x14ac:dyDescent="0.3">
      <c r="A310" t="b">
        <v>0</v>
      </c>
      <c r="B310" t="s">
        <v>389</v>
      </c>
      <c r="C310">
        <v>23954739200</v>
      </c>
      <c r="D310">
        <v>48196863.000000007</v>
      </c>
      <c r="E310">
        <v>3094434254.1618791</v>
      </c>
      <c r="F310">
        <v>25751809426.231796</v>
      </c>
      <c r="G310">
        <v>52849179743.393677</v>
      </c>
      <c r="H310" s="47">
        <v>6683.8</v>
      </c>
      <c r="I310">
        <v>2860</v>
      </c>
      <c r="J310" s="20">
        <v>36785.998585560861</v>
      </c>
    </row>
    <row r="311" spans="1:10" x14ac:dyDescent="0.3">
      <c r="A311" t="b">
        <v>0</v>
      </c>
      <c r="B311" t="s">
        <v>384</v>
      </c>
      <c r="C311">
        <v>23954739200</v>
      </c>
      <c r="D311">
        <v>43141248.000000007</v>
      </c>
      <c r="E311">
        <v>3089314254.1618791</v>
      </c>
      <c r="F311">
        <v>25764169426.231796</v>
      </c>
      <c r="G311">
        <v>52851364128.393677</v>
      </c>
      <c r="H311" s="47">
        <v>6683.8</v>
      </c>
      <c r="I311">
        <v>2560</v>
      </c>
      <c r="J311" s="20">
        <v>36793.013085560866</v>
      </c>
    </row>
    <row r="312" spans="1:10" x14ac:dyDescent="0.3">
      <c r="A312" t="b">
        <v>0</v>
      </c>
      <c r="B312" t="s">
        <v>399</v>
      </c>
      <c r="C312">
        <v>23954739200</v>
      </c>
      <c r="D312">
        <v>43141248.000000007</v>
      </c>
      <c r="E312">
        <v>3091874254.1618791</v>
      </c>
      <c r="F312">
        <v>25764169426.231796</v>
      </c>
      <c r="G312">
        <v>52853924128.393677</v>
      </c>
      <c r="H312" s="47">
        <v>6683.8</v>
      </c>
      <c r="I312">
        <v>2560</v>
      </c>
      <c r="J312" s="20">
        <v>36795.013085560866</v>
      </c>
    </row>
    <row r="313" spans="1:10" x14ac:dyDescent="0.3">
      <c r="A313" t="b">
        <v>0</v>
      </c>
      <c r="B313" t="s">
        <v>394</v>
      </c>
      <c r="C313">
        <v>23958968320</v>
      </c>
      <c r="D313">
        <v>53252477.999999993</v>
      </c>
      <c r="E313">
        <v>3094434254.1618791</v>
      </c>
      <c r="F313">
        <v>25751809426.231796</v>
      </c>
      <c r="G313">
        <v>52858464478.393677</v>
      </c>
      <c r="H313" s="47">
        <v>6684.9800000000005</v>
      </c>
      <c r="I313">
        <v>3160</v>
      </c>
      <c r="J313" s="20">
        <v>36788.636085560865</v>
      </c>
    </row>
    <row r="314" spans="1:10" x14ac:dyDescent="0.3">
      <c r="A314" t="b">
        <v>0</v>
      </c>
      <c r="B314" t="s">
        <v>466</v>
      </c>
      <c r="C314">
        <v>23976960000</v>
      </c>
      <c r="D314">
        <v>62689626</v>
      </c>
      <c r="E314">
        <v>3083123394.3681788</v>
      </c>
      <c r="F314">
        <v>25744155127.776005</v>
      </c>
      <c r="G314">
        <v>52866928148.14418</v>
      </c>
      <c r="H314" s="47">
        <v>6690</v>
      </c>
      <c r="I314">
        <v>3720</v>
      </c>
      <c r="J314" s="20">
        <v>36781.235718622964</v>
      </c>
    </row>
    <row r="315" spans="1:10" x14ac:dyDescent="0.3">
      <c r="A315" t="b">
        <v>0</v>
      </c>
      <c r="B315" t="s">
        <v>539</v>
      </c>
      <c r="C315">
        <v>23966566400</v>
      </c>
      <c r="D315">
        <v>48870945</v>
      </c>
      <c r="E315">
        <v>3105895679.419754</v>
      </c>
      <c r="F315">
        <v>25750335127.776005</v>
      </c>
      <c r="G315">
        <v>52871668152.195755</v>
      </c>
      <c r="H315" s="47">
        <v>6687.1</v>
      </c>
      <c r="I315">
        <v>2900</v>
      </c>
      <c r="J315" s="20">
        <v>36798.272866319508</v>
      </c>
    </row>
    <row r="316" spans="1:10" x14ac:dyDescent="0.3">
      <c r="A316" t="b">
        <v>0</v>
      </c>
      <c r="B316" t="s">
        <v>510</v>
      </c>
      <c r="C316">
        <v>23968000000</v>
      </c>
      <c r="D316">
        <v>53589519</v>
      </c>
      <c r="E316">
        <v>3094434254.1618791</v>
      </c>
      <c r="F316">
        <v>25757343145.61412</v>
      </c>
      <c r="G316">
        <v>52873366918.776001</v>
      </c>
      <c r="H316" s="47">
        <v>6687.5</v>
      </c>
      <c r="I316">
        <v>3180</v>
      </c>
      <c r="J316" s="20">
        <v>36797.602328650486</v>
      </c>
    </row>
    <row r="317" spans="1:10" x14ac:dyDescent="0.3">
      <c r="A317" t="b">
        <v>0</v>
      </c>
      <c r="B317" t="s">
        <v>534</v>
      </c>
      <c r="C317">
        <v>23966566400</v>
      </c>
      <c r="D317">
        <v>43815330</v>
      </c>
      <c r="E317">
        <v>3100775679.4197536</v>
      </c>
      <c r="F317">
        <v>25762695127.776005</v>
      </c>
      <c r="G317">
        <v>52873852537.195755</v>
      </c>
      <c r="H317" s="47">
        <v>6687.1</v>
      </c>
      <c r="I317">
        <v>2600</v>
      </c>
      <c r="J317" s="20">
        <v>36805.287366319506</v>
      </c>
    </row>
    <row r="318" spans="1:10" x14ac:dyDescent="0.3">
      <c r="A318" t="b">
        <v>0</v>
      </c>
      <c r="B318" t="s">
        <v>505</v>
      </c>
      <c r="C318">
        <v>23968000000</v>
      </c>
      <c r="D318">
        <v>48533903.999999993</v>
      </c>
      <c r="E318">
        <v>3089314254.1618791</v>
      </c>
      <c r="F318">
        <v>25769703145.614117</v>
      </c>
      <c r="G318">
        <v>52875551303.776001</v>
      </c>
      <c r="H318" s="47">
        <v>6687.5</v>
      </c>
      <c r="I318">
        <v>2880</v>
      </c>
      <c r="J318" s="20">
        <v>36804.616828650491</v>
      </c>
    </row>
    <row r="319" spans="1:10" x14ac:dyDescent="0.3">
      <c r="A319" t="b">
        <v>0</v>
      </c>
      <c r="B319" t="s">
        <v>549</v>
      </c>
      <c r="C319">
        <v>23966566400</v>
      </c>
      <c r="D319">
        <v>43815330</v>
      </c>
      <c r="E319">
        <v>3103335679.419754</v>
      </c>
      <c r="F319">
        <v>25762695127.776005</v>
      </c>
      <c r="G319">
        <v>52876412537.195755</v>
      </c>
      <c r="H319" s="47">
        <v>6687.1</v>
      </c>
      <c r="I319">
        <v>2600</v>
      </c>
      <c r="J319" s="20">
        <v>36807.287366319506</v>
      </c>
    </row>
    <row r="320" spans="1:10" x14ac:dyDescent="0.3">
      <c r="A320" t="b">
        <v>0</v>
      </c>
      <c r="B320" t="s">
        <v>520</v>
      </c>
      <c r="C320">
        <v>23968000000</v>
      </c>
      <c r="D320">
        <v>48533903.999999993</v>
      </c>
      <c r="E320">
        <v>3091874254.1618791</v>
      </c>
      <c r="F320">
        <v>25769703145.614117</v>
      </c>
      <c r="G320">
        <v>52878111303.776001</v>
      </c>
      <c r="H320" s="47">
        <v>6687.5</v>
      </c>
      <c r="I320">
        <v>2880</v>
      </c>
      <c r="J320" s="20">
        <v>36806.616828650491</v>
      </c>
    </row>
    <row r="321" spans="1:10" x14ac:dyDescent="0.3">
      <c r="A321" t="b">
        <v>0</v>
      </c>
      <c r="B321" t="s">
        <v>215</v>
      </c>
      <c r="C321">
        <v>23987712000</v>
      </c>
      <c r="D321">
        <v>48196863.000000007</v>
      </c>
      <c r="E321">
        <v>3096726539.2134547</v>
      </c>
      <c r="F321">
        <v>25747554127.776001</v>
      </c>
      <c r="G321">
        <v>52880189529.989456</v>
      </c>
      <c r="H321" s="47">
        <v>6693</v>
      </c>
      <c r="I321">
        <v>2860</v>
      </c>
      <c r="J321" s="20">
        <v>36796.538075533332</v>
      </c>
    </row>
    <row r="322" spans="1:10" x14ac:dyDescent="0.3">
      <c r="A322" t="b">
        <v>0</v>
      </c>
      <c r="B322" t="s">
        <v>544</v>
      </c>
      <c r="C322">
        <v>23970795520</v>
      </c>
      <c r="D322">
        <v>53926560</v>
      </c>
      <c r="E322">
        <v>3105895679.419754</v>
      </c>
      <c r="F322">
        <v>25750335127.776005</v>
      </c>
      <c r="G322">
        <v>52880952887.195755</v>
      </c>
      <c r="H322" s="47">
        <v>6688.28</v>
      </c>
      <c r="I322">
        <v>3200</v>
      </c>
      <c r="J322" s="20">
        <v>36800.910366319506</v>
      </c>
    </row>
    <row r="323" spans="1:10" x14ac:dyDescent="0.3">
      <c r="A323" t="b">
        <v>0</v>
      </c>
      <c r="B323" t="s">
        <v>210</v>
      </c>
      <c r="C323">
        <v>23987712000</v>
      </c>
      <c r="D323">
        <v>43141248.000000007</v>
      </c>
      <c r="E323">
        <v>3091606539.2134542</v>
      </c>
      <c r="F323">
        <v>25759914127.776001</v>
      </c>
      <c r="G323">
        <v>52882373914.989456</v>
      </c>
      <c r="H323" s="47">
        <v>6693</v>
      </c>
      <c r="I323">
        <v>2560</v>
      </c>
      <c r="J323" s="20">
        <v>36803.552575533329</v>
      </c>
    </row>
    <row r="324" spans="1:10" x14ac:dyDescent="0.3">
      <c r="A324" t="b">
        <v>0</v>
      </c>
      <c r="B324" t="s">
        <v>515</v>
      </c>
      <c r="C324">
        <v>23972229120</v>
      </c>
      <c r="D324">
        <v>58645134</v>
      </c>
      <c r="E324">
        <v>3094434254.1618791</v>
      </c>
      <c r="F324">
        <v>25757343145.61412</v>
      </c>
      <c r="G324">
        <v>52882651653.776001</v>
      </c>
      <c r="H324" s="47">
        <v>6688.68</v>
      </c>
      <c r="I324">
        <v>3480</v>
      </c>
      <c r="J324" s="20">
        <v>36800.23982865049</v>
      </c>
    </row>
    <row r="325" spans="1:10" x14ac:dyDescent="0.3">
      <c r="A325" t="b">
        <v>0</v>
      </c>
      <c r="B325" t="s">
        <v>447</v>
      </c>
      <c r="C325">
        <v>23946137600</v>
      </c>
      <c r="D325">
        <v>88304742</v>
      </c>
      <c r="E325">
        <v>3101311109.3166046</v>
      </c>
      <c r="F325">
        <v>25749042566.540638</v>
      </c>
      <c r="G325">
        <v>52884796017.857239</v>
      </c>
      <c r="H325" s="47">
        <v>6681.4</v>
      </c>
      <c r="I325">
        <v>5240</v>
      </c>
      <c r="J325" s="20">
        <v>36793.143157105675</v>
      </c>
    </row>
    <row r="326" spans="1:10" x14ac:dyDescent="0.3">
      <c r="A326" t="b">
        <v>0</v>
      </c>
      <c r="B326" t="s">
        <v>225</v>
      </c>
      <c r="C326">
        <v>23987712000</v>
      </c>
      <c r="D326">
        <v>43141248.000000007</v>
      </c>
      <c r="E326">
        <v>3094166539.2134547</v>
      </c>
      <c r="F326">
        <v>25759914127.776001</v>
      </c>
      <c r="G326">
        <v>52884933914.989456</v>
      </c>
      <c r="H326" s="47">
        <v>6693</v>
      </c>
      <c r="I326">
        <v>2560</v>
      </c>
      <c r="J326" s="20">
        <v>36805.552575533329</v>
      </c>
    </row>
    <row r="327" spans="1:10" x14ac:dyDescent="0.3">
      <c r="A327" t="b">
        <v>0</v>
      </c>
      <c r="B327" t="s">
        <v>442</v>
      </c>
      <c r="C327">
        <v>23946137600</v>
      </c>
      <c r="D327">
        <v>83249127</v>
      </c>
      <c r="E327">
        <v>3096191109.3166041</v>
      </c>
      <c r="F327">
        <v>25761402566.540638</v>
      </c>
      <c r="G327">
        <v>52886980402.857239</v>
      </c>
      <c r="H327" s="47">
        <v>6681.4</v>
      </c>
      <c r="I327">
        <v>4940</v>
      </c>
      <c r="J327" s="20">
        <v>36800.157657105672</v>
      </c>
    </row>
    <row r="328" spans="1:10" x14ac:dyDescent="0.3">
      <c r="A328" t="b">
        <v>0</v>
      </c>
      <c r="B328" t="s">
        <v>157</v>
      </c>
      <c r="C328">
        <v>23951872000</v>
      </c>
      <c r="D328">
        <v>87967701</v>
      </c>
      <c r="E328">
        <v>3096726539.2134547</v>
      </c>
      <c r="F328">
        <v>25751880127.776009</v>
      </c>
      <c r="G328">
        <v>52888446367.989464</v>
      </c>
      <c r="H328" s="47">
        <v>6683</v>
      </c>
      <c r="I328">
        <v>5220</v>
      </c>
      <c r="J328" s="20">
        <v>36794.490675533329</v>
      </c>
    </row>
    <row r="329" spans="1:10" x14ac:dyDescent="0.3">
      <c r="A329" t="b">
        <v>0</v>
      </c>
      <c r="B329" t="s">
        <v>220</v>
      </c>
      <c r="C329">
        <v>23991941120</v>
      </c>
      <c r="D329">
        <v>53252477.999999993</v>
      </c>
      <c r="E329">
        <v>3096726539.2134547</v>
      </c>
      <c r="F329">
        <v>25747554127.776001</v>
      </c>
      <c r="G329">
        <v>52889474264.989456</v>
      </c>
      <c r="H329" s="47">
        <v>6694.18</v>
      </c>
      <c r="I329">
        <v>3160</v>
      </c>
      <c r="J329" s="20">
        <v>36799.175575533329</v>
      </c>
    </row>
    <row r="330" spans="1:10" x14ac:dyDescent="0.3">
      <c r="A330" t="b">
        <v>0</v>
      </c>
      <c r="B330" t="s">
        <v>457</v>
      </c>
      <c r="C330">
        <v>23946137600</v>
      </c>
      <c r="D330">
        <v>83249127</v>
      </c>
      <c r="E330">
        <v>3098751109.3166046</v>
      </c>
      <c r="F330">
        <v>25761402566.540638</v>
      </c>
      <c r="G330">
        <v>52889540402.857239</v>
      </c>
      <c r="H330" s="47">
        <v>6681.4</v>
      </c>
      <c r="I330">
        <v>4940</v>
      </c>
      <c r="J330" s="20">
        <v>36802.157657105672</v>
      </c>
    </row>
    <row r="331" spans="1:10" x14ac:dyDescent="0.3">
      <c r="A331" t="b">
        <v>0</v>
      </c>
      <c r="B331" t="s">
        <v>152</v>
      </c>
      <c r="C331">
        <v>23951872000</v>
      </c>
      <c r="D331">
        <v>82912086</v>
      </c>
      <c r="E331">
        <v>3091606539.2134542</v>
      </c>
      <c r="F331">
        <v>25764240127.776005</v>
      </c>
      <c r="G331">
        <v>52890630752.989456</v>
      </c>
      <c r="H331" s="47">
        <v>6683</v>
      </c>
      <c r="I331">
        <v>4920</v>
      </c>
      <c r="J331" s="20">
        <v>36801.505175533333</v>
      </c>
    </row>
    <row r="332" spans="1:10" x14ac:dyDescent="0.3">
      <c r="A332" t="b">
        <v>0</v>
      </c>
      <c r="B332" t="s">
        <v>70</v>
      </c>
      <c r="C332">
        <v>23948288000</v>
      </c>
      <c r="D332">
        <v>92854795.5</v>
      </c>
      <c r="E332">
        <v>3101311109.3166046</v>
      </c>
      <c r="F332">
        <v>25748481127.776005</v>
      </c>
      <c r="G332">
        <v>52890935032.592606</v>
      </c>
      <c r="H332" s="47">
        <v>6682</v>
      </c>
      <c r="I332">
        <v>5510</v>
      </c>
      <c r="J332" s="20">
        <v>36794.325020926415</v>
      </c>
    </row>
    <row r="333" spans="1:10" x14ac:dyDescent="0.3">
      <c r="A333" t="b">
        <v>0</v>
      </c>
      <c r="B333" t="s">
        <v>360</v>
      </c>
      <c r="C333">
        <v>23948288000</v>
      </c>
      <c r="D333">
        <v>92854795.5</v>
      </c>
      <c r="E333">
        <v>3101311109.3166046</v>
      </c>
      <c r="F333">
        <v>25748481127.776005</v>
      </c>
      <c r="G333">
        <v>52890935032.592606</v>
      </c>
      <c r="H333" s="47">
        <v>6682</v>
      </c>
      <c r="I333">
        <v>5510</v>
      </c>
      <c r="J333" s="20">
        <v>36794.325020926415</v>
      </c>
    </row>
    <row r="334" spans="1:10" x14ac:dyDescent="0.3">
      <c r="A334" t="b">
        <v>0</v>
      </c>
      <c r="B334" t="s">
        <v>65</v>
      </c>
      <c r="C334">
        <v>23948288000</v>
      </c>
      <c r="D334">
        <v>87799180.5</v>
      </c>
      <c r="E334">
        <v>3096191109.3166041</v>
      </c>
      <c r="F334">
        <v>25760841127.776009</v>
      </c>
      <c r="G334">
        <v>52893119417.592613</v>
      </c>
      <c r="H334" s="47">
        <v>6682</v>
      </c>
      <c r="I334">
        <v>5210</v>
      </c>
      <c r="J334" s="20">
        <v>36801.339520926413</v>
      </c>
    </row>
    <row r="335" spans="1:10" x14ac:dyDescent="0.3">
      <c r="A335" t="b">
        <v>0</v>
      </c>
      <c r="B335" t="s">
        <v>355</v>
      </c>
      <c r="C335">
        <v>23948288000</v>
      </c>
      <c r="D335">
        <v>87799180.5</v>
      </c>
      <c r="E335">
        <v>3096191109.3166041</v>
      </c>
      <c r="F335">
        <v>25760841127.776009</v>
      </c>
      <c r="G335">
        <v>52893119417.592613</v>
      </c>
      <c r="H335" s="47">
        <v>6682</v>
      </c>
      <c r="I335">
        <v>5210</v>
      </c>
      <c r="J335" s="20">
        <v>36801.339520926413</v>
      </c>
    </row>
    <row r="336" spans="1:10" x14ac:dyDescent="0.3">
      <c r="A336" t="b">
        <v>0</v>
      </c>
      <c r="B336" t="s">
        <v>167</v>
      </c>
      <c r="C336">
        <v>23951872000</v>
      </c>
      <c r="D336">
        <v>82912086</v>
      </c>
      <c r="E336">
        <v>3094166539.2134547</v>
      </c>
      <c r="F336">
        <v>25764240127.776005</v>
      </c>
      <c r="G336">
        <v>52893190752.989456</v>
      </c>
      <c r="H336" s="47">
        <v>6683</v>
      </c>
      <c r="I336">
        <v>4920</v>
      </c>
      <c r="J336" s="20">
        <v>36803.505175533333</v>
      </c>
    </row>
    <row r="337" spans="1:10" x14ac:dyDescent="0.3">
      <c r="A337" t="b">
        <v>0</v>
      </c>
      <c r="B337" t="s">
        <v>452</v>
      </c>
      <c r="C337">
        <v>23950366720</v>
      </c>
      <c r="D337">
        <v>93360357</v>
      </c>
      <c r="E337">
        <v>3101311109.3166046</v>
      </c>
      <c r="F337">
        <v>25749042566.540638</v>
      </c>
      <c r="G337">
        <v>52894080752.857239</v>
      </c>
      <c r="H337" s="47">
        <v>6682.58</v>
      </c>
      <c r="I337">
        <v>5540</v>
      </c>
      <c r="J337" s="20">
        <v>36795.780657105679</v>
      </c>
    </row>
    <row r="338" spans="1:10" x14ac:dyDescent="0.3">
      <c r="A338" t="b">
        <v>0</v>
      </c>
      <c r="B338" t="s">
        <v>99</v>
      </c>
      <c r="C338">
        <v>23947929600.000004</v>
      </c>
      <c r="D338">
        <v>98078930.999999985</v>
      </c>
      <c r="E338">
        <v>3101311109.3166046</v>
      </c>
      <c r="F338">
        <v>25747863127.776009</v>
      </c>
      <c r="G338">
        <v>52895182768.092621</v>
      </c>
      <c r="H338" s="47">
        <v>6681.9000000000005</v>
      </c>
      <c r="I338">
        <v>5820</v>
      </c>
      <c r="J338" s="20">
        <v>36794.603370926416</v>
      </c>
    </row>
    <row r="339" spans="1:10" x14ac:dyDescent="0.3">
      <c r="A339" t="b">
        <v>0</v>
      </c>
      <c r="B339" t="s">
        <v>80</v>
      </c>
      <c r="C339">
        <v>23948288000</v>
      </c>
      <c r="D339">
        <v>87799180.5</v>
      </c>
      <c r="E339">
        <v>3098751109.3166046</v>
      </c>
      <c r="F339">
        <v>25760841127.776009</v>
      </c>
      <c r="G339">
        <v>52895679417.592613</v>
      </c>
      <c r="H339" s="47">
        <v>6682</v>
      </c>
      <c r="I339">
        <v>5210</v>
      </c>
      <c r="J339" s="20">
        <v>36803.339520926413</v>
      </c>
    </row>
    <row r="340" spans="1:10" x14ac:dyDescent="0.3">
      <c r="A340" t="b">
        <v>0</v>
      </c>
      <c r="B340" t="s">
        <v>370</v>
      </c>
      <c r="C340">
        <v>23948288000</v>
      </c>
      <c r="D340">
        <v>87799180.5</v>
      </c>
      <c r="E340">
        <v>3098751109.3166046</v>
      </c>
      <c r="F340">
        <v>25760841127.776009</v>
      </c>
      <c r="G340">
        <v>52895679417.592613</v>
      </c>
      <c r="H340" s="47">
        <v>6682</v>
      </c>
      <c r="I340">
        <v>5210</v>
      </c>
      <c r="J340" s="20">
        <v>36803.339520926413</v>
      </c>
    </row>
    <row r="341" spans="1:10" x14ac:dyDescent="0.3">
      <c r="A341" t="b">
        <v>0</v>
      </c>
      <c r="B341" t="s">
        <v>162</v>
      </c>
      <c r="C341">
        <v>23956101120</v>
      </c>
      <c r="D341">
        <v>93023316.000000015</v>
      </c>
      <c r="E341">
        <v>3096726539.2134547</v>
      </c>
      <c r="F341">
        <v>25751880127.776009</v>
      </c>
      <c r="G341">
        <v>52897731102.989464</v>
      </c>
      <c r="H341" s="47">
        <v>6684.18</v>
      </c>
      <c r="I341">
        <v>5520</v>
      </c>
      <c r="J341" s="20">
        <v>36797.128175533333</v>
      </c>
    </row>
    <row r="342" spans="1:10" x14ac:dyDescent="0.3">
      <c r="A342" t="b">
        <v>0</v>
      </c>
      <c r="B342" t="s">
        <v>75</v>
      </c>
      <c r="C342">
        <v>23952517120</v>
      </c>
      <c r="D342">
        <v>97910410.5</v>
      </c>
      <c r="E342">
        <v>3101311109.3166046</v>
      </c>
      <c r="F342">
        <v>25748481127.776005</v>
      </c>
      <c r="G342">
        <v>52900219767.592606</v>
      </c>
      <c r="H342" s="47">
        <v>6683.18</v>
      </c>
      <c r="I342">
        <v>5810</v>
      </c>
      <c r="J342" s="20">
        <v>36796.96252092642</v>
      </c>
    </row>
    <row r="343" spans="1:10" x14ac:dyDescent="0.3">
      <c r="A343" t="b">
        <v>0</v>
      </c>
      <c r="B343" t="s">
        <v>365</v>
      </c>
      <c r="C343">
        <v>23952517120</v>
      </c>
      <c r="D343">
        <v>97910410.5</v>
      </c>
      <c r="E343">
        <v>3101311109.3166046</v>
      </c>
      <c r="F343">
        <v>25748481127.776005</v>
      </c>
      <c r="G343">
        <v>52900219767.592606</v>
      </c>
      <c r="H343" s="47">
        <v>6683.18</v>
      </c>
      <c r="I343">
        <v>5810</v>
      </c>
      <c r="J343" s="20">
        <v>36796.96252092642</v>
      </c>
    </row>
    <row r="344" spans="1:10" x14ac:dyDescent="0.3">
      <c r="A344" t="b">
        <v>0</v>
      </c>
      <c r="B344" t="s">
        <v>331</v>
      </c>
      <c r="C344">
        <v>23949721600</v>
      </c>
      <c r="D344">
        <v>108190161.00000001</v>
      </c>
      <c r="E344">
        <v>3106812593.4403834</v>
      </c>
      <c r="F344">
        <v>25747935822.664173</v>
      </c>
      <c r="G344">
        <v>52912660177.104553</v>
      </c>
      <c r="H344" s="47">
        <v>6682.4</v>
      </c>
      <c r="I344">
        <v>6420</v>
      </c>
      <c r="J344" s="20">
        <v>36801.642982959449</v>
      </c>
    </row>
    <row r="345" spans="1:10" x14ac:dyDescent="0.3">
      <c r="A345" t="b">
        <v>0</v>
      </c>
      <c r="B345" t="s">
        <v>94</v>
      </c>
      <c r="C345">
        <v>23947929600.000004</v>
      </c>
      <c r="D345">
        <v>93023316.000000015</v>
      </c>
      <c r="E345">
        <v>3112237104.677628</v>
      </c>
      <c r="F345">
        <v>25760223127.776005</v>
      </c>
      <c r="G345">
        <v>52913413148.453636</v>
      </c>
      <c r="H345" s="47">
        <v>6681.9000000000005</v>
      </c>
      <c r="I345">
        <v>5520</v>
      </c>
      <c r="J345" s="20">
        <v>36814.153804802212</v>
      </c>
    </row>
    <row r="346" spans="1:10" x14ac:dyDescent="0.3">
      <c r="A346" t="b">
        <v>0</v>
      </c>
      <c r="B346" t="s">
        <v>326</v>
      </c>
      <c r="C346">
        <v>23949721600</v>
      </c>
      <c r="D346">
        <v>103134546.00000001</v>
      </c>
      <c r="E346">
        <v>3101692593.4403834</v>
      </c>
      <c r="F346">
        <v>25760295822.664173</v>
      </c>
      <c r="G346">
        <v>52914844562.104553</v>
      </c>
      <c r="H346" s="47">
        <v>6682.4</v>
      </c>
      <c r="I346">
        <v>6120</v>
      </c>
      <c r="J346" s="20">
        <v>36808.657482959446</v>
      </c>
    </row>
    <row r="347" spans="1:10" x14ac:dyDescent="0.3">
      <c r="A347" t="b">
        <v>0</v>
      </c>
      <c r="B347" t="s">
        <v>292</v>
      </c>
      <c r="C347">
        <v>23943987200</v>
      </c>
      <c r="D347">
        <v>95551123.500000015</v>
      </c>
      <c r="E347">
        <v>3095960190.6569977</v>
      </c>
      <c r="F347">
        <v>25779385114.463932</v>
      </c>
      <c r="G347">
        <v>52914883628.620926</v>
      </c>
      <c r="H347" s="47">
        <v>6680.8</v>
      </c>
      <c r="I347">
        <v>5670</v>
      </c>
      <c r="J347" s="20">
        <v>36818.994086294406</v>
      </c>
    </row>
    <row r="348" spans="1:10" x14ac:dyDescent="0.3">
      <c r="A348" t="b">
        <v>0</v>
      </c>
      <c r="B348" t="s">
        <v>109</v>
      </c>
      <c r="C348">
        <v>23947929600.000004</v>
      </c>
      <c r="D348">
        <v>93023316.000000015</v>
      </c>
      <c r="E348">
        <v>3114797104.677628</v>
      </c>
      <c r="F348">
        <v>25760223127.776005</v>
      </c>
      <c r="G348">
        <v>52915973148.453636</v>
      </c>
      <c r="H348" s="47">
        <v>6681.9000000000005</v>
      </c>
      <c r="I348">
        <v>5520</v>
      </c>
      <c r="J348" s="20">
        <v>36816.153804802212</v>
      </c>
    </row>
    <row r="349" spans="1:10" x14ac:dyDescent="0.3">
      <c r="A349" t="b">
        <v>0</v>
      </c>
      <c r="B349" t="s">
        <v>128</v>
      </c>
      <c r="C349">
        <v>23948288000</v>
      </c>
      <c r="D349">
        <v>104819751.00000001</v>
      </c>
      <c r="E349">
        <v>3110480249.5229039</v>
      </c>
      <c r="F349">
        <v>25753425127.776009</v>
      </c>
      <c r="G349">
        <v>52917013128.298912</v>
      </c>
      <c r="H349" s="47">
        <v>6682</v>
      </c>
      <c r="I349">
        <v>6220</v>
      </c>
      <c r="J349" s="20">
        <v>36808.620761712584</v>
      </c>
    </row>
    <row r="350" spans="1:10" x14ac:dyDescent="0.3">
      <c r="A350" t="b">
        <v>0</v>
      </c>
      <c r="B350" t="s">
        <v>341</v>
      </c>
      <c r="C350">
        <v>23949721600</v>
      </c>
      <c r="D350">
        <v>103134546.00000001</v>
      </c>
      <c r="E350">
        <v>3104252593.4403834</v>
      </c>
      <c r="F350">
        <v>25760295822.664173</v>
      </c>
      <c r="G350">
        <v>52917404562.104553</v>
      </c>
      <c r="H350" s="47">
        <v>6682.4</v>
      </c>
      <c r="I350">
        <v>6120</v>
      </c>
      <c r="J350" s="20">
        <v>36810.657482959446</v>
      </c>
    </row>
    <row r="351" spans="1:10" x14ac:dyDescent="0.3">
      <c r="A351" t="b">
        <v>0</v>
      </c>
      <c r="B351" t="s">
        <v>176</v>
      </c>
      <c r="C351">
        <v>23944345600.000004</v>
      </c>
      <c r="D351">
        <v>103134546.00000001</v>
      </c>
      <c r="E351">
        <v>3139292828.9040046</v>
      </c>
      <c r="F351">
        <v>25731795127.776005</v>
      </c>
      <c r="G351">
        <v>52918568102.680008</v>
      </c>
      <c r="H351" s="47">
        <v>6680.9000000000005</v>
      </c>
      <c r="I351">
        <v>6120</v>
      </c>
      <c r="J351" s="20">
        <v>36808.262089354081</v>
      </c>
    </row>
    <row r="352" spans="1:10" x14ac:dyDescent="0.3">
      <c r="A352" t="b">
        <v>0</v>
      </c>
      <c r="B352" t="s">
        <v>123</v>
      </c>
      <c r="C352">
        <v>23948288000</v>
      </c>
      <c r="D352">
        <v>99764136.000000015</v>
      </c>
      <c r="E352">
        <v>3105360249.5229034</v>
      </c>
      <c r="F352">
        <v>25765785127.776005</v>
      </c>
      <c r="G352">
        <v>52919197513.298904</v>
      </c>
      <c r="H352" s="47">
        <v>6682</v>
      </c>
      <c r="I352">
        <v>5920</v>
      </c>
      <c r="J352" s="20">
        <v>36815.635261712589</v>
      </c>
    </row>
    <row r="353" spans="1:10" x14ac:dyDescent="0.3">
      <c r="A353" t="b">
        <v>0</v>
      </c>
      <c r="B353" t="s">
        <v>104</v>
      </c>
      <c r="C353">
        <v>23952158720</v>
      </c>
      <c r="D353">
        <v>103134546.00000001</v>
      </c>
      <c r="E353">
        <v>3117357104.677628</v>
      </c>
      <c r="F353">
        <v>25747863127.776009</v>
      </c>
      <c r="G353">
        <v>52920513498.453636</v>
      </c>
      <c r="H353" s="47">
        <v>6683.08</v>
      </c>
      <c r="I353">
        <v>6120</v>
      </c>
      <c r="J353" s="20">
        <v>36809.776804802219</v>
      </c>
    </row>
    <row r="354" spans="1:10" x14ac:dyDescent="0.3">
      <c r="A354" t="b">
        <v>0</v>
      </c>
      <c r="B354" t="s">
        <v>41</v>
      </c>
      <c r="C354">
        <v>23958323200</v>
      </c>
      <c r="D354">
        <v>115773583.50000001</v>
      </c>
      <c r="E354">
        <v>3096726539.2134547</v>
      </c>
      <c r="F354">
        <v>25750335127.776005</v>
      </c>
      <c r="G354">
        <v>52921158450.489456</v>
      </c>
      <c r="H354" s="47">
        <v>6684.8</v>
      </c>
      <c r="I354">
        <v>6870</v>
      </c>
      <c r="J354" s="20">
        <v>36800.930925533328</v>
      </c>
    </row>
    <row r="355" spans="1:10" x14ac:dyDescent="0.3">
      <c r="A355" t="b">
        <v>0</v>
      </c>
      <c r="B355" t="s">
        <v>138</v>
      </c>
      <c r="C355">
        <v>23948288000</v>
      </c>
      <c r="D355">
        <v>99764136.000000015</v>
      </c>
      <c r="E355">
        <v>3107920249.5229039</v>
      </c>
      <c r="F355">
        <v>25765785127.776005</v>
      </c>
      <c r="G355">
        <v>52921757513.298904</v>
      </c>
      <c r="H355" s="47">
        <v>6682</v>
      </c>
      <c r="I355">
        <v>5920</v>
      </c>
      <c r="J355" s="20">
        <v>36817.635261712589</v>
      </c>
    </row>
    <row r="356" spans="1:10" x14ac:dyDescent="0.3">
      <c r="A356" t="b">
        <v>0</v>
      </c>
      <c r="B356" t="s">
        <v>336</v>
      </c>
      <c r="C356">
        <v>23953950720</v>
      </c>
      <c r="D356">
        <v>113245776.00000001</v>
      </c>
      <c r="E356">
        <v>3106812593.4403834</v>
      </c>
      <c r="F356">
        <v>25747935822.664173</v>
      </c>
      <c r="G356">
        <v>52921944912.104553</v>
      </c>
      <c r="H356" s="47">
        <v>6683.58</v>
      </c>
      <c r="I356">
        <v>6720</v>
      </c>
      <c r="J356" s="20">
        <v>36804.280482959446</v>
      </c>
    </row>
    <row r="357" spans="1:10" x14ac:dyDescent="0.3">
      <c r="A357" t="b">
        <v>0</v>
      </c>
      <c r="B357" t="s">
        <v>36</v>
      </c>
      <c r="C357">
        <v>23958323200</v>
      </c>
      <c r="D357">
        <v>110717968.49999999</v>
      </c>
      <c r="E357">
        <v>3091606539.2134542</v>
      </c>
      <c r="F357">
        <v>25762695127.776005</v>
      </c>
      <c r="G357">
        <v>52923342835.489456</v>
      </c>
      <c r="H357" s="47">
        <v>6684.8</v>
      </c>
      <c r="I357">
        <v>6570</v>
      </c>
      <c r="J357" s="20">
        <v>36807.945425533333</v>
      </c>
    </row>
    <row r="358" spans="1:10" x14ac:dyDescent="0.3">
      <c r="A358" t="b">
        <v>0</v>
      </c>
      <c r="B358" t="s">
        <v>51</v>
      </c>
      <c r="C358">
        <v>23958323200</v>
      </c>
      <c r="D358">
        <v>110717968.49999999</v>
      </c>
      <c r="E358">
        <v>3094166539.2134547</v>
      </c>
      <c r="F358">
        <v>25762695127.776005</v>
      </c>
      <c r="G358">
        <v>52925902835.489456</v>
      </c>
      <c r="H358" s="47">
        <v>6684.8</v>
      </c>
      <c r="I358">
        <v>6570</v>
      </c>
      <c r="J358" s="20">
        <v>36809.945425533333</v>
      </c>
    </row>
    <row r="359" spans="1:10" x14ac:dyDescent="0.3">
      <c r="A359" t="b">
        <v>0</v>
      </c>
      <c r="B359" t="s">
        <v>133</v>
      </c>
      <c r="C359">
        <v>23952517120</v>
      </c>
      <c r="D359">
        <v>109875366.00000001</v>
      </c>
      <c r="E359">
        <v>3110480249.5229039</v>
      </c>
      <c r="F359">
        <v>25753425127.776009</v>
      </c>
      <c r="G359">
        <v>52926297863.298912</v>
      </c>
      <c r="H359" s="47">
        <v>6683.18</v>
      </c>
      <c r="I359">
        <v>6520</v>
      </c>
      <c r="J359" s="20">
        <v>36811.258261712588</v>
      </c>
    </row>
    <row r="360" spans="1:10" x14ac:dyDescent="0.3">
      <c r="A360" t="b">
        <v>0</v>
      </c>
      <c r="B360" t="s">
        <v>46</v>
      </c>
      <c r="C360">
        <v>23962552320</v>
      </c>
      <c r="D360">
        <v>120829198.50000001</v>
      </c>
      <c r="E360">
        <v>3096726539.2134547</v>
      </c>
      <c r="F360">
        <v>25750335127.776005</v>
      </c>
      <c r="G360">
        <v>52930443185.489456</v>
      </c>
      <c r="H360" s="47">
        <v>6685.98</v>
      </c>
      <c r="I360">
        <v>7170</v>
      </c>
      <c r="J360" s="20">
        <v>36803.568425533333</v>
      </c>
    </row>
    <row r="361" spans="1:10" x14ac:dyDescent="0.3">
      <c r="A361" t="b">
        <v>0</v>
      </c>
      <c r="B361" t="s">
        <v>408</v>
      </c>
      <c r="C361">
        <v>23951872000</v>
      </c>
      <c r="D361">
        <v>61004421.000000007</v>
      </c>
      <c r="E361">
        <v>3112923100.038651</v>
      </c>
      <c r="F361">
        <v>25809267199.128448</v>
      </c>
      <c r="G361">
        <v>52935066720.167099</v>
      </c>
      <c r="H361" s="47">
        <v>6683</v>
      </c>
      <c r="I361">
        <v>3620</v>
      </c>
      <c r="J361" s="20">
        <v>36857.603841932818</v>
      </c>
    </row>
    <row r="362" spans="1:10" x14ac:dyDescent="0.3">
      <c r="A362" t="b">
        <v>0</v>
      </c>
      <c r="B362" t="s">
        <v>476</v>
      </c>
      <c r="C362">
        <v>23979827200</v>
      </c>
      <c r="D362">
        <v>108190161.00000001</v>
      </c>
      <c r="E362">
        <v>3103603394.3681788</v>
      </c>
      <c r="F362">
        <v>25750335127.776005</v>
      </c>
      <c r="G362">
        <v>52941955883.14418</v>
      </c>
      <c r="H362" s="47">
        <v>6690.8</v>
      </c>
      <c r="I362">
        <v>6420</v>
      </c>
      <c r="J362" s="20">
        <v>36813.22521862296</v>
      </c>
    </row>
    <row r="363" spans="1:10" x14ac:dyDescent="0.3">
      <c r="A363" t="b">
        <v>0</v>
      </c>
      <c r="B363" t="s">
        <v>471</v>
      </c>
      <c r="C363">
        <v>23979827200</v>
      </c>
      <c r="D363">
        <v>103134546.00000001</v>
      </c>
      <c r="E363">
        <v>3098483394.3681788</v>
      </c>
      <c r="F363">
        <v>25762695127.776005</v>
      </c>
      <c r="G363">
        <v>52944140268.14418</v>
      </c>
      <c r="H363" s="47">
        <v>6690.8</v>
      </c>
      <c r="I363">
        <v>6120</v>
      </c>
      <c r="J363" s="20">
        <v>36820.239718622965</v>
      </c>
    </row>
    <row r="364" spans="1:10" x14ac:dyDescent="0.3">
      <c r="A364" t="b">
        <v>0</v>
      </c>
      <c r="B364" t="s">
        <v>486</v>
      </c>
      <c r="C364">
        <v>23979827200</v>
      </c>
      <c r="D364">
        <v>103134546.00000001</v>
      </c>
      <c r="E364">
        <v>3101043394.3681788</v>
      </c>
      <c r="F364">
        <v>25762695127.776005</v>
      </c>
      <c r="G364">
        <v>52946700268.14418</v>
      </c>
      <c r="H364" s="47">
        <v>6690.8</v>
      </c>
      <c r="I364">
        <v>6120</v>
      </c>
      <c r="J364" s="20">
        <v>36822.239718622965</v>
      </c>
    </row>
    <row r="365" spans="1:10" x14ac:dyDescent="0.3">
      <c r="A365" t="b">
        <v>0</v>
      </c>
      <c r="B365" t="s">
        <v>481</v>
      </c>
      <c r="C365">
        <v>23984056320</v>
      </c>
      <c r="D365">
        <v>113245776.00000001</v>
      </c>
      <c r="E365">
        <v>3103603394.3681788</v>
      </c>
      <c r="F365">
        <v>25750335127.776005</v>
      </c>
      <c r="G365">
        <v>52951240618.14418</v>
      </c>
      <c r="H365" s="47">
        <v>6691.98</v>
      </c>
      <c r="I365">
        <v>6720</v>
      </c>
      <c r="J365" s="20">
        <v>36815.862718622964</v>
      </c>
    </row>
    <row r="366" spans="1:10" x14ac:dyDescent="0.3">
      <c r="A366" t="b">
        <v>0</v>
      </c>
      <c r="B366" t="s">
        <v>263</v>
      </c>
      <c r="C366">
        <v>23944704000</v>
      </c>
      <c r="D366">
        <v>133468236.00000001</v>
      </c>
      <c r="E366">
        <v>3094584819.6260533</v>
      </c>
      <c r="F366">
        <v>25794879528.734425</v>
      </c>
      <c r="G366">
        <v>52967636584.360474</v>
      </c>
      <c r="H366" s="47">
        <v>6681</v>
      </c>
      <c r="I366">
        <v>7920</v>
      </c>
      <c r="J366" s="20">
        <v>36840.633948327442</v>
      </c>
    </row>
    <row r="367" spans="1:10" x14ac:dyDescent="0.3">
      <c r="A367" t="b">
        <v>0</v>
      </c>
      <c r="B367" t="s">
        <v>302</v>
      </c>
      <c r="C367">
        <v>23946854399.999996</v>
      </c>
      <c r="D367">
        <v>141051658.5</v>
      </c>
      <c r="E367">
        <v>3116440190.6569977</v>
      </c>
      <c r="F367">
        <v>25785565114.463936</v>
      </c>
      <c r="G367">
        <v>52989911363.620926</v>
      </c>
      <c r="H367" s="47">
        <v>6681.5999999999995</v>
      </c>
      <c r="I367">
        <v>8370</v>
      </c>
      <c r="J367" s="20">
        <v>36850.983586294409</v>
      </c>
    </row>
    <row r="368" spans="1:10" x14ac:dyDescent="0.3">
      <c r="A368" t="b">
        <v>0</v>
      </c>
      <c r="B368" t="s">
        <v>297</v>
      </c>
      <c r="C368">
        <v>23946854399.999996</v>
      </c>
      <c r="D368">
        <v>135996043.5</v>
      </c>
      <c r="E368">
        <v>3111320190.6569982</v>
      </c>
      <c r="F368">
        <v>25797925114.463936</v>
      </c>
      <c r="G368">
        <v>52992095748.620926</v>
      </c>
      <c r="H368" s="47">
        <v>6681.5999999999995</v>
      </c>
      <c r="I368">
        <v>8070</v>
      </c>
      <c r="J368" s="20">
        <v>36857.998086294407</v>
      </c>
    </row>
    <row r="369" spans="1:10" x14ac:dyDescent="0.3">
      <c r="A369" t="b">
        <v>0</v>
      </c>
      <c r="B369" t="s">
        <v>186</v>
      </c>
      <c r="C369">
        <v>23947212800</v>
      </c>
      <c r="D369">
        <v>148635081</v>
      </c>
      <c r="E369">
        <v>3159772828.9040046</v>
      </c>
      <c r="F369">
        <v>25737975127.776009</v>
      </c>
      <c r="G369">
        <v>52993595837.680008</v>
      </c>
      <c r="H369" s="47">
        <v>6681.7</v>
      </c>
      <c r="I369">
        <v>8820</v>
      </c>
      <c r="J369" s="20">
        <v>36840.251589354077</v>
      </c>
    </row>
    <row r="370" spans="1:10" x14ac:dyDescent="0.3">
      <c r="A370" t="b">
        <v>0</v>
      </c>
      <c r="B370" t="s">
        <v>312</v>
      </c>
      <c r="C370">
        <v>23946854399.999996</v>
      </c>
      <c r="D370">
        <v>135996043.5</v>
      </c>
      <c r="E370">
        <v>3113880190.6569977</v>
      </c>
      <c r="F370">
        <v>25797925114.463936</v>
      </c>
      <c r="G370">
        <v>52994655748.620926</v>
      </c>
      <c r="H370" s="47">
        <v>6681.5999999999995</v>
      </c>
      <c r="I370">
        <v>8070</v>
      </c>
      <c r="J370" s="20">
        <v>36859.998086294407</v>
      </c>
    </row>
    <row r="371" spans="1:10" x14ac:dyDescent="0.3">
      <c r="A371" t="b">
        <v>0</v>
      </c>
      <c r="B371" t="s">
        <v>181</v>
      </c>
      <c r="C371">
        <v>23947212800</v>
      </c>
      <c r="D371">
        <v>143579466</v>
      </c>
      <c r="E371">
        <v>3154652828.9040046</v>
      </c>
      <c r="F371">
        <v>25750335127.776005</v>
      </c>
      <c r="G371">
        <v>52995780222.680008</v>
      </c>
      <c r="H371" s="47">
        <v>6681.7</v>
      </c>
      <c r="I371">
        <v>8520</v>
      </c>
      <c r="J371" s="20">
        <v>36847.266089354074</v>
      </c>
    </row>
    <row r="372" spans="1:10" x14ac:dyDescent="0.3">
      <c r="A372" t="b">
        <v>0</v>
      </c>
      <c r="B372" t="s">
        <v>196</v>
      </c>
      <c r="C372">
        <v>23947212800</v>
      </c>
      <c r="D372">
        <v>143579466</v>
      </c>
      <c r="E372">
        <v>3157212828.9040046</v>
      </c>
      <c r="F372">
        <v>25750335127.776005</v>
      </c>
      <c r="G372">
        <v>52998340222.680008</v>
      </c>
      <c r="H372" s="47">
        <v>6681.7</v>
      </c>
      <c r="I372">
        <v>8520</v>
      </c>
      <c r="J372" s="20">
        <v>36849.266089354074</v>
      </c>
    </row>
    <row r="373" spans="1:10" x14ac:dyDescent="0.3">
      <c r="A373" t="b">
        <v>0</v>
      </c>
      <c r="B373" t="s">
        <v>307</v>
      </c>
      <c r="C373">
        <v>23951083520.000004</v>
      </c>
      <c r="D373">
        <v>146107273.5</v>
      </c>
      <c r="E373">
        <v>3116440190.6569977</v>
      </c>
      <c r="F373">
        <v>25785565114.463936</v>
      </c>
      <c r="G373">
        <v>52999196098.620941</v>
      </c>
      <c r="H373" s="47">
        <v>6682.7800000000007</v>
      </c>
      <c r="I373">
        <v>8670</v>
      </c>
      <c r="J373" s="20">
        <v>36853.621086294406</v>
      </c>
    </row>
    <row r="374" spans="1:10" x14ac:dyDescent="0.3">
      <c r="A374" t="b">
        <v>0</v>
      </c>
      <c r="B374" t="s">
        <v>191</v>
      </c>
      <c r="C374">
        <v>23951441920</v>
      </c>
      <c r="D374">
        <v>153690696</v>
      </c>
      <c r="E374">
        <v>3159772828.9040046</v>
      </c>
      <c r="F374">
        <v>25737975127.776009</v>
      </c>
      <c r="G374">
        <v>53002880572.680008</v>
      </c>
      <c r="H374" s="47">
        <v>6682.88</v>
      </c>
      <c r="I374">
        <v>9120</v>
      </c>
      <c r="J374" s="20">
        <v>36842.889089354074</v>
      </c>
    </row>
    <row r="375" spans="1:10" x14ac:dyDescent="0.3">
      <c r="A375" t="b">
        <v>0</v>
      </c>
      <c r="B375" t="s">
        <v>418</v>
      </c>
      <c r="C375">
        <v>23954739200</v>
      </c>
      <c r="D375">
        <v>106504955.99999999</v>
      </c>
      <c r="E375">
        <v>3133403100.0386515</v>
      </c>
      <c r="F375">
        <v>25815447199.128448</v>
      </c>
      <c r="G375">
        <v>53010094455.167099</v>
      </c>
      <c r="H375" s="47">
        <v>6683.8</v>
      </c>
      <c r="I375">
        <v>6320</v>
      </c>
      <c r="J375" s="20">
        <v>36889.593341932821</v>
      </c>
    </row>
    <row r="376" spans="1:10" x14ac:dyDescent="0.3">
      <c r="A376" t="b">
        <v>0</v>
      </c>
      <c r="B376" t="s">
        <v>413</v>
      </c>
      <c r="C376">
        <v>23954739200</v>
      </c>
      <c r="D376">
        <v>101449341.00000001</v>
      </c>
      <c r="E376">
        <v>3128283100.0386515</v>
      </c>
      <c r="F376">
        <v>25827807199.128448</v>
      </c>
      <c r="G376">
        <v>53012278840.167099</v>
      </c>
      <c r="H376" s="47">
        <v>6683.8</v>
      </c>
      <c r="I376">
        <v>6020</v>
      </c>
      <c r="J376" s="20">
        <v>36896.607841932819</v>
      </c>
    </row>
    <row r="377" spans="1:10" x14ac:dyDescent="0.3">
      <c r="A377" t="b">
        <v>0</v>
      </c>
      <c r="B377" t="s">
        <v>428</v>
      </c>
      <c r="C377">
        <v>23954739200</v>
      </c>
      <c r="D377">
        <v>101449341.00000001</v>
      </c>
      <c r="E377">
        <v>3130843100.0386515</v>
      </c>
      <c r="F377">
        <v>25827807199.128448</v>
      </c>
      <c r="G377">
        <v>53014838840.167099</v>
      </c>
      <c r="H377" s="47">
        <v>6683.8</v>
      </c>
      <c r="I377">
        <v>6020</v>
      </c>
      <c r="J377" s="20">
        <v>36898.607841932819</v>
      </c>
    </row>
    <row r="378" spans="1:10" x14ac:dyDescent="0.3">
      <c r="A378" t="b">
        <v>0</v>
      </c>
      <c r="B378" t="s">
        <v>423</v>
      </c>
      <c r="C378">
        <v>23958968320</v>
      </c>
      <c r="D378">
        <v>111560571.00000001</v>
      </c>
      <c r="E378">
        <v>3133403100.0386515</v>
      </c>
      <c r="F378">
        <v>25815447199.128448</v>
      </c>
      <c r="G378">
        <v>53019379190.167099</v>
      </c>
      <c r="H378" s="47">
        <v>6684.9800000000005</v>
      </c>
      <c r="I378">
        <v>6620</v>
      </c>
      <c r="J378" s="20">
        <v>36892.230841932818</v>
      </c>
    </row>
    <row r="379" spans="1:10" x14ac:dyDescent="0.3">
      <c r="A379" t="b">
        <v>0</v>
      </c>
      <c r="B379" t="s">
        <v>273</v>
      </c>
      <c r="C379">
        <v>23947571199.999996</v>
      </c>
      <c r="D379">
        <v>178968771</v>
      </c>
      <c r="E379">
        <v>3115064819.6260538</v>
      </c>
      <c r="F379">
        <v>25801059528.734425</v>
      </c>
      <c r="G379">
        <v>53042664319.360474</v>
      </c>
      <c r="H379" s="47">
        <v>6681.7999999999993</v>
      </c>
      <c r="I379">
        <v>10620</v>
      </c>
      <c r="J379" s="20">
        <v>36872.623448327438</v>
      </c>
    </row>
    <row r="380" spans="1:10" x14ac:dyDescent="0.3">
      <c r="A380" t="b">
        <v>0</v>
      </c>
      <c r="B380" t="s">
        <v>268</v>
      </c>
      <c r="C380">
        <v>23947571199.999996</v>
      </c>
      <c r="D380">
        <v>173913156</v>
      </c>
      <c r="E380">
        <v>3109944819.6260533</v>
      </c>
      <c r="F380">
        <v>25813419528.734425</v>
      </c>
      <c r="G380">
        <v>53044848704.360474</v>
      </c>
      <c r="H380" s="47">
        <v>6681.7999999999993</v>
      </c>
      <c r="I380">
        <v>10320</v>
      </c>
      <c r="J380" s="20">
        <v>36879.637948327443</v>
      </c>
    </row>
    <row r="381" spans="1:10" x14ac:dyDescent="0.3">
      <c r="A381" t="b">
        <v>0</v>
      </c>
      <c r="B381" t="s">
        <v>283</v>
      </c>
      <c r="C381">
        <v>23947571199.999996</v>
      </c>
      <c r="D381">
        <v>173913156</v>
      </c>
      <c r="E381">
        <v>3112504819.6260533</v>
      </c>
      <c r="F381">
        <v>25813419528.734425</v>
      </c>
      <c r="G381">
        <v>53047408704.360474</v>
      </c>
      <c r="H381" s="47">
        <v>6681.7999999999993</v>
      </c>
      <c r="I381">
        <v>10320</v>
      </c>
      <c r="J381" s="20">
        <v>36881.637948327443</v>
      </c>
    </row>
    <row r="382" spans="1:10" x14ac:dyDescent="0.3">
      <c r="A382" t="b">
        <v>0</v>
      </c>
      <c r="B382" t="s">
        <v>234</v>
      </c>
      <c r="C382">
        <v>24227840000</v>
      </c>
      <c r="D382">
        <v>2696328.0000000005</v>
      </c>
      <c r="E382">
        <v>3076246539.2134547</v>
      </c>
      <c r="F382">
        <v>25741755822.664177</v>
      </c>
      <c r="G382">
        <v>53048538689.877632</v>
      </c>
      <c r="H382" s="47">
        <v>6760</v>
      </c>
      <c r="I382">
        <v>160</v>
      </c>
      <c r="J382" s="20">
        <v>36859.839153094668</v>
      </c>
    </row>
    <row r="383" spans="1:10" x14ac:dyDescent="0.3">
      <c r="A383" t="b">
        <v>0</v>
      </c>
      <c r="B383" t="s">
        <v>278</v>
      </c>
      <c r="C383">
        <v>23951800320</v>
      </c>
      <c r="D383">
        <v>184024386</v>
      </c>
      <c r="E383">
        <v>3115064819.6260538</v>
      </c>
      <c r="F383">
        <v>25801059528.734425</v>
      </c>
      <c r="G383">
        <v>53051949054.360474</v>
      </c>
      <c r="H383" s="47">
        <v>6682.98</v>
      </c>
      <c r="I383">
        <v>10920</v>
      </c>
      <c r="J383" s="20">
        <v>36875.260948327443</v>
      </c>
    </row>
    <row r="384" spans="1:10" x14ac:dyDescent="0.3">
      <c r="A384" t="b">
        <v>0</v>
      </c>
      <c r="B384" t="s">
        <v>244</v>
      </c>
      <c r="C384">
        <v>24230707200</v>
      </c>
      <c r="D384">
        <v>48196863.000000007</v>
      </c>
      <c r="E384">
        <v>3096726539.2134547</v>
      </c>
      <c r="F384">
        <v>25747935822.664173</v>
      </c>
      <c r="G384">
        <v>53123566424.877625</v>
      </c>
      <c r="H384" s="47">
        <v>6760.8</v>
      </c>
      <c r="I384">
        <v>2860</v>
      </c>
      <c r="J384" s="20">
        <v>36891.828653094664</v>
      </c>
    </row>
    <row r="385" spans="1:10" x14ac:dyDescent="0.3">
      <c r="A385" t="b">
        <v>0</v>
      </c>
      <c r="B385" t="s">
        <v>239</v>
      </c>
      <c r="C385">
        <v>24230707200</v>
      </c>
      <c r="D385">
        <v>43141248.000000007</v>
      </c>
      <c r="E385">
        <v>3091606539.2134542</v>
      </c>
      <c r="F385">
        <v>25760295822.664173</v>
      </c>
      <c r="G385">
        <v>53125750809.877625</v>
      </c>
      <c r="H385" s="47">
        <v>6760.8</v>
      </c>
      <c r="I385">
        <v>2560</v>
      </c>
      <c r="J385" s="20">
        <v>36898.843153094669</v>
      </c>
    </row>
    <row r="386" spans="1:10" x14ac:dyDescent="0.3">
      <c r="A386" t="b">
        <v>0</v>
      </c>
      <c r="B386" t="s">
        <v>249</v>
      </c>
      <c r="C386">
        <v>24234936320</v>
      </c>
      <c r="D386">
        <v>53252477.999999993</v>
      </c>
      <c r="E386">
        <v>3096726539.2134547</v>
      </c>
      <c r="F386">
        <v>25747935822.664173</v>
      </c>
      <c r="G386">
        <v>53132851159.877625</v>
      </c>
      <c r="H386" s="47">
        <v>6761.98</v>
      </c>
      <c r="I386">
        <v>3160</v>
      </c>
      <c r="J386" s="20">
        <v>36894.466153094669</v>
      </c>
    </row>
    <row r="387" spans="1:10" x14ac:dyDescent="0.3">
      <c r="A387" t="b">
        <v>0</v>
      </c>
      <c r="B387" t="s">
        <v>254</v>
      </c>
      <c r="C387">
        <v>24234936320</v>
      </c>
      <c r="D387">
        <v>53252477.999999993</v>
      </c>
      <c r="E387">
        <v>3096726539.2134547</v>
      </c>
      <c r="F387">
        <v>25747935822.664173</v>
      </c>
      <c r="G387">
        <v>53132851159.877625</v>
      </c>
      <c r="H387" s="47">
        <v>6761.98</v>
      </c>
      <c r="I387">
        <v>3160</v>
      </c>
      <c r="J387" s="20">
        <v>36894.466153094669</v>
      </c>
    </row>
    <row r="388" spans="1:10" x14ac:dyDescent="0.3">
      <c r="A388" t="b">
        <v>0</v>
      </c>
      <c r="B388" t="s">
        <v>375</v>
      </c>
      <c r="C388">
        <v>1444352000</v>
      </c>
      <c r="D388">
        <v>1947759938.9999998</v>
      </c>
      <c r="E388">
        <v>15754875159.473972</v>
      </c>
      <c r="F388">
        <v>37421777322.921555</v>
      </c>
      <c r="G388">
        <v>56568764421.395523</v>
      </c>
      <c r="H388" s="47">
        <v>403</v>
      </c>
      <c r="I388">
        <v>115580</v>
      </c>
      <c r="J388" s="20">
        <v>49584.199161952201</v>
      </c>
    </row>
    <row r="389" spans="1:10" x14ac:dyDescent="0.3">
      <c r="A389" t="b">
        <v>0</v>
      </c>
      <c r="B389" t="s">
        <v>525</v>
      </c>
      <c r="C389">
        <v>1456179200</v>
      </c>
      <c r="D389">
        <v>1948434020.9999998</v>
      </c>
      <c r="E389">
        <v>15766336584.731846</v>
      </c>
      <c r="F389">
        <v>37420303024.465759</v>
      </c>
      <c r="G389">
        <v>56591252830.197601</v>
      </c>
      <c r="H389" s="47">
        <v>406.3</v>
      </c>
      <c r="I389">
        <v>115620</v>
      </c>
      <c r="J389" s="20">
        <v>49596.473442710849</v>
      </c>
    </row>
    <row r="390" spans="1:10" x14ac:dyDescent="0.3">
      <c r="A390" t="b">
        <v>0</v>
      </c>
      <c r="B390" t="s">
        <v>496</v>
      </c>
      <c r="C390">
        <v>1457612800.0000002</v>
      </c>
      <c r="D390">
        <v>1953152595</v>
      </c>
      <c r="E390">
        <v>15754875159.473972</v>
      </c>
      <c r="F390">
        <v>37427311042.303879</v>
      </c>
      <c r="G390">
        <v>56592951596.777847</v>
      </c>
      <c r="H390" s="47">
        <v>406.70000000000005</v>
      </c>
      <c r="I390">
        <v>115900</v>
      </c>
      <c r="J390" s="20">
        <v>49595.802905041826</v>
      </c>
    </row>
    <row r="391" spans="1:10" x14ac:dyDescent="0.3">
      <c r="A391" t="b">
        <v>0</v>
      </c>
      <c r="B391" t="s">
        <v>201</v>
      </c>
      <c r="C391">
        <v>1477324800</v>
      </c>
      <c r="D391">
        <v>1947759938.9999998</v>
      </c>
      <c r="E391">
        <v>15757167444.525547</v>
      </c>
      <c r="F391">
        <v>37417522024.465752</v>
      </c>
      <c r="G391">
        <v>56599774207.991302</v>
      </c>
      <c r="H391" s="47">
        <v>412.2</v>
      </c>
      <c r="I391">
        <v>115580</v>
      </c>
      <c r="J391" s="20">
        <v>49594.738651924672</v>
      </c>
    </row>
    <row r="392" spans="1:10" x14ac:dyDescent="0.3">
      <c r="A392" t="b">
        <v>0</v>
      </c>
      <c r="B392" t="s">
        <v>433</v>
      </c>
      <c r="C392">
        <v>1435750400</v>
      </c>
      <c r="D392">
        <v>1987867818</v>
      </c>
      <c r="E392">
        <v>15761752014.628695</v>
      </c>
      <c r="F392">
        <v>37419010463.2304</v>
      </c>
      <c r="G392">
        <v>56604380695.859093</v>
      </c>
      <c r="H392" s="47">
        <v>400.6</v>
      </c>
      <c r="I392">
        <v>117960</v>
      </c>
      <c r="J392" s="20">
        <v>49591.343733497015</v>
      </c>
    </row>
    <row r="393" spans="1:10" x14ac:dyDescent="0.3">
      <c r="A393" t="b">
        <v>0</v>
      </c>
      <c r="B393" t="s">
        <v>143</v>
      </c>
      <c r="C393">
        <v>1441484800</v>
      </c>
      <c r="D393">
        <v>1987530777</v>
      </c>
      <c r="E393">
        <v>15757167444.525547</v>
      </c>
      <c r="F393">
        <v>37421848024.465759</v>
      </c>
      <c r="G393">
        <v>56608031045.991302</v>
      </c>
      <c r="H393" s="47">
        <v>402.2</v>
      </c>
      <c r="I393">
        <v>117940</v>
      </c>
      <c r="J393" s="20">
        <v>49592.691251924676</v>
      </c>
    </row>
    <row r="394" spans="1:10" x14ac:dyDescent="0.3">
      <c r="A394" t="b">
        <v>0</v>
      </c>
      <c r="B394" t="s">
        <v>56</v>
      </c>
      <c r="C394">
        <v>1437900800</v>
      </c>
      <c r="D394">
        <v>1992417871.4999998</v>
      </c>
      <c r="E394">
        <v>15761752014.628695</v>
      </c>
      <c r="F394">
        <v>37418449024.465759</v>
      </c>
      <c r="G394">
        <v>56610519710.594452</v>
      </c>
      <c r="H394" s="47">
        <v>401.2</v>
      </c>
      <c r="I394">
        <v>118230</v>
      </c>
      <c r="J394" s="20">
        <v>49592.525597317755</v>
      </c>
    </row>
    <row r="395" spans="1:10" x14ac:dyDescent="0.3">
      <c r="A395" t="b">
        <v>0</v>
      </c>
      <c r="B395" t="s">
        <v>346</v>
      </c>
      <c r="C395">
        <v>1437900800</v>
      </c>
      <c r="D395">
        <v>1992417871.4999998</v>
      </c>
      <c r="E395">
        <v>15761752014.628695</v>
      </c>
      <c r="F395">
        <v>37418449024.465759</v>
      </c>
      <c r="G395">
        <v>56610519710.594452</v>
      </c>
      <c r="H395" s="47">
        <v>401.2</v>
      </c>
      <c r="I395">
        <v>118230</v>
      </c>
      <c r="J395" s="20">
        <v>49592.525597317755</v>
      </c>
    </row>
    <row r="396" spans="1:10" x14ac:dyDescent="0.3">
      <c r="A396" t="b">
        <v>0</v>
      </c>
      <c r="B396" t="s">
        <v>85</v>
      </c>
      <c r="C396">
        <v>1437542400</v>
      </c>
      <c r="D396">
        <v>1997642007</v>
      </c>
      <c r="E396">
        <v>15777798009.989719</v>
      </c>
      <c r="F396">
        <v>37417831024.465759</v>
      </c>
      <c r="G396">
        <v>56630813441.455475</v>
      </c>
      <c r="H396" s="47">
        <v>401.1</v>
      </c>
      <c r="I396">
        <v>118540</v>
      </c>
      <c r="J396" s="20">
        <v>49605.339881193548</v>
      </c>
    </row>
    <row r="397" spans="1:10" x14ac:dyDescent="0.3">
      <c r="A397" t="b">
        <v>0</v>
      </c>
      <c r="B397" t="s">
        <v>317</v>
      </c>
      <c r="C397">
        <v>1439334399.9999998</v>
      </c>
      <c r="D397">
        <v>2007753237</v>
      </c>
      <c r="E397">
        <v>15767253498.752476</v>
      </c>
      <c r="F397">
        <v>37417903719.353935</v>
      </c>
      <c r="G397">
        <v>56632244855.106415</v>
      </c>
      <c r="H397" s="47">
        <v>401.59999999999997</v>
      </c>
      <c r="I397">
        <v>119140</v>
      </c>
      <c r="J397" s="20">
        <v>49599.843559350797</v>
      </c>
    </row>
    <row r="398" spans="1:10" x14ac:dyDescent="0.3">
      <c r="A398" t="b">
        <v>0</v>
      </c>
      <c r="B398" t="s">
        <v>114</v>
      </c>
      <c r="C398">
        <v>1437900800</v>
      </c>
      <c r="D398">
        <v>2004382827</v>
      </c>
      <c r="E398">
        <v>15770921154.834993</v>
      </c>
      <c r="F398">
        <v>37423393024.465759</v>
      </c>
      <c r="G398">
        <v>56636597806.300751</v>
      </c>
      <c r="H398" s="47">
        <v>401.2</v>
      </c>
      <c r="I398">
        <v>118940</v>
      </c>
      <c r="J398" s="20">
        <v>49606.821338103924</v>
      </c>
    </row>
    <row r="399" spans="1:10" x14ac:dyDescent="0.3">
      <c r="A399" t="b">
        <v>0</v>
      </c>
      <c r="B399" t="s">
        <v>27</v>
      </c>
      <c r="C399">
        <v>1447936000</v>
      </c>
      <c r="D399">
        <v>2015336659.5000002</v>
      </c>
      <c r="E399">
        <v>15757167444.525547</v>
      </c>
      <c r="F399">
        <v>37420303024.465759</v>
      </c>
      <c r="G399">
        <v>56640743128.491302</v>
      </c>
      <c r="H399" s="47">
        <v>404</v>
      </c>
      <c r="I399">
        <v>119590</v>
      </c>
      <c r="J399" s="20">
        <v>49599.131501924676</v>
      </c>
    </row>
    <row r="400" spans="1:10" x14ac:dyDescent="0.3">
      <c r="A400" t="b">
        <v>0</v>
      </c>
      <c r="B400" t="s">
        <v>385</v>
      </c>
      <c r="C400">
        <v>1447219200</v>
      </c>
      <c r="D400">
        <v>1993260474.0000002</v>
      </c>
      <c r="E400">
        <v>15775355159.47397</v>
      </c>
      <c r="F400">
        <v>37427957322.921555</v>
      </c>
      <c r="G400">
        <v>56643792156.395523</v>
      </c>
      <c r="H400" s="47">
        <v>403.8</v>
      </c>
      <c r="I400">
        <v>118280</v>
      </c>
      <c r="J400" s="20">
        <v>49616.188661952205</v>
      </c>
    </row>
    <row r="401" spans="1:10" x14ac:dyDescent="0.3">
      <c r="A401" t="b">
        <v>0</v>
      </c>
      <c r="B401" t="s">
        <v>380</v>
      </c>
      <c r="C401">
        <v>1447219200</v>
      </c>
      <c r="D401">
        <v>1988204858.9999998</v>
      </c>
      <c r="E401">
        <v>15770235159.47397</v>
      </c>
      <c r="F401">
        <v>37440317322.921555</v>
      </c>
      <c r="G401">
        <v>56645976541.395523</v>
      </c>
      <c r="H401" s="47">
        <v>403.8</v>
      </c>
      <c r="I401">
        <v>117980</v>
      </c>
      <c r="J401" s="20">
        <v>49623.203161952202</v>
      </c>
    </row>
    <row r="402" spans="1:10" x14ac:dyDescent="0.3">
      <c r="A402" t="b">
        <v>0</v>
      </c>
      <c r="B402" t="s">
        <v>395</v>
      </c>
      <c r="C402">
        <v>1447219200</v>
      </c>
      <c r="D402">
        <v>1988204858.9999998</v>
      </c>
      <c r="E402">
        <v>15772795159.473972</v>
      </c>
      <c r="F402">
        <v>37440317322.921555</v>
      </c>
      <c r="G402">
        <v>56648536541.395523</v>
      </c>
      <c r="H402" s="47">
        <v>403.8</v>
      </c>
      <c r="I402">
        <v>117980</v>
      </c>
      <c r="J402" s="20">
        <v>49625.203161952202</v>
      </c>
    </row>
    <row r="403" spans="1:10" x14ac:dyDescent="0.3">
      <c r="A403" t="b">
        <v>0</v>
      </c>
      <c r="B403" t="s">
        <v>390</v>
      </c>
      <c r="C403">
        <v>1451448319.9999998</v>
      </c>
      <c r="D403">
        <v>1998316088.9999998</v>
      </c>
      <c r="E403">
        <v>15775355159.47397</v>
      </c>
      <c r="F403">
        <v>37427957322.921555</v>
      </c>
      <c r="G403">
        <v>56653076891.395523</v>
      </c>
      <c r="H403" s="47">
        <v>404.97999999999996</v>
      </c>
      <c r="I403">
        <v>118580</v>
      </c>
      <c r="J403" s="20">
        <v>49618.826161952202</v>
      </c>
    </row>
    <row r="404" spans="1:10" x14ac:dyDescent="0.3">
      <c r="A404" t="b">
        <v>0</v>
      </c>
      <c r="B404" t="s">
        <v>462</v>
      </c>
      <c r="C404">
        <v>1469440000</v>
      </c>
      <c r="D404">
        <v>2007753237</v>
      </c>
      <c r="E404">
        <v>15764044299.680271</v>
      </c>
      <c r="F404">
        <v>37420303024.465759</v>
      </c>
      <c r="G404">
        <v>56661540561.146027</v>
      </c>
      <c r="H404" s="47">
        <v>410</v>
      </c>
      <c r="I404">
        <v>119140</v>
      </c>
      <c r="J404" s="20">
        <v>49611.425795014307</v>
      </c>
    </row>
    <row r="405" spans="1:10" x14ac:dyDescent="0.3">
      <c r="A405" t="b">
        <v>0</v>
      </c>
      <c r="B405" t="s">
        <v>535</v>
      </c>
      <c r="C405">
        <v>1459046400</v>
      </c>
      <c r="D405">
        <v>1993934556.0000002</v>
      </c>
      <c r="E405">
        <v>15786816584.731846</v>
      </c>
      <c r="F405">
        <v>37426483024.465759</v>
      </c>
      <c r="G405">
        <v>56666280565.197601</v>
      </c>
      <c r="H405" s="47">
        <v>407.1</v>
      </c>
      <c r="I405">
        <v>118320</v>
      </c>
      <c r="J405" s="20">
        <v>49628.462942710838</v>
      </c>
    </row>
    <row r="406" spans="1:10" x14ac:dyDescent="0.3">
      <c r="A406" t="b">
        <v>0</v>
      </c>
      <c r="B406" t="s">
        <v>506</v>
      </c>
      <c r="C406">
        <v>1460480000</v>
      </c>
      <c r="D406">
        <v>1998653130</v>
      </c>
      <c r="E406">
        <v>15775355159.47397</v>
      </c>
      <c r="F406">
        <v>37433491042.303871</v>
      </c>
      <c r="G406">
        <v>56667979331.77784</v>
      </c>
      <c r="H406" s="47">
        <v>407.5</v>
      </c>
      <c r="I406">
        <v>118600</v>
      </c>
      <c r="J406" s="20">
        <v>49627.792405041822</v>
      </c>
    </row>
    <row r="407" spans="1:10" x14ac:dyDescent="0.3">
      <c r="A407" t="b">
        <v>0</v>
      </c>
      <c r="B407" t="s">
        <v>530</v>
      </c>
      <c r="C407">
        <v>1459046400</v>
      </c>
      <c r="D407">
        <v>1988878941.0000002</v>
      </c>
      <c r="E407">
        <v>15781696584.731846</v>
      </c>
      <c r="F407">
        <v>37438843024.465759</v>
      </c>
      <c r="G407">
        <v>56668464950.197601</v>
      </c>
      <c r="H407" s="47">
        <v>407.1</v>
      </c>
      <c r="I407">
        <v>118020</v>
      </c>
      <c r="J407" s="20">
        <v>49635.477442710842</v>
      </c>
    </row>
    <row r="408" spans="1:10" x14ac:dyDescent="0.3">
      <c r="A408" t="b">
        <v>0</v>
      </c>
      <c r="B408" t="s">
        <v>501</v>
      </c>
      <c r="C408">
        <v>1460480000</v>
      </c>
      <c r="D408">
        <v>1993597515</v>
      </c>
      <c r="E408">
        <v>15770235159.47397</v>
      </c>
      <c r="F408">
        <v>37445851042.303879</v>
      </c>
      <c r="G408">
        <v>56670163716.777847</v>
      </c>
      <c r="H408" s="47">
        <v>407.5</v>
      </c>
      <c r="I408">
        <v>118300</v>
      </c>
      <c r="J408" s="20">
        <v>49634.806905041827</v>
      </c>
    </row>
    <row r="409" spans="1:10" x14ac:dyDescent="0.3">
      <c r="A409" t="b">
        <v>0</v>
      </c>
      <c r="B409" t="s">
        <v>545</v>
      </c>
      <c r="C409">
        <v>1459046400</v>
      </c>
      <c r="D409">
        <v>1988878941.0000002</v>
      </c>
      <c r="E409">
        <v>15784256584.731846</v>
      </c>
      <c r="F409">
        <v>37438843024.465759</v>
      </c>
      <c r="G409">
        <v>56671024950.197601</v>
      </c>
      <c r="H409" s="47">
        <v>407.1</v>
      </c>
      <c r="I409">
        <v>118020</v>
      </c>
      <c r="J409" s="20">
        <v>49637.477442710842</v>
      </c>
    </row>
    <row r="410" spans="1:10" x14ac:dyDescent="0.3">
      <c r="A410" t="b">
        <v>0</v>
      </c>
      <c r="B410" t="s">
        <v>516</v>
      </c>
      <c r="C410">
        <v>1460480000</v>
      </c>
      <c r="D410">
        <v>1993597515</v>
      </c>
      <c r="E410">
        <v>15772795159.473972</v>
      </c>
      <c r="F410">
        <v>37445851042.303879</v>
      </c>
      <c r="G410">
        <v>56672723716.777847</v>
      </c>
      <c r="H410" s="47">
        <v>407.5</v>
      </c>
      <c r="I410">
        <v>118300</v>
      </c>
      <c r="J410" s="20">
        <v>49636.806905041827</v>
      </c>
    </row>
    <row r="411" spans="1:10" x14ac:dyDescent="0.3">
      <c r="A411" t="b">
        <v>0</v>
      </c>
      <c r="B411" t="s">
        <v>211</v>
      </c>
      <c r="C411">
        <v>1480192000</v>
      </c>
      <c r="D411">
        <v>1993260474.0000002</v>
      </c>
      <c r="E411">
        <v>15777647444.525547</v>
      </c>
      <c r="F411">
        <v>37423702024.465752</v>
      </c>
      <c r="G411">
        <v>56674801942.991302</v>
      </c>
      <c r="H411" s="47">
        <v>413</v>
      </c>
      <c r="I411">
        <v>118280</v>
      </c>
      <c r="J411" s="20">
        <v>49626.728151924668</v>
      </c>
    </row>
    <row r="412" spans="1:10" x14ac:dyDescent="0.3">
      <c r="A412" t="b">
        <v>0</v>
      </c>
      <c r="B412" t="s">
        <v>540</v>
      </c>
      <c r="C412">
        <v>1463275520</v>
      </c>
      <c r="D412">
        <v>1998990170.9999998</v>
      </c>
      <c r="E412">
        <v>15786816584.731846</v>
      </c>
      <c r="F412">
        <v>37426483024.465759</v>
      </c>
      <c r="G412">
        <v>56675565300.197601</v>
      </c>
      <c r="H412" s="47">
        <v>408.28000000000003</v>
      </c>
      <c r="I412">
        <v>118620</v>
      </c>
      <c r="J412" s="20">
        <v>49631.100442710842</v>
      </c>
    </row>
    <row r="413" spans="1:10" x14ac:dyDescent="0.3">
      <c r="A413" t="b">
        <v>0</v>
      </c>
      <c r="B413" t="s">
        <v>206</v>
      </c>
      <c r="C413">
        <v>1480192000</v>
      </c>
      <c r="D413">
        <v>1988204858.9999998</v>
      </c>
      <c r="E413">
        <v>15772527444.525545</v>
      </c>
      <c r="F413">
        <v>37436062024.465767</v>
      </c>
      <c r="G413">
        <v>56676986327.99131</v>
      </c>
      <c r="H413" s="47">
        <v>413</v>
      </c>
      <c r="I413">
        <v>117980</v>
      </c>
      <c r="J413" s="20">
        <v>49633.742651924673</v>
      </c>
    </row>
    <row r="414" spans="1:10" x14ac:dyDescent="0.3">
      <c r="A414" t="b">
        <v>0</v>
      </c>
      <c r="B414" t="s">
        <v>511</v>
      </c>
      <c r="C414">
        <v>1464709120</v>
      </c>
      <c r="D414">
        <v>2003708745</v>
      </c>
      <c r="E414">
        <v>15775355159.47397</v>
      </c>
      <c r="F414">
        <v>37433491042.303871</v>
      </c>
      <c r="G414">
        <v>56677264066.77784</v>
      </c>
      <c r="H414" s="47">
        <v>408.68</v>
      </c>
      <c r="I414">
        <v>118900</v>
      </c>
      <c r="J414" s="20">
        <v>49630.429905041819</v>
      </c>
    </row>
    <row r="415" spans="1:10" x14ac:dyDescent="0.3">
      <c r="A415" t="b">
        <v>0</v>
      </c>
      <c r="B415" t="s">
        <v>443</v>
      </c>
      <c r="C415">
        <v>1438617600</v>
      </c>
      <c r="D415">
        <v>2033368352.9999998</v>
      </c>
      <c r="E415">
        <v>15782232014.628696</v>
      </c>
      <c r="F415">
        <v>37425190463.2304</v>
      </c>
      <c r="G415">
        <v>56679408430.8591</v>
      </c>
      <c r="H415" s="47">
        <v>401.4</v>
      </c>
      <c r="I415">
        <v>120660</v>
      </c>
      <c r="J415" s="20">
        <v>49623.333233497018</v>
      </c>
    </row>
    <row r="416" spans="1:10" x14ac:dyDescent="0.3">
      <c r="A416" t="b">
        <v>0</v>
      </c>
      <c r="B416" t="s">
        <v>221</v>
      </c>
      <c r="C416">
        <v>1480192000</v>
      </c>
      <c r="D416">
        <v>1988204858.9999998</v>
      </c>
      <c r="E416">
        <v>15775087444.525545</v>
      </c>
      <c r="F416">
        <v>37436062024.465767</v>
      </c>
      <c r="G416">
        <v>56679546327.99131</v>
      </c>
      <c r="H416" s="47">
        <v>413</v>
      </c>
      <c r="I416">
        <v>117980</v>
      </c>
      <c r="J416" s="20">
        <v>49635.742651924673</v>
      </c>
    </row>
    <row r="417" spans="1:10" x14ac:dyDescent="0.3">
      <c r="A417" t="b">
        <v>0</v>
      </c>
      <c r="B417" t="s">
        <v>438</v>
      </c>
      <c r="C417">
        <v>1438617600</v>
      </c>
      <c r="D417">
        <v>2028312738</v>
      </c>
      <c r="E417">
        <v>15777112014.628696</v>
      </c>
      <c r="F417">
        <v>37437550463.230392</v>
      </c>
      <c r="G417">
        <v>56681592815.859085</v>
      </c>
      <c r="H417" s="47">
        <v>401.4</v>
      </c>
      <c r="I417">
        <v>120360</v>
      </c>
      <c r="J417" s="20">
        <v>49630.347733497016</v>
      </c>
    </row>
    <row r="418" spans="1:10" x14ac:dyDescent="0.3">
      <c r="A418" t="b">
        <v>0</v>
      </c>
      <c r="B418" t="s">
        <v>153</v>
      </c>
      <c r="C418">
        <v>1444352000</v>
      </c>
      <c r="D418">
        <v>2033031312</v>
      </c>
      <c r="E418">
        <v>15777647444.525547</v>
      </c>
      <c r="F418">
        <v>37428028024.465759</v>
      </c>
      <c r="G418">
        <v>56683058780.991302</v>
      </c>
      <c r="H418" s="47">
        <v>403</v>
      </c>
      <c r="I418">
        <v>120640</v>
      </c>
      <c r="J418" s="20">
        <v>49624.680751924679</v>
      </c>
    </row>
    <row r="419" spans="1:10" x14ac:dyDescent="0.3">
      <c r="A419" t="b">
        <v>0</v>
      </c>
      <c r="B419" t="s">
        <v>216</v>
      </c>
      <c r="C419">
        <v>1484421120</v>
      </c>
      <c r="D419">
        <v>1998316088.9999998</v>
      </c>
      <c r="E419">
        <v>15777647444.525547</v>
      </c>
      <c r="F419">
        <v>37423702024.465752</v>
      </c>
      <c r="G419">
        <v>56684086677.991302</v>
      </c>
      <c r="H419" s="47">
        <v>414.18</v>
      </c>
      <c r="I419">
        <v>118580</v>
      </c>
      <c r="J419" s="20">
        <v>49629.365651924672</v>
      </c>
    </row>
    <row r="420" spans="1:10" x14ac:dyDescent="0.3">
      <c r="A420" t="b">
        <v>0</v>
      </c>
      <c r="B420" t="s">
        <v>453</v>
      </c>
      <c r="C420">
        <v>1438617600</v>
      </c>
      <c r="D420">
        <v>2028312738</v>
      </c>
      <c r="E420">
        <v>15779672014.628695</v>
      </c>
      <c r="F420">
        <v>37437550463.230392</v>
      </c>
      <c r="G420">
        <v>56684152815.859085</v>
      </c>
      <c r="H420" s="47">
        <v>401.4</v>
      </c>
      <c r="I420">
        <v>120360</v>
      </c>
      <c r="J420" s="20">
        <v>49632.347733497016</v>
      </c>
    </row>
    <row r="421" spans="1:10" x14ac:dyDescent="0.3">
      <c r="A421" t="b">
        <v>0</v>
      </c>
      <c r="B421" t="s">
        <v>148</v>
      </c>
      <c r="C421">
        <v>1444352000</v>
      </c>
      <c r="D421">
        <v>2027975697.0000002</v>
      </c>
      <c r="E421">
        <v>15772527444.525545</v>
      </c>
      <c r="F421">
        <v>37440388024.465759</v>
      </c>
      <c r="G421">
        <v>56685243165.991302</v>
      </c>
      <c r="H421" s="47">
        <v>403</v>
      </c>
      <c r="I421">
        <v>120340</v>
      </c>
      <c r="J421" s="20">
        <v>49631.69525192467</v>
      </c>
    </row>
    <row r="422" spans="1:10" x14ac:dyDescent="0.3">
      <c r="A422" t="b">
        <v>0</v>
      </c>
      <c r="B422" t="s">
        <v>66</v>
      </c>
      <c r="C422">
        <v>1440768000</v>
      </c>
      <c r="D422">
        <v>2037918406.5000002</v>
      </c>
      <c r="E422">
        <v>15782232014.628696</v>
      </c>
      <c r="F422">
        <v>37424629024.465759</v>
      </c>
      <c r="G422">
        <v>56685547445.594452</v>
      </c>
      <c r="H422" s="47">
        <v>402</v>
      </c>
      <c r="I422">
        <v>120930</v>
      </c>
      <c r="J422" s="20">
        <v>49624.515097317751</v>
      </c>
    </row>
    <row r="423" spans="1:10" x14ac:dyDescent="0.3">
      <c r="A423" t="b">
        <v>0</v>
      </c>
      <c r="B423" t="s">
        <v>356</v>
      </c>
      <c r="C423">
        <v>1440768000</v>
      </c>
      <c r="D423">
        <v>2037918406.5000002</v>
      </c>
      <c r="E423">
        <v>15782232014.628696</v>
      </c>
      <c r="F423">
        <v>37424629024.465759</v>
      </c>
      <c r="G423">
        <v>56685547445.594452</v>
      </c>
      <c r="H423" s="47">
        <v>402</v>
      </c>
      <c r="I423">
        <v>120930</v>
      </c>
      <c r="J423" s="20">
        <v>49624.515097317751</v>
      </c>
    </row>
    <row r="424" spans="1:10" x14ac:dyDescent="0.3">
      <c r="A424" t="b">
        <v>0</v>
      </c>
      <c r="B424" t="s">
        <v>61</v>
      </c>
      <c r="C424">
        <v>1440768000</v>
      </c>
      <c r="D424">
        <v>2032862791.5000002</v>
      </c>
      <c r="E424">
        <v>15777112014.628696</v>
      </c>
      <c r="F424">
        <v>37436989024.465767</v>
      </c>
      <c r="G424">
        <v>56687731830.594467</v>
      </c>
      <c r="H424" s="47">
        <v>402</v>
      </c>
      <c r="I424">
        <v>120630</v>
      </c>
      <c r="J424" s="20">
        <v>49631.529597317764</v>
      </c>
    </row>
    <row r="425" spans="1:10" x14ac:dyDescent="0.3">
      <c r="A425" t="b">
        <v>0</v>
      </c>
      <c r="B425" t="s">
        <v>351</v>
      </c>
      <c r="C425">
        <v>1440768000</v>
      </c>
      <c r="D425">
        <v>2032862791.5000002</v>
      </c>
      <c r="E425">
        <v>15777112014.628696</v>
      </c>
      <c r="F425">
        <v>37436989024.465767</v>
      </c>
      <c r="G425">
        <v>56687731830.594467</v>
      </c>
      <c r="H425" s="47">
        <v>402</v>
      </c>
      <c r="I425">
        <v>120630</v>
      </c>
      <c r="J425" s="20">
        <v>49631.529597317764</v>
      </c>
    </row>
    <row r="426" spans="1:10" x14ac:dyDescent="0.3">
      <c r="A426" t="b">
        <v>0</v>
      </c>
      <c r="B426" t="s">
        <v>163</v>
      </c>
      <c r="C426">
        <v>1444352000</v>
      </c>
      <c r="D426">
        <v>2027975697.0000002</v>
      </c>
      <c r="E426">
        <v>15775087444.525545</v>
      </c>
      <c r="F426">
        <v>37440388024.465759</v>
      </c>
      <c r="G426">
        <v>56687803165.991302</v>
      </c>
      <c r="H426" s="47">
        <v>403</v>
      </c>
      <c r="I426">
        <v>120340</v>
      </c>
      <c r="J426" s="20">
        <v>49633.69525192467</v>
      </c>
    </row>
    <row r="427" spans="1:10" x14ac:dyDescent="0.3">
      <c r="A427" t="b">
        <v>0</v>
      </c>
      <c r="B427" t="s">
        <v>448</v>
      </c>
      <c r="C427">
        <v>1442846720.0000002</v>
      </c>
      <c r="D427">
        <v>2038423968</v>
      </c>
      <c r="E427">
        <v>15782232014.628696</v>
      </c>
      <c r="F427">
        <v>37425190463.2304</v>
      </c>
      <c r="G427">
        <v>56688693165.8591</v>
      </c>
      <c r="H427" s="47">
        <v>402.58000000000004</v>
      </c>
      <c r="I427">
        <v>120960</v>
      </c>
      <c r="J427" s="20">
        <v>49625.970733497015</v>
      </c>
    </row>
    <row r="428" spans="1:10" x14ac:dyDescent="0.3">
      <c r="A428" t="b">
        <v>0</v>
      </c>
      <c r="B428" t="s">
        <v>95</v>
      </c>
      <c r="C428">
        <v>1440409600</v>
      </c>
      <c r="D428">
        <v>2043142542.0000002</v>
      </c>
      <c r="E428">
        <v>15782232014.628696</v>
      </c>
      <c r="F428">
        <v>37424011024.465759</v>
      </c>
      <c r="G428">
        <v>56689795181.094452</v>
      </c>
      <c r="H428" s="47">
        <v>401.9</v>
      </c>
      <c r="I428">
        <v>121240</v>
      </c>
      <c r="J428" s="20">
        <v>49624.793447317752</v>
      </c>
    </row>
    <row r="429" spans="1:10" x14ac:dyDescent="0.3">
      <c r="A429" t="b">
        <v>0</v>
      </c>
      <c r="B429" t="s">
        <v>76</v>
      </c>
      <c r="C429">
        <v>1440768000</v>
      </c>
      <c r="D429">
        <v>2032862791.5000002</v>
      </c>
      <c r="E429">
        <v>15779672014.628695</v>
      </c>
      <c r="F429">
        <v>37436989024.465767</v>
      </c>
      <c r="G429">
        <v>56690291830.59446</v>
      </c>
      <c r="H429" s="47">
        <v>402</v>
      </c>
      <c r="I429">
        <v>120630</v>
      </c>
      <c r="J429" s="20">
        <v>49633.529597317764</v>
      </c>
    </row>
    <row r="430" spans="1:10" x14ac:dyDescent="0.3">
      <c r="A430" t="b">
        <v>0</v>
      </c>
      <c r="B430" t="s">
        <v>366</v>
      </c>
      <c r="C430">
        <v>1440768000</v>
      </c>
      <c r="D430">
        <v>2032862791.5000002</v>
      </c>
      <c r="E430">
        <v>15779672014.628695</v>
      </c>
      <c r="F430">
        <v>37436989024.465767</v>
      </c>
      <c r="G430">
        <v>56690291830.59446</v>
      </c>
      <c r="H430" s="47">
        <v>402</v>
      </c>
      <c r="I430">
        <v>120630</v>
      </c>
      <c r="J430" s="20">
        <v>49633.529597317764</v>
      </c>
    </row>
    <row r="431" spans="1:10" x14ac:dyDescent="0.3">
      <c r="A431" t="b">
        <v>0</v>
      </c>
      <c r="B431" t="s">
        <v>158</v>
      </c>
      <c r="C431">
        <v>1448581120</v>
      </c>
      <c r="D431">
        <v>2038086927</v>
      </c>
      <c r="E431">
        <v>15777647444.525547</v>
      </c>
      <c r="F431">
        <v>37428028024.465759</v>
      </c>
      <c r="G431">
        <v>56692343515.991302</v>
      </c>
      <c r="H431" s="47">
        <v>404.18</v>
      </c>
      <c r="I431">
        <v>120940</v>
      </c>
      <c r="J431" s="20">
        <v>49627.318251924677</v>
      </c>
    </row>
    <row r="432" spans="1:10" x14ac:dyDescent="0.3">
      <c r="A432" t="b">
        <v>0</v>
      </c>
      <c r="B432" t="s">
        <v>71</v>
      </c>
      <c r="C432">
        <v>1444997119.9999998</v>
      </c>
      <c r="D432">
        <v>2042974021.4999998</v>
      </c>
      <c r="E432">
        <v>15782232014.628696</v>
      </c>
      <c r="F432">
        <v>37424629024.465759</v>
      </c>
      <c r="G432">
        <v>56694832180.594452</v>
      </c>
      <c r="H432" s="47">
        <v>403.17999999999995</v>
      </c>
      <c r="I432">
        <v>121230</v>
      </c>
      <c r="J432" s="20">
        <v>49627.152597317756</v>
      </c>
    </row>
    <row r="433" spans="1:10" x14ac:dyDescent="0.3">
      <c r="A433" t="b">
        <v>0</v>
      </c>
      <c r="B433" t="s">
        <v>361</v>
      </c>
      <c r="C433">
        <v>1444997119.9999998</v>
      </c>
      <c r="D433">
        <v>2042974021.4999998</v>
      </c>
      <c r="E433">
        <v>15782232014.628696</v>
      </c>
      <c r="F433">
        <v>37424629024.465759</v>
      </c>
      <c r="G433">
        <v>56694832180.594452</v>
      </c>
      <c r="H433" s="47">
        <v>403.17999999999995</v>
      </c>
      <c r="I433">
        <v>121230</v>
      </c>
      <c r="J433" s="20">
        <v>49627.152597317756</v>
      </c>
    </row>
    <row r="434" spans="1:10" x14ac:dyDescent="0.3">
      <c r="A434" t="b">
        <v>0</v>
      </c>
      <c r="B434" t="s">
        <v>327</v>
      </c>
      <c r="C434">
        <v>1442201600.0000002</v>
      </c>
      <c r="D434">
        <v>2053253772.0000002</v>
      </c>
      <c r="E434">
        <v>15787733498.752476</v>
      </c>
      <c r="F434">
        <v>37424083719.353935</v>
      </c>
      <c r="G434">
        <v>56707272590.106415</v>
      </c>
      <c r="H434" s="47">
        <v>402.40000000000003</v>
      </c>
      <c r="I434">
        <v>121840</v>
      </c>
      <c r="J434" s="20">
        <v>49631.8330593508</v>
      </c>
    </row>
    <row r="435" spans="1:10" x14ac:dyDescent="0.3">
      <c r="A435" t="b">
        <v>0</v>
      </c>
      <c r="B435" t="s">
        <v>90</v>
      </c>
      <c r="C435">
        <v>1440409600</v>
      </c>
      <c r="D435">
        <v>2038086927</v>
      </c>
      <c r="E435">
        <v>15793158009.989719</v>
      </c>
      <c r="F435">
        <v>37436371024.465767</v>
      </c>
      <c r="G435">
        <v>56708025561.45549</v>
      </c>
      <c r="H435" s="47">
        <v>401.9</v>
      </c>
      <c r="I435">
        <v>120940</v>
      </c>
      <c r="J435" s="20">
        <v>49644.343881193556</v>
      </c>
    </row>
    <row r="436" spans="1:10" x14ac:dyDescent="0.3">
      <c r="A436" t="b">
        <v>0</v>
      </c>
      <c r="B436" t="s">
        <v>322</v>
      </c>
      <c r="C436">
        <v>1442201600.0000002</v>
      </c>
      <c r="D436">
        <v>2048198157</v>
      </c>
      <c r="E436">
        <v>15782613498.752474</v>
      </c>
      <c r="F436">
        <v>37436443719.353935</v>
      </c>
      <c r="G436">
        <v>56709456975.106407</v>
      </c>
      <c r="H436" s="47">
        <v>402.40000000000003</v>
      </c>
      <c r="I436">
        <v>121540</v>
      </c>
      <c r="J436" s="20">
        <v>49638.84755935079</v>
      </c>
    </row>
    <row r="437" spans="1:10" x14ac:dyDescent="0.3">
      <c r="A437" t="b">
        <v>0</v>
      </c>
      <c r="B437" t="s">
        <v>288</v>
      </c>
      <c r="C437">
        <v>1436467199.9999998</v>
      </c>
      <c r="D437">
        <v>2040614734.5000002</v>
      </c>
      <c r="E437">
        <v>15776881095.969091</v>
      </c>
      <c r="F437">
        <v>37455533011.153687</v>
      </c>
      <c r="G437">
        <v>56709496041.62278</v>
      </c>
      <c r="H437" s="47">
        <v>400.79999999999995</v>
      </c>
      <c r="I437">
        <v>121090</v>
      </c>
      <c r="J437" s="20">
        <v>49649.184162685757</v>
      </c>
    </row>
    <row r="438" spans="1:10" x14ac:dyDescent="0.3">
      <c r="A438" t="b">
        <v>0</v>
      </c>
      <c r="B438" t="s">
        <v>105</v>
      </c>
      <c r="C438">
        <v>1440409600</v>
      </c>
      <c r="D438">
        <v>2038086927</v>
      </c>
      <c r="E438">
        <v>15795718009.989719</v>
      </c>
      <c r="F438">
        <v>37436371024.465767</v>
      </c>
      <c r="G438">
        <v>56710585561.45549</v>
      </c>
      <c r="H438" s="47">
        <v>401.9</v>
      </c>
      <c r="I438">
        <v>120940</v>
      </c>
      <c r="J438" s="20">
        <v>49646.343881193556</v>
      </c>
    </row>
    <row r="439" spans="1:10" x14ac:dyDescent="0.3">
      <c r="A439" t="b">
        <v>0</v>
      </c>
      <c r="B439" t="s">
        <v>124</v>
      </c>
      <c r="C439">
        <v>1440768000</v>
      </c>
      <c r="D439">
        <v>2049883362</v>
      </c>
      <c r="E439">
        <v>15791401154.834993</v>
      </c>
      <c r="F439">
        <v>37429573024.465759</v>
      </c>
      <c r="G439">
        <v>56711625541.300751</v>
      </c>
      <c r="H439" s="47">
        <v>402</v>
      </c>
      <c r="I439">
        <v>121640</v>
      </c>
      <c r="J439" s="20">
        <v>49638.810838103927</v>
      </c>
    </row>
    <row r="440" spans="1:10" x14ac:dyDescent="0.3">
      <c r="A440" t="b">
        <v>0</v>
      </c>
      <c r="B440" t="s">
        <v>337</v>
      </c>
      <c r="C440">
        <v>1442201600.0000002</v>
      </c>
      <c r="D440">
        <v>2048198157</v>
      </c>
      <c r="E440">
        <v>15785173498.752476</v>
      </c>
      <c r="F440">
        <v>37436443719.353935</v>
      </c>
      <c r="G440">
        <v>56712016975.106415</v>
      </c>
      <c r="H440" s="47">
        <v>402.40000000000003</v>
      </c>
      <c r="I440">
        <v>121540</v>
      </c>
      <c r="J440" s="20">
        <v>49640.84755935079</v>
      </c>
    </row>
    <row r="441" spans="1:10" x14ac:dyDescent="0.3">
      <c r="A441" t="b">
        <v>0</v>
      </c>
      <c r="B441" t="s">
        <v>172</v>
      </c>
      <c r="C441">
        <v>1436825600.0000002</v>
      </c>
      <c r="D441">
        <v>2048198157</v>
      </c>
      <c r="E441">
        <v>15820213734.216097</v>
      </c>
      <c r="F441">
        <v>37407943024.465767</v>
      </c>
      <c r="G441">
        <v>56713180515.681862</v>
      </c>
      <c r="H441" s="47">
        <v>400.90000000000003</v>
      </c>
      <c r="I441">
        <v>121540</v>
      </c>
      <c r="J441" s="20">
        <v>49638.45216574541</v>
      </c>
    </row>
    <row r="442" spans="1:10" x14ac:dyDescent="0.3">
      <c r="A442" t="b">
        <v>0</v>
      </c>
      <c r="B442" t="s">
        <v>119</v>
      </c>
      <c r="C442">
        <v>1440768000</v>
      </c>
      <c r="D442">
        <v>2044827747.0000002</v>
      </c>
      <c r="E442">
        <v>15786281154.834993</v>
      </c>
      <c r="F442">
        <v>37441933024.465759</v>
      </c>
      <c r="G442">
        <v>56713809926.300751</v>
      </c>
      <c r="H442" s="47">
        <v>402</v>
      </c>
      <c r="I442">
        <v>121340</v>
      </c>
      <c r="J442" s="20">
        <v>49645.825338103925</v>
      </c>
    </row>
    <row r="443" spans="1:10" x14ac:dyDescent="0.3">
      <c r="A443" t="b">
        <v>0</v>
      </c>
      <c r="B443" t="s">
        <v>100</v>
      </c>
      <c r="C443">
        <v>1444638720</v>
      </c>
      <c r="D443">
        <v>2048198157</v>
      </c>
      <c r="E443">
        <v>15798278009.989721</v>
      </c>
      <c r="F443">
        <v>37424011024.465759</v>
      </c>
      <c r="G443">
        <v>56715125911.455482</v>
      </c>
      <c r="H443" s="47">
        <v>403.08</v>
      </c>
      <c r="I443">
        <v>121540</v>
      </c>
      <c r="J443" s="20">
        <v>49639.966881193555</v>
      </c>
    </row>
    <row r="444" spans="1:10" x14ac:dyDescent="0.3">
      <c r="A444" t="b">
        <v>0</v>
      </c>
      <c r="B444" t="s">
        <v>37</v>
      </c>
      <c r="C444">
        <v>1450803199.9999998</v>
      </c>
      <c r="D444">
        <v>2060837194.5</v>
      </c>
      <c r="E444">
        <v>15777647444.525547</v>
      </c>
      <c r="F444">
        <v>37426483024.465759</v>
      </c>
      <c r="G444">
        <v>56715770863.491302</v>
      </c>
      <c r="H444" s="47">
        <v>404.79999999999995</v>
      </c>
      <c r="I444">
        <v>122290</v>
      </c>
      <c r="J444" s="20">
        <v>49631.121001924672</v>
      </c>
    </row>
    <row r="445" spans="1:10" x14ac:dyDescent="0.3">
      <c r="A445" t="b">
        <v>0</v>
      </c>
      <c r="B445" t="s">
        <v>134</v>
      </c>
      <c r="C445">
        <v>1440768000</v>
      </c>
      <c r="D445">
        <v>2044827747.0000002</v>
      </c>
      <c r="E445">
        <v>15788841154.834993</v>
      </c>
      <c r="F445">
        <v>37441933024.465759</v>
      </c>
      <c r="G445">
        <v>56716369926.300751</v>
      </c>
      <c r="H445" s="47">
        <v>402</v>
      </c>
      <c r="I445">
        <v>121340</v>
      </c>
      <c r="J445" s="20">
        <v>49647.825338103925</v>
      </c>
    </row>
    <row r="446" spans="1:10" x14ac:dyDescent="0.3">
      <c r="A446" t="b">
        <v>0</v>
      </c>
      <c r="B446" t="s">
        <v>332</v>
      </c>
      <c r="C446">
        <v>1446430720</v>
      </c>
      <c r="D446">
        <v>2058309387</v>
      </c>
      <c r="E446">
        <v>15787733498.752476</v>
      </c>
      <c r="F446">
        <v>37424083719.353935</v>
      </c>
      <c r="G446">
        <v>56716557325.106415</v>
      </c>
      <c r="H446" s="47">
        <v>403.58</v>
      </c>
      <c r="I446">
        <v>122140</v>
      </c>
      <c r="J446" s="20">
        <v>49634.470559350797</v>
      </c>
    </row>
    <row r="447" spans="1:10" x14ac:dyDescent="0.3">
      <c r="A447" t="b">
        <v>0</v>
      </c>
      <c r="B447" t="s">
        <v>32</v>
      </c>
      <c r="C447">
        <v>1450803199.9999998</v>
      </c>
      <c r="D447">
        <v>2055781579.5000002</v>
      </c>
      <c r="E447">
        <v>15772527444.525545</v>
      </c>
      <c r="F447">
        <v>37438843024.465759</v>
      </c>
      <c r="G447">
        <v>56717955248.491302</v>
      </c>
      <c r="H447" s="47">
        <v>404.79999999999995</v>
      </c>
      <c r="I447">
        <v>121990</v>
      </c>
      <c r="J447" s="20">
        <v>49638.135501924669</v>
      </c>
    </row>
    <row r="448" spans="1:10" x14ac:dyDescent="0.3">
      <c r="A448" t="b">
        <v>0</v>
      </c>
      <c r="B448" t="s">
        <v>47</v>
      </c>
      <c r="C448">
        <v>1450803199.9999998</v>
      </c>
      <c r="D448">
        <v>2055781579.5000002</v>
      </c>
      <c r="E448">
        <v>15775087444.525545</v>
      </c>
      <c r="F448">
        <v>37438843024.465759</v>
      </c>
      <c r="G448">
        <v>56720515248.491302</v>
      </c>
      <c r="H448" s="47">
        <v>404.79999999999995</v>
      </c>
      <c r="I448">
        <v>121990</v>
      </c>
      <c r="J448" s="20">
        <v>49640.135501924669</v>
      </c>
    </row>
    <row r="449" spans="1:10" x14ac:dyDescent="0.3">
      <c r="A449" t="b">
        <v>0</v>
      </c>
      <c r="B449" t="s">
        <v>129</v>
      </c>
      <c r="C449">
        <v>1444997119.9999998</v>
      </c>
      <c r="D449">
        <v>2054938977</v>
      </c>
      <c r="E449">
        <v>15791401154.834993</v>
      </c>
      <c r="F449">
        <v>37429573024.465759</v>
      </c>
      <c r="G449">
        <v>56720910276.300751</v>
      </c>
      <c r="H449" s="47">
        <v>403.17999999999995</v>
      </c>
      <c r="I449">
        <v>121940</v>
      </c>
      <c r="J449" s="20">
        <v>49641.448338103932</v>
      </c>
    </row>
    <row r="450" spans="1:10" x14ac:dyDescent="0.3">
      <c r="A450" t="b">
        <v>0</v>
      </c>
      <c r="B450" t="s">
        <v>42</v>
      </c>
      <c r="C450">
        <v>1455032320</v>
      </c>
      <c r="D450">
        <v>2065892809.5000002</v>
      </c>
      <c r="E450">
        <v>15777647444.525547</v>
      </c>
      <c r="F450">
        <v>37426483024.465759</v>
      </c>
      <c r="G450">
        <v>56725055598.491302</v>
      </c>
      <c r="H450" s="47">
        <v>405.98</v>
      </c>
      <c r="I450">
        <v>122590</v>
      </c>
      <c r="J450" s="20">
        <v>49633.758501924669</v>
      </c>
    </row>
    <row r="451" spans="1:10" x14ac:dyDescent="0.3">
      <c r="A451" t="b">
        <v>0</v>
      </c>
      <c r="B451" t="s">
        <v>404</v>
      </c>
      <c r="C451">
        <v>1444352000</v>
      </c>
      <c r="D451">
        <v>2006068032</v>
      </c>
      <c r="E451">
        <v>15793844005.350742</v>
      </c>
      <c r="F451">
        <v>37485415095.818199</v>
      </c>
      <c r="G451">
        <v>56729679133.168945</v>
      </c>
      <c r="H451" s="47">
        <v>403</v>
      </c>
      <c r="I451">
        <v>119040</v>
      </c>
      <c r="J451" s="20">
        <v>49687.793918324161</v>
      </c>
    </row>
    <row r="452" spans="1:10" x14ac:dyDescent="0.3">
      <c r="A452" t="b">
        <v>0</v>
      </c>
      <c r="B452" t="s">
        <v>472</v>
      </c>
      <c r="C452">
        <v>1472307199.9999998</v>
      </c>
      <c r="D452">
        <v>2053253772.0000002</v>
      </c>
      <c r="E452">
        <v>15784524299.680269</v>
      </c>
      <c r="F452">
        <v>37426483024.465759</v>
      </c>
      <c r="G452">
        <v>56736568296.146027</v>
      </c>
      <c r="H452" s="47">
        <v>410.79999999999995</v>
      </c>
      <c r="I452">
        <v>121840</v>
      </c>
      <c r="J452" s="20">
        <v>49643.415295014296</v>
      </c>
    </row>
    <row r="453" spans="1:10" x14ac:dyDescent="0.3">
      <c r="A453" t="b">
        <v>0</v>
      </c>
      <c r="B453" t="s">
        <v>467</v>
      </c>
      <c r="C453">
        <v>1472307199.9999998</v>
      </c>
      <c r="D453">
        <v>2048198157</v>
      </c>
      <c r="E453">
        <v>15779404299.680271</v>
      </c>
      <c r="F453">
        <v>37438843024.465759</v>
      </c>
      <c r="G453">
        <v>56738752681.146027</v>
      </c>
      <c r="H453" s="47">
        <v>410.79999999999995</v>
      </c>
      <c r="I453">
        <v>121540</v>
      </c>
      <c r="J453" s="20">
        <v>49650.429795014294</v>
      </c>
    </row>
    <row r="454" spans="1:10" x14ac:dyDescent="0.3">
      <c r="A454" t="b">
        <v>0</v>
      </c>
      <c r="B454" t="s">
        <v>482</v>
      </c>
      <c r="C454">
        <v>1472307199.9999998</v>
      </c>
      <c r="D454">
        <v>2048198157</v>
      </c>
      <c r="E454">
        <v>15781964299.680271</v>
      </c>
      <c r="F454">
        <v>37438843024.465759</v>
      </c>
      <c r="G454">
        <v>56741312681.146027</v>
      </c>
      <c r="H454" s="47">
        <v>410.79999999999995</v>
      </c>
      <c r="I454">
        <v>121540</v>
      </c>
      <c r="J454" s="20">
        <v>49652.429795014294</v>
      </c>
    </row>
    <row r="455" spans="1:10" x14ac:dyDescent="0.3">
      <c r="A455" t="b">
        <v>0</v>
      </c>
      <c r="B455" t="s">
        <v>477</v>
      </c>
      <c r="C455">
        <v>1476536320</v>
      </c>
      <c r="D455">
        <v>2058309387</v>
      </c>
      <c r="E455">
        <v>15784524299.680269</v>
      </c>
      <c r="F455">
        <v>37426483024.465759</v>
      </c>
      <c r="G455">
        <v>56745853031.146027</v>
      </c>
      <c r="H455" s="47">
        <v>411.98</v>
      </c>
      <c r="I455">
        <v>122140</v>
      </c>
      <c r="J455" s="20">
        <v>49646.052795014293</v>
      </c>
    </row>
    <row r="456" spans="1:10" x14ac:dyDescent="0.3">
      <c r="A456" t="b">
        <v>0</v>
      </c>
      <c r="B456" t="s">
        <v>259</v>
      </c>
      <c r="C456">
        <v>1437184000</v>
      </c>
      <c r="D456">
        <v>2078531847.0000002</v>
      </c>
      <c r="E456">
        <v>15775505724.938143</v>
      </c>
      <c r="F456">
        <v>37471027425.424171</v>
      </c>
      <c r="G456">
        <v>56762248997.362312</v>
      </c>
      <c r="H456" s="47">
        <v>401</v>
      </c>
      <c r="I456">
        <v>123340</v>
      </c>
      <c r="J456" s="20">
        <v>49670.824024718771</v>
      </c>
    </row>
    <row r="457" spans="1:10" x14ac:dyDescent="0.3">
      <c r="A457" t="b">
        <v>0</v>
      </c>
      <c r="B457" t="s">
        <v>298</v>
      </c>
      <c r="C457">
        <v>1439334399.9999998</v>
      </c>
      <c r="D457">
        <v>2086115269.5</v>
      </c>
      <c r="E457">
        <v>15797361095.96909</v>
      </c>
      <c r="F457">
        <v>37461713011.153687</v>
      </c>
      <c r="G457">
        <v>56784523776.622772</v>
      </c>
      <c r="H457" s="47">
        <v>401.59999999999997</v>
      </c>
      <c r="I457">
        <v>123790</v>
      </c>
      <c r="J457" s="20">
        <v>49681.173662685753</v>
      </c>
    </row>
    <row r="458" spans="1:10" x14ac:dyDescent="0.3">
      <c r="A458" t="b">
        <v>0</v>
      </c>
      <c r="B458" t="s">
        <v>293</v>
      </c>
      <c r="C458">
        <v>1439334399.9999998</v>
      </c>
      <c r="D458">
        <v>2081059654.5000002</v>
      </c>
      <c r="E458">
        <v>15792241095.969091</v>
      </c>
      <c r="F458">
        <v>37474073011.153694</v>
      </c>
      <c r="G458">
        <v>56786708161.622787</v>
      </c>
      <c r="H458" s="47">
        <v>401.59999999999997</v>
      </c>
      <c r="I458">
        <v>123490</v>
      </c>
      <c r="J458" s="20">
        <v>49688.188162685743</v>
      </c>
    </row>
    <row r="459" spans="1:10" x14ac:dyDescent="0.3">
      <c r="A459" t="b">
        <v>0</v>
      </c>
      <c r="B459" t="s">
        <v>182</v>
      </c>
      <c r="C459">
        <v>1439692800.0000002</v>
      </c>
      <c r="D459">
        <v>2093698692.0000002</v>
      </c>
      <c r="E459">
        <v>15840693734.216097</v>
      </c>
      <c r="F459">
        <v>37414123024.465767</v>
      </c>
      <c r="G459">
        <v>56788208250.68187</v>
      </c>
      <c r="H459" s="47">
        <v>401.70000000000005</v>
      </c>
      <c r="I459">
        <v>124240</v>
      </c>
      <c r="J459" s="20">
        <v>49670.441665745413</v>
      </c>
    </row>
    <row r="460" spans="1:10" x14ac:dyDescent="0.3">
      <c r="A460" t="b">
        <v>0</v>
      </c>
      <c r="B460" t="s">
        <v>308</v>
      </c>
      <c r="C460">
        <v>1439334399.9999998</v>
      </c>
      <c r="D460">
        <v>2081059654.5000002</v>
      </c>
      <c r="E460">
        <v>15794801095.969091</v>
      </c>
      <c r="F460">
        <v>37474073011.153694</v>
      </c>
      <c r="G460">
        <v>56789268161.622787</v>
      </c>
      <c r="H460" s="47">
        <v>401.59999999999997</v>
      </c>
      <c r="I460">
        <v>123490</v>
      </c>
      <c r="J460" s="20">
        <v>49690.188162685743</v>
      </c>
    </row>
    <row r="461" spans="1:10" x14ac:dyDescent="0.3">
      <c r="A461" t="b">
        <v>0</v>
      </c>
      <c r="B461" t="s">
        <v>177</v>
      </c>
      <c r="C461">
        <v>1439692800.0000002</v>
      </c>
      <c r="D461">
        <v>2088643077</v>
      </c>
      <c r="E461">
        <v>15835573734.216095</v>
      </c>
      <c r="F461">
        <v>37426483024.465759</v>
      </c>
      <c r="G461">
        <v>56790392635.681854</v>
      </c>
      <c r="H461" s="47">
        <v>401.70000000000005</v>
      </c>
      <c r="I461">
        <v>123940</v>
      </c>
      <c r="J461" s="20">
        <v>49677.456165745411</v>
      </c>
    </row>
    <row r="462" spans="1:10" x14ac:dyDescent="0.3">
      <c r="A462" t="b">
        <v>0</v>
      </c>
      <c r="B462" t="s">
        <v>192</v>
      </c>
      <c r="C462">
        <v>1439692800.0000002</v>
      </c>
      <c r="D462">
        <v>2088643077</v>
      </c>
      <c r="E462">
        <v>15838133734.216097</v>
      </c>
      <c r="F462">
        <v>37426483024.465759</v>
      </c>
      <c r="G462">
        <v>56792952635.681854</v>
      </c>
      <c r="H462" s="47">
        <v>401.70000000000005</v>
      </c>
      <c r="I462">
        <v>123940</v>
      </c>
      <c r="J462" s="20">
        <v>49679.456165745411</v>
      </c>
    </row>
    <row r="463" spans="1:10" x14ac:dyDescent="0.3">
      <c r="A463" t="b">
        <v>0</v>
      </c>
      <c r="B463" t="s">
        <v>303</v>
      </c>
      <c r="C463">
        <v>1443563520</v>
      </c>
      <c r="D463">
        <v>2091170884.5000002</v>
      </c>
      <c r="E463">
        <v>15797361095.96909</v>
      </c>
      <c r="F463">
        <v>37461713011.153687</v>
      </c>
      <c r="G463">
        <v>56793808511.622772</v>
      </c>
      <c r="H463" s="47">
        <v>402.78</v>
      </c>
      <c r="I463">
        <v>124090</v>
      </c>
      <c r="J463" s="20">
        <v>49683.811162685757</v>
      </c>
    </row>
    <row r="464" spans="1:10" x14ac:dyDescent="0.3">
      <c r="A464" t="b">
        <v>0</v>
      </c>
      <c r="B464" t="s">
        <v>187</v>
      </c>
      <c r="C464">
        <v>1443921920</v>
      </c>
      <c r="D464">
        <v>2098754307</v>
      </c>
      <c r="E464">
        <v>15840693734.216097</v>
      </c>
      <c r="F464">
        <v>37414123024.465767</v>
      </c>
      <c r="G464">
        <v>56797492985.681862</v>
      </c>
      <c r="H464" s="47">
        <v>402.88</v>
      </c>
      <c r="I464">
        <v>124540</v>
      </c>
      <c r="J464" s="20">
        <v>49673.079165745417</v>
      </c>
    </row>
    <row r="465" spans="1:10" x14ac:dyDescent="0.3">
      <c r="A465" t="b">
        <v>0</v>
      </c>
      <c r="B465" t="s">
        <v>414</v>
      </c>
      <c r="C465">
        <v>1447219200</v>
      </c>
      <c r="D465">
        <v>2051568567.0000002</v>
      </c>
      <c r="E465">
        <v>15814324005.350744</v>
      </c>
      <c r="F465">
        <v>37491595095.818199</v>
      </c>
      <c r="G465">
        <v>56804706868.168945</v>
      </c>
      <c r="H465" s="47">
        <v>403.8</v>
      </c>
      <c r="I465">
        <v>121740</v>
      </c>
      <c r="J465" s="20">
        <v>49719.783418324158</v>
      </c>
    </row>
    <row r="466" spans="1:10" x14ac:dyDescent="0.3">
      <c r="A466" t="b">
        <v>0</v>
      </c>
      <c r="B466" t="s">
        <v>409</v>
      </c>
      <c r="C466">
        <v>1447219200</v>
      </c>
      <c r="D466">
        <v>2046512952</v>
      </c>
      <c r="E466">
        <v>15809204005.350742</v>
      </c>
      <c r="F466">
        <v>37503955095.818199</v>
      </c>
      <c r="G466">
        <v>56806891253.168945</v>
      </c>
      <c r="H466" s="47">
        <v>403.8</v>
      </c>
      <c r="I466">
        <v>121440</v>
      </c>
      <c r="J466" s="20">
        <v>49726.797918324155</v>
      </c>
    </row>
    <row r="467" spans="1:10" x14ac:dyDescent="0.3">
      <c r="A467" t="b">
        <v>0</v>
      </c>
      <c r="B467" t="s">
        <v>424</v>
      </c>
      <c r="C467">
        <v>1447219200</v>
      </c>
      <c r="D467">
        <v>2046512952</v>
      </c>
      <c r="E467">
        <v>15811764005.350742</v>
      </c>
      <c r="F467">
        <v>37503955095.818199</v>
      </c>
      <c r="G467">
        <v>56809451253.168945</v>
      </c>
      <c r="H467" s="47">
        <v>403.8</v>
      </c>
      <c r="I467">
        <v>121440</v>
      </c>
      <c r="J467" s="20">
        <v>49728.797918324155</v>
      </c>
    </row>
    <row r="468" spans="1:10" x14ac:dyDescent="0.3">
      <c r="A468" t="b">
        <v>0</v>
      </c>
      <c r="B468" t="s">
        <v>419</v>
      </c>
      <c r="C468">
        <v>1451448319.9999998</v>
      </c>
      <c r="D468">
        <v>2056624182</v>
      </c>
      <c r="E468">
        <v>15814324005.350744</v>
      </c>
      <c r="F468">
        <v>37491595095.818199</v>
      </c>
      <c r="G468">
        <v>56813991603.168945</v>
      </c>
      <c r="H468" s="47">
        <v>404.97999999999996</v>
      </c>
      <c r="I468">
        <v>122040</v>
      </c>
      <c r="J468" s="20">
        <v>49722.420918324155</v>
      </c>
    </row>
    <row r="469" spans="1:10" x14ac:dyDescent="0.3">
      <c r="A469" t="b">
        <v>0</v>
      </c>
      <c r="B469" t="s">
        <v>269</v>
      </c>
      <c r="C469">
        <v>1440051200</v>
      </c>
      <c r="D469">
        <v>2124032382</v>
      </c>
      <c r="E469">
        <v>15795985724.938145</v>
      </c>
      <c r="F469">
        <v>37477207425.424187</v>
      </c>
      <c r="G469">
        <v>56837276732.362335</v>
      </c>
      <c r="H469" s="47">
        <v>401.8</v>
      </c>
      <c r="I469">
        <v>126040</v>
      </c>
      <c r="J469" s="20">
        <v>49702.813524718782</v>
      </c>
    </row>
    <row r="470" spans="1:10" x14ac:dyDescent="0.3">
      <c r="A470" t="b">
        <v>0</v>
      </c>
      <c r="B470" t="s">
        <v>264</v>
      </c>
      <c r="C470">
        <v>1440051200</v>
      </c>
      <c r="D470">
        <v>2118976767.0000002</v>
      </c>
      <c r="E470">
        <v>15790865724.938143</v>
      </c>
      <c r="F470">
        <v>37489567425.424171</v>
      </c>
      <c r="G470">
        <v>56839461117.362312</v>
      </c>
      <c r="H470" s="47">
        <v>401.8</v>
      </c>
      <c r="I470">
        <v>125740</v>
      </c>
      <c r="J470" s="20">
        <v>49709.828024718772</v>
      </c>
    </row>
    <row r="471" spans="1:10" x14ac:dyDescent="0.3">
      <c r="A471" t="b">
        <v>0</v>
      </c>
      <c r="B471" t="s">
        <v>279</v>
      </c>
      <c r="C471">
        <v>1440051200</v>
      </c>
      <c r="D471">
        <v>2118976767.0000002</v>
      </c>
      <c r="E471">
        <v>15793425724.938143</v>
      </c>
      <c r="F471">
        <v>37489567425.424171</v>
      </c>
      <c r="G471">
        <v>56842021117.362312</v>
      </c>
      <c r="H471" s="47">
        <v>401.8</v>
      </c>
      <c r="I471">
        <v>125740</v>
      </c>
      <c r="J471" s="20">
        <v>49711.828024718772</v>
      </c>
    </row>
    <row r="472" spans="1:10" x14ac:dyDescent="0.3">
      <c r="A472" t="b">
        <v>0</v>
      </c>
      <c r="B472" t="s">
        <v>230</v>
      </c>
      <c r="C472">
        <v>1720320000</v>
      </c>
      <c r="D472">
        <v>1947759938.9999998</v>
      </c>
      <c r="E472">
        <v>15757167444.525547</v>
      </c>
      <c r="F472">
        <v>37417903719.353935</v>
      </c>
      <c r="G472">
        <v>56843151102.879486</v>
      </c>
      <c r="H472" s="47">
        <v>480</v>
      </c>
      <c r="I472">
        <v>115580</v>
      </c>
      <c r="J472" s="20">
        <v>49690.029229486012</v>
      </c>
    </row>
    <row r="473" spans="1:10" x14ac:dyDescent="0.3">
      <c r="A473" t="b">
        <v>0</v>
      </c>
      <c r="B473" t="s">
        <v>274</v>
      </c>
      <c r="C473">
        <v>1444280320</v>
      </c>
      <c r="D473">
        <v>2129087997.0000002</v>
      </c>
      <c r="E473">
        <v>15795985724.938145</v>
      </c>
      <c r="F473">
        <v>37477207425.424187</v>
      </c>
      <c r="G473">
        <v>56846561467.362335</v>
      </c>
      <c r="H473" s="47">
        <v>402.98</v>
      </c>
      <c r="I473">
        <v>126340</v>
      </c>
      <c r="J473" s="20">
        <v>49705.451024718779</v>
      </c>
    </row>
    <row r="474" spans="1:10" x14ac:dyDescent="0.3">
      <c r="A474" t="b">
        <v>0</v>
      </c>
      <c r="B474" t="s">
        <v>240</v>
      </c>
      <c r="C474">
        <v>1723187199.9999998</v>
      </c>
      <c r="D474">
        <v>1993260474.0000002</v>
      </c>
      <c r="E474">
        <v>15777647444.525547</v>
      </c>
      <c r="F474">
        <v>37424083719.353935</v>
      </c>
      <c r="G474">
        <v>56918178837.879486</v>
      </c>
      <c r="H474" s="47">
        <v>480.79999999999995</v>
      </c>
      <c r="I474">
        <v>118280</v>
      </c>
      <c r="J474" s="20">
        <v>49722.018729486008</v>
      </c>
    </row>
    <row r="475" spans="1:10" x14ac:dyDescent="0.3">
      <c r="A475" t="b">
        <v>0</v>
      </c>
      <c r="B475" t="s">
        <v>235</v>
      </c>
      <c r="C475">
        <v>1723187199.9999998</v>
      </c>
      <c r="D475">
        <v>1988204858.9999998</v>
      </c>
      <c r="E475">
        <v>15772527444.525545</v>
      </c>
      <c r="F475">
        <v>37436443719.353935</v>
      </c>
      <c r="G475">
        <v>56920363222.879478</v>
      </c>
      <c r="H475" s="47">
        <v>480.79999999999995</v>
      </c>
      <c r="I475">
        <v>117980</v>
      </c>
      <c r="J475" s="20">
        <v>49729.033229486005</v>
      </c>
    </row>
    <row r="476" spans="1:10" x14ac:dyDescent="0.3">
      <c r="A476" t="b">
        <v>0</v>
      </c>
      <c r="B476" t="s">
        <v>245</v>
      </c>
      <c r="C476">
        <v>1727416320</v>
      </c>
      <c r="D476">
        <v>1998316088.9999998</v>
      </c>
      <c r="E476">
        <v>15777647444.525547</v>
      </c>
      <c r="F476">
        <v>37424083719.353935</v>
      </c>
      <c r="G476">
        <v>56927463572.879486</v>
      </c>
      <c r="H476" s="47">
        <v>481.98</v>
      </c>
      <c r="I476">
        <v>118580</v>
      </c>
      <c r="J476" s="20">
        <v>49724.656229486012</v>
      </c>
    </row>
    <row r="477" spans="1:10" x14ac:dyDescent="0.3">
      <c r="A477" t="b">
        <v>0</v>
      </c>
      <c r="B477" t="s">
        <v>250</v>
      </c>
      <c r="C477">
        <v>1727416320</v>
      </c>
      <c r="D477">
        <v>1998316088.9999998</v>
      </c>
      <c r="E477">
        <v>15777647444.525547</v>
      </c>
      <c r="F477">
        <v>37424083719.353935</v>
      </c>
      <c r="G477">
        <v>56927463572.879486</v>
      </c>
      <c r="H477" s="47">
        <v>481.98</v>
      </c>
      <c r="I477">
        <v>118580</v>
      </c>
      <c r="J477" s="20">
        <v>49724.656229486012</v>
      </c>
    </row>
  </sheetData>
  <sortState xmlns:xlrd2="http://schemas.microsoft.com/office/spreadsheetml/2017/richdata2" ref="A1:J485">
    <sortCondition ref="G1:G48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2F201-9AEB-41FC-B10F-AD1A679123AC}">
  <dimension ref="A1:L226"/>
  <sheetViews>
    <sheetView workbookViewId="0">
      <selection activeCell="F21" sqref="F21"/>
    </sheetView>
  </sheetViews>
  <sheetFormatPr defaultRowHeight="14.4" x14ac:dyDescent="0.3"/>
  <cols>
    <col min="2" max="2" width="39.5546875" customWidth="1"/>
    <col min="3" max="3" width="17.77734375" style="20" customWidth="1"/>
    <col min="4" max="4" width="17.88671875" customWidth="1"/>
    <col min="5" max="5" width="16.6640625" customWidth="1"/>
    <col min="6" max="6" width="17.21875" customWidth="1"/>
    <col min="7" max="7" width="16.88671875" customWidth="1"/>
    <col min="8" max="8" width="10.5546875" bestFit="1" customWidth="1"/>
    <col min="12" max="12" width="13.6640625" bestFit="1" customWidth="1"/>
    <col min="13" max="13" width="12" bestFit="1" customWidth="1"/>
  </cols>
  <sheetData>
    <row r="1" spans="1:12" x14ac:dyDescent="0.3">
      <c r="A1" t="s">
        <v>556</v>
      </c>
      <c r="B1" t="s">
        <v>616</v>
      </c>
      <c r="C1" s="20">
        <v>5376000.0000000009</v>
      </c>
      <c r="D1">
        <v>146248200</v>
      </c>
      <c r="E1">
        <v>337229561.50401562</v>
      </c>
      <c r="F1">
        <v>269656256.39738369</v>
      </c>
      <c r="G1">
        <v>758510017.90139937</v>
      </c>
      <c r="H1">
        <v>5.6000000000000005</v>
      </c>
      <c r="I1">
        <v>27825</v>
      </c>
      <c r="J1">
        <v>457.75098929115956</v>
      </c>
      <c r="L1" s="20"/>
    </row>
    <row r="2" spans="1:12" x14ac:dyDescent="0.3">
      <c r="A2" t="s">
        <v>556</v>
      </c>
      <c r="B2" t="s">
        <v>600</v>
      </c>
      <c r="C2" s="20">
        <v>7392000</v>
      </c>
      <c r="D2">
        <v>128772000</v>
      </c>
      <c r="E2">
        <v>481379860.83071923</v>
      </c>
      <c r="F2">
        <v>198388085.85863981</v>
      </c>
      <c r="G2">
        <v>815931946.68935907</v>
      </c>
      <c r="H2">
        <v>7.7</v>
      </c>
      <c r="I2">
        <v>24500</v>
      </c>
      <c r="J2">
        <v>447.9208468949995</v>
      </c>
      <c r="L2" s="20"/>
    </row>
    <row r="3" spans="1:12" x14ac:dyDescent="0.3">
      <c r="A3" t="s">
        <v>556</v>
      </c>
      <c r="B3" t="s">
        <v>599</v>
      </c>
      <c r="C3" s="20">
        <v>7056000.0000000009</v>
      </c>
      <c r="D3">
        <v>121413600</v>
      </c>
      <c r="E3">
        <v>526509222.7835992</v>
      </c>
      <c r="F3">
        <v>175708085.85863981</v>
      </c>
      <c r="G3">
        <v>830686908.64223897</v>
      </c>
      <c r="H3">
        <v>7.3500000000000005</v>
      </c>
      <c r="I3">
        <v>23100</v>
      </c>
      <c r="J3">
        <v>443.15574770869949</v>
      </c>
      <c r="L3" s="20"/>
    </row>
    <row r="4" spans="1:12" x14ac:dyDescent="0.3">
      <c r="A4" t="s">
        <v>556</v>
      </c>
      <c r="B4" t="s">
        <v>617</v>
      </c>
      <c r="C4" s="20">
        <v>5711999.9999999991</v>
      </c>
      <c r="D4">
        <v>154526400</v>
      </c>
      <c r="E4">
        <v>621600000</v>
      </c>
      <c r="F4">
        <v>75600000</v>
      </c>
      <c r="G4">
        <v>857438400</v>
      </c>
      <c r="H4">
        <v>5.9499999999999993</v>
      </c>
      <c r="I4">
        <v>29400</v>
      </c>
      <c r="J4">
        <v>419.76900000000001</v>
      </c>
      <c r="L4" s="20"/>
    </row>
    <row r="5" spans="1:12" x14ac:dyDescent="0.3">
      <c r="A5" t="s">
        <v>556</v>
      </c>
      <c r="B5" t="s">
        <v>609</v>
      </c>
      <c r="C5" s="20">
        <v>6384000</v>
      </c>
      <c r="D5">
        <v>176601600</v>
      </c>
      <c r="E5">
        <v>804862413.01919961</v>
      </c>
      <c r="F5">
        <v>135388085.85863981</v>
      </c>
      <c r="G5">
        <v>1123236098.8778393</v>
      </c>
      <c r="H5">
        <v>6.65</v>
      </c>
      <c r="I5">
        <v>33600</v>
      </c>
      <c r="J5">
        <v>559.88874364019966</v>
      </c>
      <c r="L5" s="20"/>
    </row>
    <row r="6" spans="1:12" x14ac:dyDescent="0.3">
      <c r="C6" s="20" t="s">
        <v>618</v>
      </c>
      <c r="D6" t="s">
        <v>619</v>
      </c>
      <c r="E6" t="s">
        <v>605</v>
      </c>
      <c r="F6" t="s">
        <v>620</v>
      </c>
      <c r="G6" t="s">
        <v>621</v>
      </c>
      <c r="H6" t="s">
        <v>618</v>
      </c>
      <c r="I6" t="s">
        <v>619</v>
      </c>
      <c r="J6" t="s">
        <v>608</v>
      </c>
    </row>
    <row r="7" spans="1:12" x14ac:dyDescent="0.3">
      <c r="B7" t="s">
        <v>616</v>
      </c>
      <c r="C7" s="20">
        <f>C1/0.48</f>
        <v>11200000.000000002</v>
      </c>
      <c r="D7">
        <f>D1/0.16</f>
        <v>914051250</v>
      </c>
      <c r="E7">
        <f>E1/0.24</f>
        <v>1405123172.9333985</v>
      </c>
      <c r="F7">
        <f>F1/0.12</f>
        <v>2247135469.9781976</v>
      </c>
      <c r="G7" s="20">
        <f>E7/10000000</f>
        <v>140.51231729333986</v>
      </c>
      <c r="H7" s="20">
        <f>F7/10000000</f>
        <v>224.71354699781975</v>
      </c>
      <c r="L7" s="20">
        <f>SUM(C7:F7)</f>
        <v>4577509892.9115963</v>
      </c>
    </row>
    <row r="8" spans="1:12" x14ac:dyDescent="0.3">
      <c r="A8" s="55"/>
      <c r="B8" t="s">
        <v>600</v>
      </c>
      <c r="C8" s="20">
        <f t="shared" ref="C8:C11" si="0">C2/0.48</f>
        <v>15400000</v>
      </c>
      <c r="D8">
        <f t="shared" ref="D8:D11" si="1">D2/0.16</f>
        <v>804825000</v>
      </c>
      <c r="E8">
        <f t="shared" ref="E8:E11" si="2">E2/0.24</f>
        <v>2005749420.1279969</v>
      </c>
      <c r="F8">
        <f t="shared" ref="F8:F11" si="3">F2/0.12</f>
        <v>1653234048.8219984</v>
      </c>
      <c r="G8" s="20">
        <f t="shared" ref="G8:H11" si="4">E8/10000000</f>
        <v>200.57494201279968</v>
      </c>
      <c r="H8" s="20">
        <f t="shared" si="4"/>
        <v>165.32340488219984</v>
      </c>
    </row>
    <row r="9" spans="1:12" x14ac:dyDescent="0.3">
      <c r="A9" s="55"/>
      <c r="B9" t="s">
        <v>599</v>
      </c>
      <c r="C9" s="20">
        <f t="shared" si="0"/>
        <v>14700000.000000002</v>
      </c>
      <c r="D9">
        <f t="shared" si="1"/>
        <v>758835000</v>
      </c>
      <c r="E9">
        <f t="shared" si="2"/>
        <v>2193788428.2649965</v>
      </c>
      <c r="F9">
        <f t="shared" si="3"/>
        <v>1464234048.8219984</v>
      </c>
      <c r="G9" s="20">
        <f t="shared" si="4"/>
        <v>219.37884282649966</v>
      </c>
      <c r="H9" s="20">
        <f t="shared" si="4"/>
        <v>146.42340488219983</v>
      </c>
    </row>
    <row r="10" spans="1:12" x14ac:dyDescent="0.3">
      <c r="A10" s="55"/>
      <c r="B10" t="s">
        <v>617</v>
      </c>
      <c r="C10" s="20">
        <f t="shared" si="0"/>
        <v>11899999.999999998</v>
      </c>
      <c r="D10">
        <f t="shared" si="1"/>
        <v>965790000</v>
      </c>
      <c r="E10">
        <f t="shared" si="2"/>
        <v>2590000000</v>
      </c>
      <c r="F10">
        <f t="shared" si="3"/>
        <v>630000000</v>
      </c>
      <c r="G10" s="20">
        <f t="shared" si="4"/>
        <v>259</v>
      </c>
      <c r="H10" s="20">
        <f t="shared" si="4"/>
        <v>63</v>
      </c>
    </row>
    <row r="11" spans="1:12" x14ac:dyDescent="0.3">
      <c r="A11" s="55"/>
      <c r="B11" t="s">
        <v>609</v>
      </c>
      <c r="C11" s="20">
        <f t="shared" si="0"/>
        <v>13300000</v>
      </c>
      <c r="D11">
        <f t="shared" si="1"/>
        <v>1103760000</v>
      </c>
      <c r="E11">
        <f t="shared" si="2"/>
        <v>3353593387.5799985</v>
      </c>
      <c r="F11">
        <f t="shared" si="3"/>
        <v>1128234048.8219984</v>
      </c>
      <c r="G11" s="20">
        <f t="shared" si="4"/>
        <v>335.35933875799986</v>
      </c>
      <c r="H11" s="20">
        <f t="shared" si="4"/>
        <v>112.82340488219984</v>
      </c>
    </row>
    <row r="13" spans="1:12" x14ac:dyDescent="0.3">
      <c r="B13">
        <v>0.48</v>
      </c>
      <c r="C13" s="20">
        <v>0.16</v>
      </c>
      <c r="D13">
        <v>0.24</v>
      </c>
      <c r="E13">
        <v>0.12</v>
      </c>
    </row>
    <row r="15" spans="1:12" x14ac:dyDescent="0.3">
      <c r="A15" t="b">
        <v>0</v>
      </c>
      <c r="B15" t="s">
        <v>306</v>
      </c>
      <c r="C15" s="20">
        <v>14716800.000000002</v>
      </c>
      <c r="D15">
        <v>212473800</v>
      </c>
      <c r="E15">
        <v>624805733.22129524</v>
      </c>
      <c r="F15">
        <v>354644342.25602347</v>
      </c>
      <c r="G15">
        <v>1206640675.4773188</v>
      </c>
      <c r="H15">
        <v>15.330000000000002</v>
      </c>
      <c r="I15">
        <v>40425</v>
      </c>
      <c r="J15">
        <v>691.73479905555928</v>
      </c>
    </row>
    <row r="16" spans="1:12" x14ac:dyDescent="0.3">
      <c r="A16" t="b">
        <v>0</v>
      </c>
      <c r="B16" t="s">
        <v>296</v>
      </c>
      <c r="C16" s="20">
        <v>10752000.000000002</v>
      </c>
      <c r="D16">
        <v>201436200</v>
      </c>
      <c r="E16">
        <v>591205733.22129524</v>
      </c>
      <c r="F16">
        <v>405044342.25602347</v>
      </c>
      <c r="G16">
        <v>1208438275.4773188</v>
      </c>
      <c r="H16">
        <v>11.200000000000001</v>
      </c>
      <c r="I16">
        <v>38325</v>
      </c>
      <c r="J16">
        <v>712.01029905555924</v>
      </c>
    </row>
    <row r="17" spans="1:10" x14ac:dyDescent="0.3">
      <c r="A17" t="b">
        <v>0</v>
      </c>
      <c r="B17" t="s">
        <v>311</v>
      </c>
      <c r="C17" s="20">
        <v>10752000.000000002</v>
      </c>
      <c r="D17">
        <v>201436200</v>
      </c>
      <c r="E17">
        <v>608005733.22129524</v>
      </c>
      <c r="F17">
        <v>405044342.25602347</v>
      </c>
      <c r="G17">
        <v>1225238275.4773188</v>
      </c>
      <c r="H17">
        <v>11.200000000000001</v>
      </c>
      <c r="I17">
        <v>38325</v>
      </c>
      <c r="J17">
        <v>719.01029905555924</v>
      </c>
    </row>
    <row r="18" spans="1:10" x14ac:dyDescent="0.3">
      <c r="A18" t="b">
        <v>0</v>
      </c>
      <c r="B18" t="s">
        <v>406</v>
      </c>
      <c r="C18" s="20">
        <v>13440000</v>
      </c>
      <c r="D18">
        <v>130611600</v>
      </c>
      <c r="E18">
        <v>631811067.34031904</v>
      </c>
      <c r="F18">
        <v>451293619.52879924</v>
      </c>
      <c r="G18">
        <v>1227156286.8691182</v>
      </c>
      <c r="H18">
        <v>14</v>
      </c>
      <c r="I18">
        <v>24850</v>
      </c>
      <c r="J18">
        <v>723.76487766579896</v>
      </c>
    </row>
    <row r="19" spans="1:10" x14ac:dyDescent="0.3">
      <c r="A19" t="b">
        <v>0</v>
      </c>
      <c r="B19" t="s">
        <v>300</v>
      </c>
      <c r="C19" s="20">
        <v>8736000</v>
      </c>
      <c r="D19">
        <v>217992600</v>
      </c>
      <c r="E19">
        <v>654891974.52321529</v>
      </c>
      <c r="F19">
        <v>354644342.25602347</v>
      </c>
      <c r="G19">
        <v>1236264916.7792387</v>
      </c>
      <c r="H19">
        <v>9.1</v>
      </c>
      <c r="I19">
        <v>41475</v>
      </c>
      <c r="J19">
        <v>706.47398293135927</v>
      </c>
    </row>
    <row r="20" spans="1:10" x14ac:dyDescent="0.3">
      <c r="A20" t="b">
        <v>0</v>
      </c>
      <c r="B20" t="s">
        <v>305</v>
      </c>
      <c r="C20" s="20">
        <v>12700800</v>
      </c>
      <c r="D20">
        <v>223511400</v>
      </c>
      <c r="E20">
        <v>654891974.52321529</v>
      </c>
      <c r="F20">
        <v>354644342.25602347</v>
      </c>
      <c r="G20">
        <v>1245748516.7792387</v>
      </c>
      <c r="H20">
        <v>13.23</v>
      </c>
      <c r="I20">
        <v>42525</v>
      </c>
      <c r="J20">
        <v>710.7492329313593</v>
      </c>
    </row>
    <row r="21" spans="1:10" x14ac:dyDescent="0.3">
      <c r="A21" t="b">
        <v>0</v>
      </c>
      <c r="B21" t="s">
        <v>295</v>
      </c>
      <c r="C21" s="20">
        <v>8736000</v>
      </c>
      <c r="D21">
        <v>212473800</v>
      </c>
      <c r="E21">
        <v>621291974.52321517</v>
      </c>
      <c r="F21">
        <v>405044342.25602347</v>
      </c>
      <c r="G21">
        <v>1247546116.7792387</v>
      </c>
      <c r="H21">
        <v>9.1</v>
      </c>
      <c r="I21">
        <v>40425</v>
      </c>
      <c r="J21">
        <v>731.02473293135927</v>
      </c>
    </row>
    <row r="22" spans="1:10" x14ac:dyDescent="0.3">
      <c r="A22" t="b">
        <v>0</v>
      </c>
      <c r="B22" t="s">
        <v>310</v>
      </c>
      <c r="C22" s="20">
        <v>8736000</v>
      </c>
      <c r="D22">
        <v>212473800</v>
      </c>
      <c r="E22">
        <v>638091974.52321517</v>
      </c>
      <c r="F22">
        <v>405044342.25602347</v>
      </c>
      <c r="G22">
        <v>1264346116.7792387</v>
      </c>
      <c r="H22">
        <v>9.1</v>
      </c>
      <c r="I22">
        <v>40425</v>
      </c>
      <c r="J22">
        <v>738.02473293135927</v>
      </c>
    </row>
    <row r="23" spans="1:10" x14ac:dyDescent="0.3">
      <c r="A23" t="b">
        <v>0</v>
      </c>
      <c r="B23" t="s">
        <v>272</v>
      </c>
      <c r="C23" s="20">
        <v>11423999.999999998</v>
      </c>
      <c r="D23">
        <v>248346000</v>
      </c>
      <c r="E23">
        <v>615779860.83071935</v>
      </c>
      <c r="F23">
        <v>417825448.99005544</v>
      </c>
      <c r="G23">
        <v>1293375309.8207748</v>
      </c>
      <c r="H23">
        <v>11.899999999999999</v>
      </c>
      <c r="I23">
        <v>47250</v>
      </c>
      <c r="J23">
        <v>762.35906617117928</v>
      </c>
    </row>
    <row r="24" spans="1:10" x14ac:dyDescent="0.3">
      <c r="A24" t="b">
        <v>0</v>
      </c>
      <c r="B24" t="s">
        <v>185</v>
      </c>
      <c r="C24" s="20">
        <v>11087999.999999998</v>
      </c>
      <c r="D24">
        <v>215233200</v>
      </c>
      <c r="E24">
        <v>909176171.71727955</v>
      </c>
      <c r="F24">
        <v>160588085.85863981</v>
      </c>
      <c r="G24">
        <v>1296085457.5759192</v>
      </c>
      <c r="H24">
        <v>11.549999999999999</v>
      </c>
      <c r="I24">
        <v>40950</v>
      </c>
      <c r="J24">
        <v>649.47755976439976</v>
      </c>
    </row>
    <row r="25" spans="1:10" x14ac:dyDescent="0.3">
      <c r="A25" t="b">
        <v>0</v>
      </c>
      <c r="B25" t="s">
        <v>277</v>
      </c>
      <c r="C25" s="20">
        <v>15388800.000000002</v>
      </c>
      <c r="D25">
        <v>253864800</v>
      </c>
      <c r="E25">
        <v>615779860.83071935</v>
      </c>
      <c r="F25">
        <v>417825448.99005544</v>
      </c>
      <c r="G25">
        <v>1302858909.8207748</v>
      </c>
      <c r="H25">
        <v>16.03</v>
      </c>
      <c r="I25">
        <v>48300</v>
      </c>
      <c r="J25">
        <v>766.63431617117931</v>
      </c>
    </row>
    <row r="26" spans="1:10" x14ac:dyDescent="0.3">
      <c r="A26" t="b">
        <v>0</v>
      </c>
      <c r="B26" t="s">
        <v>267</v>
      </c>
      <c r="C26" s="20">
        <v>11423999.999999998</v>
      </c>
      <c r="D26">
        <v>242827200</v>
      </c>
      <c r="E26">
        <v>582179860.83071935</v>
      </c>
      <c r="F26">
        <v>468225448.99005538</v>
      </c>
      <c r="G26">
        <v>1304656509.8207748</v>
      </c>
      <c r="H26">
        <v>11.899999999999999</v>
      </c>
      <c r="I26">
        <v>46200</v>
      </c>
      <c r="J26">
        <v>786.90981617117927</v>
      </c>
    </row>
    <row r="27" spans="1:10" x14ac:dyDescent="0.3">
      <c r="A27" t="b">
        <v>0</v>
      </c>
      <c r="B27" t="s">
        <v>190</v>
      </c>
      <c r="C27" s="20">
        <v>15052800.000000002</v>
      </c>
      <c r="D27">
        <v>220752000</v>
      </c>
      <c r="E27">
        <v>909176171.71727955</v>
      </c>
      <c r="F27">
        <v>160588085.85863981</v>
      </c>
      <c r="G27">
        <v>1305569057.5759192</v>
      </c>
      <c r="H27">
        <v>15.680000000000001</v>
      </c>
      <c r="I27">
        <v>42000</v>
      </c>
      <c r="J27">
        <v>653.75280976439967</v>
      </c>
    </row>
    <row r="28" spans="1:10" x14ac:dyDescent="0.3">
      <c r="A28" t="b">
        <v>0</v>
      </c>
      <c r="B28" t="s">
        <v>180</v>
      </c>
      <c r="C28" s="20">
        <v>11087999.999999998</v>
      </c>
      <c r="D28">
        <v>209714400</v>
      </c>
      <c r="E28">
        <v>875576171.71727967</v>
      </c>
      <c r="F28">
        <v>210988085.85863981</v>
      </c>
      <c r="G28">
        <v>1307366657.5759194</v>
      </c>
      <c r="H28">
        <v>11.549999999999999</v>
      </c>
      <c r="I28">
        <v>39900</v>
      </c>
      <c r="J28">
        <v>674.02830976439975</v>
      </c>
    </row>
    <row r="29" spans="1:10" x14ac:dyDescent="0.3">
      <c r="A29" t="b">
        <v>0</v>
      </c>
      <c r="B29" t="s">
        <v>282</v>
      </c>
      <c r="C29" s="20">
        <v>11423999.999999998</v>
      </c>
      <c r="D29">
        <v>242827200</v>
      </c>
      <c r="E29">
        <v>598979860.83071935</v>
      </c>
      <c r="F29">
        <v>468225448.99005538</v>
      </c>
      <c r="G29">
        <v>1321456509.8207748</v>
      </c>
      <c r="H29">
        <v>11.899999999999999</v>
      </c>
      <c r="I29">
        <v>46200</v>
      </c>
      <c r="J29">
        <v>793.90981617117927</v>
      </c>
    </row>
    <row r="30" spans="1:10" x14ac:dyDescent="0.3">
      <c r="A30" t="b">
        <v>0</v>
      </c>
      <c r="B30" t="s">
        <v>195</v>
      </c>
      <c r="C30" s="20">
        <v>11087999.999999998</v>
      </c>
      <c r="D30">
        <v>209714400</v>
      </c>
      <c r="E30">
        <v>892376171.71727955</v>
      </c>
      <c r="F30">
        <v>210988085.85863981</v>
      </c>
      <c r="G30">
        <v>1324166657.5759192</v>
      </c>
      <c r="H30">
        <v>11.549999999999999</v>
      </c>
      <c r="I30">
        <v>39900</v>
      </c>
      <c r="J30">
        <v>681.02830976439975</v>
      </c>
    </row>
    <row r="31" spans="1:10" x14ac:dyDescent="0.3">
      <c r="A31" t="b">
        <v>0</v>
      </c>
      <c r="B31" t="s">
        <v>271</v>
      </c>
      <c r="C31" s="20">
        <v>9408000</v>
      </c>
      <c r="D31">
        <v>259383600</v>
      </c>
      <c r="E31">
        <v>645866102.13263929</v>
      </c>
      <c r="F31">
        <v>417825448.99005544</v>
      </c>
      <c r="G31">
        <v>1332483151.1226947</v>
      </c>
      <c r="H31">
        <v>9.8000000000000007</v>
      </c>
      <c r="I31">
        <v>49350</v>
      </c>
      <c r="J31">
        <v>781.3735000469793</v>
      </c>
    </row>
    <row r="32" spans="1:10" x14ac:dyDescent="0.3">
      <c r="A32" t="b">
        <v>0</v>
      </c>
      <c r="B32" t="s">
        <v>184</v>
      </c>
      <c r="C32" s="20">
        <v>9072000.0000000019</v>
      </c>
      <c r="D32">
        <v>226270800</v>
      </c>
      <c r="E32">
        <v>939262413.01919961</v>
      </c>
      <c r="F32">
        <v>160588085.85863981</v>
      </c>
      <c r="G32">
        <v>1335193298.8778393</v>
      </c>
      <c r="H32">
        <v>9.4500000000000011</v>
      </c>
      <c r="I32">
        <v>43050</v>
      </c>
      <c r="J32">
        <v>668.49199364019967</v>
      </c>
    </row>
    <row r="33" spans="1:10" x14ac:dyDescent="0.3">
      <c r="A33" t="b">
        <v>0</v>
      </c>
      <c r="B33" t="s">
        <v>276</v>
      </c>
      <c r="C33" s="20">
        <v>13372800.000000002</v>
      </c>
      <c r="D33">
        <v>264902400</v>
      </c>
      <c r="E33">
        <v>645866102.13263929</v>
      </c>
      <c r="F33">
        <v>417825448.99005544</v>
      </c>
      <c r="G33">
        <v>1341966751.1226947</v>
      </c>
      <c r="H33">
        <v>13.930000000000001</v>
      </c>
      <c r="I33">
        <v>50400</v>
      </c>
      <c r="J33">
        <v>785.64875004697933</v>
      </c>
    </row>
    <row r="34" spans="1:10" x14ac:dyDescent="0.3">
      <c r="A34" t="b">
        <v>0</v>
      </c>
      <c r="B34" t="s">
        <v>266</v>
      </c>
      <c r="C34" s="20">
        <v>9408000</v>
      </c>
      <c r="D34">
        <v>253864800</v>
      </c>
      <c r="E34">
        <v>612266102.13263929</v>
      </c>
      <c r="F34">
        <v>468225448.99005538</v>
      </c>
      <c r="G34">
        <v>1343764351.1226947</v>
      </c>
      <c r="H34">
        <v>9.8000000000000007</v>
      </c>
      <c r="I34">
        <v>48300</v>
      </c>
      <c r="J34">
        <v>805.9242500469793</v>
      </c>
    </row>
    <row r="35" spans="1:10" x14ac:dyDescent="0.3">
      <c r="A35" t="b">
        <v>0</v>
      </c>
      <c r="B35" t="s">
        <v>189</v>
      </c>
      <c r="C35" s="20">
        <v>13036800</v>
      </c>
      <c r="D35">
        <v>231789600</v>
      </c>
      <c r="E35">
        <v>939262413.01919961</v>
      </c>
      <c r="F35">
        <v>160588085.85863981</v>
      </c>
      <c r="G35">
        <v>1344676898.8778393</v>
      </c>
      <c r="H35">
        <v>13.58</v>
      </c>
      <c r="I35">
        <v>44100</v>
      </c>
      <c r="J35">
        <v>672.76724364019969</v>
      </c>
    </row>
    <row r="36" spans="1:10" x14ac:dyDescent="0.3">
      <c r="A36" t="b">
        <v>0</v>
      </c>
      <c r="B36" t="s">
        <v>179</v>
      </c>
      <c r="C36" s="20">
        <v>9072000.0000000019</v>
      </c>
      <c r="D36">
        <v>220752000</v>
      </c>
      <c r="E36">
        <v>905662413.01919961</v>
      </c>
      <c r="F36">
        <v>210988085.85863981</v>
      </c>
      <c r="G36">
        <v>1346474498.8778393</v>
      </c>
      <c r="H36">
        <v>9.4500000000000011</v>
      </c>
      <c r="I36">
        <v>42000</v>
      </c>
      <c r="J36">
        <v>693.04274364019966</v>
      </c>
    </row>
    <row r="37" spans="1:10" x14ac:dyDescent="0.3">
      <c r="A37" t="b">
        <v>0</v>
      </c>
      <c r="B37" t="s">
        <v>281</v>
      </c>
      <c r="C37" s="20">
        <v>9408000</v>
      </c>
      <c r="D37">
        <v>253864800</v>
      </c>
      <c r="E37">
        <v>629066102.13263929</v>
      </c>
      <c r="F37">
        <v>468225448.99005538</v>
      </c>
      <c r="G37">
        <v>1360564351.1226947</v>
      </c>
      <c r="H37">
        <v>9.8000000000000007</v>
      </c>
      <c r="I37">
        <v>48300</v>
      </c>
      <c r="J37">
        <v>812.9242500469793</v>
      </c>
    </row>
    <row r="38" spans="1:10" x14ac:dyDescent="0.3">
      <c r="A38" t="b">
        <v>0</v>
      </c>
      <c r="B38" t="s">
        <v>194</v>
      </c>
      <c r="C38" s="20">
        <v>9072000.0000000019</v>
      </c>
      <c r="D38">
        <v>220752000</v>
      </c>
      <c r="E38">
        <v>922462413.01919949</v>
      </c>
      <c r="F38">
        <v>210988085.85863981</v>
      </c>
      <c r="G38">
        <v>1363274498.8778391</v>
      </c>
      <c r="H38">
        <v>9.4500000000000011</v>
      </c>
      <c r="I38">
        <v>42000</v>
      </c>
      <c r="J38">
        <v>700.04274364019966</v>
      </c>
    </row>
    <row r="39" spans="1:10" x14ac:dyDescent="0.3">
      <c r="A39" t="b">
        <v>0</v>
      </c>
      <c r="B39" t="s">
        <v>417</v>
      </c>
      <c r="C39" s="20">
        <v>18144000.000000004</v>
      </c>
      <c r="D39">
        <v>169243200</v>
      </c>
      <c r="E39">
        <v>736124826.0383991</v>
      </c>
      <c r="F39">
        <v>476493619.5287993</v>
      </c>
      <c r="G39">
        <v>1400005645.5671983</v>
      </c>
      <c r="H39">
        <v>18.900000000000002</v>
      </c>
      <c r="I39">
        <v>32200</v>
      </c>
      <c r="J39">
        <v>813.35369378999906</v>
      </c>
    </row>
    <row r="40" spans="1:10" x14ac:dyDescent="0.3">
      <c r="A40" t="b">
        <v>0</v>
      </c>
      <c r="B40" t="s">
        <v>422</v>
      </c>
      <c r="C40" s="20">
        <v>22108800</v>
      </c>
      <c r="D40">
        <v>174762000</v>
      </c>
      <c r="E40">
        <v>736124826.0383991</v>
      </c>
      <c r="F40">
        <v>476493619.5287993</v>
      </c>
      <c r="G40">
        <v>1409489245.5671983</v>
      </c>
      <c r="H40">
        <v>23.03</v>
      </c>
      <c r="I40">
        <v>33250</v>
      </c>
      <c r="J40">
        <v>817.62894378999897</v>
      </c>
    </row>
    <row r="41" spans="1:10" x14ac:dyDescent="0.3">
      <c r="A41" t="b">
        <v>0</v>
      </c>
      <c r="B41" t="s">
        <v>412</v>
      </c>
      <c r="C41" s="20">
        <v>18144000.000000004</v>
      </c>
      <c r="D41">
        <v>163724400</v>
      </c>
      <c r="E41">
        <v>702524826.0383991</v>
      </c>
      <c r="F41">
        <v>526893619.52879936</v>
      </c>
      <c r="G41">
        <v>1411286845.5671985</v>
      </c>
      <c r="H41">
        <v>18.900000000000002</v>
      </c>
      <c r="I41">
        <v>31150</v>
      </c>
      <c r="J41">
        <v>837.90444378999905</v>
      </c>
    </row>
    <row r="42" spans="1:10" x14ac:dyDescent="0.3">
      <c r="A42" t="b">
        <v>0</v>
      </c>
      <c r="B42" t="s">
        <v>427</v>
      </c>
      <c r="C42" s="20">
        <v>18144000.000000004</v>
      </c>
      <c r="D42">
        <v>163724400</v>
      </c>
      <c r="E42">
        <v>719324826.03839898</v>
      </c>
      <c r="F42">
        <v>526893619.52879936</v>
      </c>
      <c r="G42">
        <v>1428086845.5671983</v>
      </c>
      <c r="H42">
        <v>18.900000000000002</v>
      </c>
      <c r="I42">
        <v>31150</v>
      </c>
      <c r="J42">
        <v>844.90444378999905</v>
      </c>
    </row>
    <row r="43" spans="1:10" x14ac:dyDescent="0.3">
      <c r="A43" t="b">
        <v>0</v>
      </c>
      <c r="B43" t="s">
        <v>416</v>
      </c>
      <c r="C43" s="20">
        <v>16128000</v>
      </c>
      <c r="D43">
        <v>180280800</v>
      </c>
      <c r="E43">
        <v>766211067.34031904</v>
      </c>
      <c r="F43">
        <v>476493619.5287993</v>
      </c>
      <c r="G43">
        <v>1439113486.8691182</v>
      </c>
      <c r="H43">
        <v>16.8</v>
      </c>
      <c r="I43">
        <v>34300</v>
      </c>
      <c r="J43">
        <v>832.36812766579897</v>
      </c>
    </row>
    <row r="44" spans="1:10" x14ac:dyDescent="0.3">
      <c r="A44" t="b">
        <v>0</v>
      </c>
      <c r="B44" t="s">
        <v>421</v>
      </c>
      <c r="C44" s="20">
        <v>20092800</v>
      </c>
      <c r="D44">
        <v>185799600</v>
      </c>
      <c r="E44">
        <v>766211067.34031904</v>
      </c>
      <c r="F44">
        <v>476493619.5287993</v>
      </c>
      <c r="G44">
        <v>1448597086.8691182</v>
      </c>
      <c r="H44">
        <v>20.93</v>
      </c>
      <c r="I44">
        <v>35350</v>
      </c>
      <c r="J44">
        <v>836.64337766579899</v>
      </c>
    </row>
    <row r="45" spans="1:10" x14ac:dyDescent="0.3">
      <c r="A45" t="b">
        <v>0</v>
      </c>
      <c r="B45" t="s">
        <v>411</v>
      </c>
      <c r="C45" s="20">
        <v>16128000</v>
      </c>
      <c r="D45">
        <v>174762000</v>
      </c>
      <c r="E45">
        <v>732611067.34031904</v>
      </c>
      <c r="F45">
        <v>526893619.52879936</v>
      </c>
      <c r="G45">
        <v>1450394686.8691185</v>
      </c>
      <c r="H45">
        <v>16.8</v>
      </c>
      <c r="I45">
        <v>33250</v>
      </c>
      <c r="J45">
        <v>856.91887766579919</v>
      </c>
    </row>
    <row r="46" spans="1:10" x14ac:dyDescent="0.3">
      <c r="A46" t="b">
        <v>0</v>
      </c>
      <c r="B46" t="s">
        <v>426</v>
      </c>
      <c r="C46" s="20">
        <v>16128000</v>
      </c>
      <c r="D46">
        <v>174762000</v>
      </c>
      <c r="E46">
        <v>749411067.34031904</v>
      </c>
      <c r="F46">
        <v>526893619.52879936</v>
      </c>
      <c r="G46">
        <v>1467194686.8691185</v>
      </c>
      <c r="H46">
        <v>16.8</v>
      </c>
      <c r="I46">
        <v>33250</v>
      </c>
      <c r="J46">
        <v>863.91887766579919</v>
      </c>
    </row>
    <row r="47" spans="1:10" x14ac:dyDescent="0.3">
      <c r="A47" t="b">
        <v>0</v>
      </c>
      <c r="B47" t="s">
        <v>379</v>
      </c>
      <c r="C47" s="20">
        <v>22454880000</v>
      </c>
      <c r="D47">
        <v>2943360</v>
      </c>
      <c r="E47">
        <v>20172824792.937328</v>
      </c>
      <c r="F47">
        <v>104982178242.88693</v>
      </c>
      <c r="G47">
        <v>147612826395.82428</v>
      </c>
      <c r="H47">
        <v>23390.5</v>
      </c>
      <c r="I47">
        <v>560</v>
      </c>
      <c r="J47">
        <v>100570.43179946301</v>
      </c>
    </row>
    <row r="48" spans="1:10" x14ac:dyDescent="0.3">
      <c r="A48" t="b">
        <v>0</v>
      </c>
      <c r="B48" t="s">
        <v>205</v>
      </c>
      <c r="C48" s="20">
        <v>22485792000</v>
      </c>
      <c r="D48">
        <v>2943360</v>
      </c>
      <c r="E48">
        <v>20187867913.588291</v>
      </c>
      <c r="F48">
        <v>104964826540.44585</v>
      </c>
      <c r="G48">
        <v>147641429814.03412</v>
      </c>
      <c r="H48">
        <v>23422.7</v>
      </c>
      <c r="I48">
        <v>560</v>
      </c>
      <c r="J48">
        <v>100568.68001436666</v>
      </c>
    </row>
    <row r="49" spans="1:10" x14ac:dyDescent="0.3">
      <c r="A49" t="b">
        <v>0</v>
      </c>
      <c r="B49" t="s">
        <v>500</v>
      </c>
      <c r="C49" s="20">
        <v>22467311999.999996</v>
      </c>
      <c r="D49">
        <v>8830080</v>
      </c>
      <c r="E49">
        <v>20172824792.937328</v>
      </c>
      <c r="F49">
        <v>105004742923.86337</v>
      </c>
      <c r="G49">
        <v>147653709796.80069</v>
      </c>
      <c r="H49">
        <v>23403.449999999997</v>
      </c>
      <c r="I49">
        <v>1680</v>
      </c>
      <c r="J49">
        <v>100595.5049002767</v>
      </c>
    </row>
    <row r="50" spans="1:10" x14ac:dyDescent="0.3">
      <c r="A50" t="b">
        <v>0</v>
      </c>
      <c r="B50" t="s">
        <v>147</v>
      </c>
      <c r="C50" s="20">
        <v>22452192000</v>
      </c>
      <c r="D50">
        <v>46357920.000000007</v>
      </c>
      <c r="E50">
        <v>20187867913.588291</v>
      </c>
      <c r="F50">
        <v>104982466540.44586</v>
      </c>
      <c r="G50">
        <v>147668884374.03415</v>
      </c>
      <c r="H50">
        <v>23387.7</v>
      </c>
      <c r="I50">
        <v>8820</v>
      </c>
      <c r="J50">
        <v>100603.51411436667</v>
      </c>
    </row>
    <row r="51" spans="1:10" x14ac:dyDescent="0.3">
      <c r="A51" t="b">
        <v>0</v>
      </c>
      <c r="B51" t="s">
        <v>437</v>
      </c>
      <c r="C51" s="20">
        <v>22446816000</v>
      </c>
      <c r="D51">
        <v>46725840</v>
      </c>
      <c r="E51">
        <v>20217954154.890213</v>
      </c>
      <c r="F51">
        <v>104970895902.39874</v>
      </c>
      <c r="G51">
        <v>147682391897.28894</v>
      </c>
      <c r="H51">
        <v>23382.1</v>
      </c>
      <c r="I51">
        <v>8890</v>
      </c>
      <c r="J51">
        <v>100605.51779986988</v>
      </c>
    </row>
    <row r="52" spans="1:10" x14ac:dyDescent="0.3">
      <c r="A52" t="b">
        <v>0</v>
      </c>
      <c r="B52" t="s">
        <v>60</v>
      </c>
      <c r="C52" s="20">
        <v>22448832000</v>
      </c>
      <c r="D52">
        <v>51692760</v>
      </c>
      <c r="E52">
        <v>20217954154.890213</v>
      </c>
      <c r="F52">
        <v>104968606540.44585</v>
      </c>
      <c r="G52">
        <v>147687085455.33606</v>
      </c>
      <c r="H52">
        <v>23384.2</v>
      </c>
      <c r="I52">
        <v>9835</v>
      </c>
      <c r="J52">
        <v>100607.13432324247</v>
      </c>
    </row>
    <row r="53" spans="1:10" x14ac:dyDescent="0.3">
      <c r="A53" t="b">
        <v>0</v>
      </c>
      <c r="B53" t="s">
        <v>350</v>
      </c>
      <c r="C53" s="20">
        <v>22448832000</v>
      </c>
      <c r="D53">
        <v>51692760</v>
      </c>
      <c r="E53">
        <v>20217954154.890213</v>
      </c>
      <c r="F53">
        <v>104968606540.44585</v>
      </c>
      <c r="G53">
        <v>147687085455.33606</v>
      </c>
      <c r="H53">
        <v>23384.2</v>
      </c>
      <c r="I53">
        <v>9835</v>
      </c>
      <c r="J53">
        <v>100607.13432324247</v>
      </c>
    </row>
    <row r="54" spans="1:10" x14ac:dyDescent="0.3">
      <c r="A54" t="b">
        <v>0</v>
      </c>
      <c r="B54" t="s">
        <v>529</v>
      </c>
      <c r="C54" s="20">
        <v>22465968000</v>
      </c>
      <c r="D54">
        <v>3679200</v>
      </c>
      <c r="E54">
        <v>20248040396.192131</v>
      </c>
      <c r="F54">
        <v>104976166540.44585</v>
      </c>
      <c r="G54">
        <v>147693854136.63797</v>
      </c>
      <c r="H54">
        <v>23402.05</v>
      </c>
      <c r="I54">
        <v>700</v>
      </c>
      <c r="J54">
        <v>100599.53178211827</v>
      </c>
    </row>
    <row r="55" spans="1:10" x14ac:dyDescent="0.3">
      <c r="A55" t="b">
        <v>0</v>
      </c>
      <c r="B55" t="s">
        <v>31</v>
      </c>
      <c r="C55" s="20">
        <v>22458240000</v>
      </c>
      <c r="D55">
        <v>76711320</v>
      </c>
      <c r="E55">
        <v>20187867913.588291</v>
      </c>
      <c r="F55">
        <v>104976166540.44585</v>
      </c>
      <c r="G55">
        <v>147698985774.03412</v>
      </c>
      <c r="H55">
        <v>23394</v>
      </c>
      <c r="I55">
        <v>14595</v>
      </c>
      <c r="J55">
        <v>100618.49498936666</v>
      </c>
    </row>
    <row r="56" spans="1:10" x14ac:dyDescent="0.3">
      <c r="A56" t="b">
        <v>0</v>
      </c>
      <c r="B56" t="s">
        <v>321</v>
      </c>
      <c r="C56" s="20">
        <v>22450176000</v>
      </c>
      <c r="D56">
        <v>68433120</v>
      </c>
      <c r="E56">
        <v>20254057644.452515</v>
      </c>
      <c r="F56">
        <v>104966382966.20345</v>
      </c>
      <c r="G56">
        <v>147739049730.65594</v>
      </c>
      <c r="H56">
        <v>23385.599999999999</v>
      </c>
      <c r="I56">
        <v>13020</v>
      </c>
      <c r="J56">
        <v>100631.0671903581</v>
      </c>
    </row>
    <row r="57" spans="1:10" x14ac:dyDescent="0.3">
      <c r="A57" t="b">
        <v>0</v>
      </c>
      <c r="B57" t="s">
        <v>466</v>
      </c>
      <c r="C57" s="20">
        <v>22478400000</v>
      </c>
      <c r="D57">
        <v>68433120</v>
      </c>
      <c r="E57">
        <v>20232997275.541172</v>
      </c>
      <c r="F57">
        <v>104976166540.44585</v>
      </c>
      <c r="G57">
        <v>147755996935.987</v>
      </c>
      <c r="H57">
        <v>23415</v>
      </c>
      <c r="I57">
        <v>13020</v>
      </c>
      <c r="J57">
        <v>100636.32501518037</v>
      </c>
    </row>
    <row r="58" spans="1:10" x14ac:dyDescent="0.3">
      <c r="A58" t="b">
        <v>0</v>
      </c>
      <c r="B58" t="s">
        <v>118</v>
      </c>
      <c r="C58" s="20">
        <v>22448832000</v>
      </c>
      <c r="D58">
        <v>64753920</v>
      </c>
      <c r="E58">
        <v>20278126637.494053</v>
      </c>
      <c r="F58">
        <v>104988766540.44583</v>
      </c>
      <c r="G58">
        <v>147780479097.93988</v>
      </c>
      <c r="H58">
        <v>23384.2</v>
      </c>
      <c r="I58">
        <v>12320</v>
      </c>
      <c r="J58">
        <v>100657.16941599405</v>
      </c>
    </row>
    <row r="59" spans="1:10" x14ac:dyDescent="0.3">
      <c r="A59" t="b">
        <v>0</v>
      </c>
      <c r="B59" t="s">
        <v>89</v>
      </c>
      <c r="C59" s="20">
        <v>22448496000.000004</v>
      </c>
      <c r="D59">
        <v>57395520</v>
      </c>
      <c r="E59">
        <v>20323255999.44693</v>
      </c>
      <c r="F59">
        <v>104966086540.44585</v>
      </c>
      <c r="G59">
        <v>147795234059.89276</v>
      </c>
      <c r="H59">
        <v>23383.850000000002</v>
      </c>
      <c r="I59">
        <v>10920</v>
      </c>
      <c r="J59">
        <v>100652.40431680776</v>
      </c>
    </row>
    <row r="60" spans="1:10" x14ac:dyDescent="0.3">
      <c r="A60" t="b">
        <v>0</v>
      </c>
      <c r="B60" t="s">
        <v>389</v>
      </c>
      <c r="C60" s="20">
        <v>22457568000</v>
      </c>
      <c r="D60">
        <v>52612560</v>
      </c>
      <c r="E60">
        <v>20307224792.937328</v>
      </c>
      <c r="F60">
        <v>105007378242.88693</v>
      </c>
      <c r="G60">
        <v>147824783595.82428</v>
      </c>
      <c r="H60">
        <v>23393.3</v>
      </c>
      <c r="I60">
        <v>10010</v>
      </c>
      <c r="J60">
        <v>100679.03504946301</v>
      </c>
    </row>
    <row r="61" spans="1:10" x14ac:dyDescent="0.3">
      <c r="A61" t="b">
        <v>0</v>
      </c>
      <c r="B61" t="s">
        <v>394</v>
      </c>
      <c r="C61" s="20">
        <v>22461532800</v>
      </c>
      <c r="D61">
        <v>58131360</v>
      </c>
      <c r="E61">
        <v>20307224792.937328</v>
      </c>
      <c r="F61">
        <v>105007378242.88693</v>
      </c>
      <c r="G61">
        <v>147834267195.82428</v>
      </c>
      <c r="H61">
        <v>23397.43</v>
      </c>
      <c r="I61">
        <v>11060</v>
      </c>
      <c r="J61">
        <v>100683.31029946302</v>
      </c>
    </row>
    <row r="62" spans="1:10" x14ac:dyDescent="0.3">
      <c r="A62" t="b">
        <v>0</v>
      </c>
      <c r="B62" t="s">
        <v>384</v>
      </c>
      <c r="C62" s="20">
        <v>22457568000</v>
      </c>
      <c r="D62">
        <v>47093760</v>
      </c>
      <c r="E62">
        <v>20273624792.937332</v>
      </c>
      <c r="F62">
        <v>105057778242.88693</v>
      </c>
      <c r="G62">
        <v>147836064795.82428</v>
      </c>
      <c r="H62">
        <v>23393.3</v>
      </c>
      <c r="I62">
        <v>8960</v>
      </c>
      <c r="J62">
        <v>100703.58579946301</v>
      </c>
    </row>
    <row r="63" spans="1:10" x14ac:dyDescent="0.3">
      <c r="A63" t="b">
        <v>0</v>
      </c>
      <c r="B63" t="s">
        <v>399</v>
      </c>
      <c r="C63" s="20">
        <v>22457568000</v>
      </c>
      <c r="D63">
        <v>47093760</v>
      </c>
      <c r="E63">
        <v>20290424792.937332</v>
      </c>
      <c r="F63">
        <v>105057778242.88693</v>
      </c>
      <c r="G63">
        <v>147852864795.82428</v>
      </c>
      <c r="H63">
        <v>23393.3</v>
      </c>
      <c r="I63">
        <v>8960</v>
      </c>
      <c r="J63">
        <v>100710.58579946301</v>
      </c>
    </row>
    <row r="64" spans="1:10" x14ac:dyDescent="0.3">
      <c r="A64" t="b">
        <v>0</v>
      </c>
      <c r="B64" t="s">
        <v>215</v>
      </c>
      <c r="C64" s="20">
        <v>22488480000</v>
      </c>
      <c r="D64">
        <v>52612560</v>
      </c>
      <c r="E64">
        <v>20322267913.588291</v>
      </c>
      <c r="F64">
        <v>104990026540.44585</v>
      </c>
      <c r="G64">
        <v>147853387014.03412</v>
      </c>
      <c r="H64">
        <v>23425.5</v>
      </c>
      <c r="I64">
        <v>10010</v>
      </c>
      <c r="J64">
        <v>100677.28326436666</v>
      </c>
    </row>
    <row r="65" spans="1:10" x14ac:dyDescent="0.3">
      <c r="A65" t="b">
        <v>0</v>
      </c>
      <c r="B65" t="s">
        <v>220</v>
      </c>
      <c r="C65" s="20">
        <v>22492444800</v>
      </c>
      <c r="D65">
        <v>58131360</v>
      </c>
      <c r="E65">
        <v>20322267913.588291</v>
      </c>
      <c r="F65">
        <v>104990026540.44585</v>
      </c>
      <c r="G65">
        <v>147862870614.03412</v>
      </c>
      <c r="H65">
        <v>23429.63</v>
      </c>
      <c r="I65">
        <v>11060</v>
      </c>
      <c r="J65">
        <v>100681.55851436667</v>
      </c>
    </row>
    <row r="66" spans="1:10" x14ac:dyDescent="0.3">
      <c r="A66" t="b">
        <v>0</v>
      </c>
      <c r="B66" t="s">
        <v>210</v>
      </c>
      <c r="C66" s="20">
        <v>22488480000</v>
      </c>
      <c r="D66">
        <v>47093760</v>
      </c>
      <c r="E66">
        <v>20288667913.588291</v>
      </c>
      <c r="F66">
        <v>105040426540.44585</v>
      </c>
      <c r="G66">
        <v>147864668214.03412</v>
      </c>
      <c r="H66">
        <v>23425.5</v>
      </c>
      <c r="I66">
        <v>8960</v>
      </c>
      <c r="J66">
        <v>100701.83401436666</v>
      </c>
    </row>
    <row r="67" spans="1:10" x14ac:dyDescent="0.3">
      <c r="A67" t="b">
        <v>0</v>
      </c>
      <c r="B67" t="s">
        <v>510</v>
      </c>
      <c r="C67" s="20">
        <v>22470000000</v>
      </c>
      <c r="D67">
        <v>58499280.000000007</v>
      </c>
      <c r="E67">
        <v>20307224792.937328</v>
      </c>
      <c r="F67">
        <v>105029942923.86339</v>
      </c>
      <c r="G67">
        <v>147865666996.80072</v>
      </c>
      <c r="H67">
        <v>23406.25</v>
      </c>
      <c r="I67">
        <v>11130</v>
      </c>
      <c r="J67">
        <v>100704.1081502767</v>
      </c>
    </row>
    <row r="68" spans="1:10" x14ac:dyDescent="0.3">
      <c r="A68" t="b">
        <v>0</v>
      </c>
      <c r="B68" t="s">
        <v>234</v>
      </c>
      <c r="C68" s="20">
        <v>22713600000</v>
      </c>
      <c r="D68">
        <v>2943360</v>
      </c>
      <c r="E68">
        <v>20187867913.588291</v>
      </c>
      <c r="F68">
        <v>104966382966.20345</v>
      </c>
      <c r="G68">
        <v>147870794239.79175</v>
      </c>
      <c r="H68">
        <v>23660</v>
      </c>
      <c r="I68">
        <v>560</v>
      </c>
      <c r="J68">
        <v>100617.43703583133</v>
      </c>
    </row>
    <row r="69" spans="1:10" x14ac:dyDescent="0.3">
      <c r="A69" t="b">
        <v>0</v>
      </c>
      <c r="B69" t="s">
        <v>515</v>
      </c>
      <c r="C69" s="20">
        <v>22473964800</v>
      </c>
      <c r="D69">
        <v>64018080.000000007</v>
      </c>
      <c r="E69">
        <v>20307224792.937328</v>
      </c>
      <c r="F69">
        <v>105029942923.86339</v>
      </c>
      <c r="G69">
        <v>147875150596.80072</v>
      </c>
      <c r="H69">
        <v>23410.38</v>
      </c>
      <c r="I69">
        <v>12180</v>
      </c>
      <c r="J69">
        <v>100708.38340027671</v>
      </c>
    </row>
    <row r="70" spans="1:10" x14ac:dyDescent="0.3">
      <c r="A70" t="b">
        <v>0</v>
      </c>
      <c r="B70" t="s">
        <v>505</v>
      </c>
      <c r="C70" s="20">
        <v>22470000000</v>
      </c>
      <c r="D70">
        <v>52980480.000000007</v>
      </c>
      <c r="E70">
        <v>20273624792.937332</v>
      </c>
      <c r="F70">
        <v>105080342923.86339</v>
      </c>
      <c r="G70">
        <v>147876948196.80072</v>
      </c>
      <c r="H70">
        <v>23406.25</v>
      </c>
      <c r="I70">
        <v>10080</v>
      </c>
      <c r="J70">
        <v>100728.65890027671</v>
      </c>
    </row>
    <row r="71" spans="1:10" x14ac:dyDescent="0.3">
      <c r="A71" t="b">
        <v>0</v>
      </c>
      <c r="B71" t="s">
        <v>157</v>
      </c>
      <c r="C71" s="20">
        <v>22454880000</v>
      </c>
      <c r="D71">
        <v>96027120</v>
      </c>
      <c r="E71">
        <v>20322267913.588291</v>
      </c>
      <c r="F71">
        <v>105007666540.44585</v>
      </c>
      <c r="G71">
        <v>147880841574.03412</v>
      </c>
      <c r="H71">
        <v>23390.5</v>
      </c>
      <c r="I71">
        <v>18270</v>
      </c>
      <c r="J71">
        <v>100712.11736436667</v>
      </c>
    </row>
    <row r="72" spans="1:10" x14ac:dyDescent="0.3">
      <c r="A72" t="b">
        <v>0</v>
      </c>
      <c r="B72" t="s">
        <v>225</v>
      </c>
      <c r="C72" s="20">
        <v>22488480000</v>
      </c>
      <c r="D72">
        <v>47093760</v>
      </c>
      <c r="E72">
        <v>20305467913.588291</v>
      </c>
      <c r="F72">
        <v>105040426540.44585</v>
      </c>
      <c r="G72">
        <v>147881468214.03412</v>
      </c>
      <c r="H72">
        <v>23425.5</v>
      </c>
      <c r="I72">
        <v>8960</v>
      </c>
      <c r="J72">
        <v>100708.83401436666</v>
      </c>
    </row>
    <row r="73" spans="1:10" x14ac:dyDescent="0.3">
      <c r="A73" t="b">
        <v>0</v>
      </c>
      <c r="B73" t="s">
        <v>162</v>
      </c>
      <c r="C73" s="20">
        <v>22458844800</v>
      </c>
      <c r="D73">
        <v>101545920</v>
      </c>
      <c r="E73">
        <v>20322267913.588291</v>
      </c>
      <c r="F73">
        <v>105007666540.44585</v>
      </c>
      <c r="G73">
        <v>147890325174.03412</v>
      </c>
      <c r="H73">
        <v>23394.63</v>
      </c>
      <c r="I73">
        <v>19320</v>
      </c>
      <c r="J73">
        <v>100716.39261436666</v>
      </c>
    </row>
    <row r="74" spans="1:10" x14ac:dyDescent="0.3">
      <c r="A74" t="b">
        <v>0</v>
      </c>
      <c r="B74" t="s">
        <v>152</v>
      </c>
      <c r="C74" s="20">
        <v>22454880000</v>
      </c>
      <c r="D74">
        <v>90508320</v>
      </c>
      <c r="E74">
        <v>20288667913.588291</v>
      </c>
      <c r="F74">
        <v>105058066540.44585</v>
      </c>
      <c r="G74">
        <v>147892122774.03412</v>
      </c>
      <c r="H74">
        <v>23390.5</v>
      </c>
      <c r="I74">
        <v>17220</v>
      </c>
      <c r="J74">
        <v>100736.66811436666</v>
      </c>
    </row>
    <row r="75" spans="1:10" x14ac:dyDescent="0.3">
      <c r="A75" t="b">
        <v>0</v>
      </c>
      <c r="B75" t="s">
        <v>520</v>
      </c>
      <c r="C75" s="20">
        <v>22470000000</v>
      </c>
      <c r="D75">
        <v>52980480.000000007</v>
      </c>
      <c r="E75">
        <v>20290424792.937332</v>
      </c>
      <c r="F75">
        <v>105080342923.86339</v>
      </c>
      <c r="G75">
        <v>147893748196.80072</v>
      </c>
      <c r="H75">
        <v>23406.25</v>
      </c>
      <c r="I75">
        <v>10080</v>
      </c>
      <c r="J75">
        <v>100735.65890027671</v>
      </c>
    </row>
    <row r="76" spans="1:10" x14ac:dyDescent="0.3">
      <c r="A76" t="b">
        <v>0</v>
      </c>
      <c r="B76" t="s">
        <v>447</v>
      </c>
      <c r="C76" s="20">
        <v>22449503999.999996</v>
      </c>
      <c r="D76">
        <v>96395040</v>
      </c>
      <c r="E76">
        <v>20352354154.890213</v>
      </c>
      <c r="F76">
        <v>104996095902.39871</v>
      </c>
      <c r="G76">
        <v>147894349097.28894</v>
      </c>
      <c r="H76">
        <v>23384.899999999998</v>
      </c>
      <c r="I76">
        <v>18340</v>
      </c>
      <c r="J76">
        <v>100714.12104986986</v>
      </c>
    </row>
    <row r="77" spans="1:10" x14ac:dyDescent="0.3">
      <c r="A77" t="b">
        <v>0</v>
      </c>
      <c r="B77" t="s">
        <v>70</v>
      </c>
      <c r="C77" s="20">
        <v>22451520000</v>
      </c>
      <c r="D77">
        <v>101361960.00000001</v>
      </c>
      <c r="E77">
        <v>20352354154.890213</v>
      </c>
      <c r="F77">
        <v>104993806540.44585</v>
      </c>
      <c r="G77">
        <v>147899042655.33606</v>
      </c>
      <c r="H77">
        <v>23387</v>
      </c>
      <c r="I77">
        <v>19285</v>
      </c>
      <c r="J77">
        <v>100715.73757324246</v>
      </c>
    </row>
    <row r="78" spans="1:10" x14ac:dyDescent="0.3">
      <c r="A78" t="b">
        <v>0</v>
      </c>
      <c r="B78" t="s">
        <v>360</v>
      </c>
      <c r="C78" s="20">
        <v>22451520000</v>
      </c>
      <c r="D78">
        <v>101361960.00000001</v>
      </c>
      <c r="E78">
        <v>20352354154.890213</v>
      </c>
      <c r="F78">
        <v>104993806540.44585</v>
      </c>
      <c r="G78">
        <v>147899042655.33606</v>
      </c>
      <c r="H78">
        <v>23387</v>
      </c>
      <c r="I78">
        <v>19285</v>
      </c>
      <c r="J78">
        <v>100715.73757324246</v>
      </c>
    </row>
    <row r="79" spans="1:10" x14ac:dyDescent="0.3">
      <c r="A79" t="b">
        <v>0</v>
      </c>
      <c r="B79" t="s">
        <v>99</v>
      </c>
      <c r="C79" s="20">
        <v>22451184000</v>
      </c>
      <c r="D79">
        <v>107064720</v>
      </c>
      <c r="E79">
        <v>20352354154.890213</v>
      </c>
      <c r="F79">
        <v>104991286540.44585</v>
      </c>
      <c r="G79">
        <v>147901889415.33606</v>
      </c>
      <c r="H79">
        <v>23386.65</v>
      </c>
      <c r="I79">
        <v>20370</v>
      </c>
      <c r="J79">
        <v>100717.13179824245</v>
      </c>
    </row>
    <row r="80" spans="1:10" x14ac:dyDescent="0.3">
      <c r="A80" t="b">
        <v>0</v>
      </c>
      <c r="B80" t="s">
        <v>452</v>
      </c>
      <c r="C80" s="20">
        <v>22453468800.000004</v>
      </c>
      <c r="D80">
        <v>101913840</v>
      </c>
      <c r="E80">
        <v>20352354154.890213</v>
      </c>
      <c r="F80">
        <v>104996095902.39871</v>
      </c>
      <c r="G80">
        <v>147903832697.28894</v>
      </c>
      <c r="H80">
        <v>23389.030000000002</v>
      </c>
      <c r="I80">
        <v>19390</v>
      </c>
      <c r="J80">
        <v>100718.39629986986</v>
      </c>
    </row>
    <row r="81" spans="1:10" x14ac:dyDescent="0.3">
      <c r="A81" t="b">
        <v>0</v>
      </c>
      <c r="B81" t="s">
        <v>442</v>
      </c>
      <c r="C81" s="20">
        <v>22449503999.999996</v>
      </c>
      <c r="D81">
        <v>90876240.000000015</v>
      </c>
      <c r="E81">
        <v>20318754154.890213</v>
      </c>
      <c r="F81">
        <v>105046495902.39871</v>
      </c>
      <c r="G81">
        <v>147905630297.28894</v>
      </c>
      <c r="H81">
        <v>23384.899999999998</v>
      </c>
      <c r="I81">
        <v>17290</v>
      </c>
      <c r="J81">
        <v>100738.67179986986</v>
      </c>
    </row>
    <row r="82" spans="1:10" x14ac:dyDescent="0.3">
      <c r="A82" t="b">
        <v>0</v>
      </c>
      <c r="B82" t="s">
        <v>539</v>
      </c>
      <c r="C82" s="20">
        <v>22468656000.000004</v>
      </c>
      <c r="D82">
        <v>53348400</v>
      </c>
      <c r="E82">
        <v>20382440396.192135</v>
      </c>
      <c r="F82">
        <v>105001366540.44585</v>
      </c>
      <c r="G82">
        <v>147905811336.638</v>
      </c>
      <c r="H82">
        <v>23404.850000000002</v>
      </c>
      <c r="I82">
        <v>10150</v>
      </c>
      <c r="J82">
        <v>100708.13503211825</v>
      </c>
    </row>
    <row r="83" spans="1:10" x14ac:dyDescent="0.3">
      <c r="A83" t="b">
        <v>0</v>
      </c>
      <c r="B83" t="s">
        <v>75</v>
      </c>
      <c r="C83" s="20">
        <v>22455484800</v>
      </c>
      <c r="D83">
        <v>106880760.00000001</v>
      </c>
      <c r="E83">
        <v>20352354154.890213</v>
      </c>
      <c r="F83">
        <v>104993806540.44585</v>
      </c>
      <c r="G83">
        <v>147908526255.33606</v>
      </c>
      <c r="H83">
        <v>23391.13</v>
      </c>
      <c r="I83">
        <v>20335</v>
      </c>
      <c r="J83">
        <v>100720.01282324246</v>
      </c>
    </row>
    <row r="84" spans="1:10" x14ac:dyDescent="0.3">
      <c r="A84" t="b">
        <v>0</v>
      </c>
      <c r="B84" t="s">
        <v>365</v>
      </c>
      <c r="C84" s="20">
        <v>22455484800</v>
      </c>
      <c r="D84">
        <v>106880760.00000001</v>
      </c>
      <c r="E84">
        <v>20352354154.890213</v>
      </c>
      <c r="F84">
        <v>104993806540.44585</v>
      </c>
      <c r="G84">
        <v>147908526255.33606</v>
      </c>
      <c r="H84">
        <v>23391.13</v>
      </c>
      <c r="I84">
        <v>20335</v>
      </c>
      <c r="J84">
        <v>100720.01282324246</v>
      </c>
    </row>
    <row r="85" spans="1:10" x14ac:dyDescent="0.3">
      <c r="A85" t="b">
        <v>0</v>
      </c>
      <c r="B85" t="s">
        <v>167</v>
      </c>
      <c r="C85" s="20">
        <v>22454880000</v>
      </c>
      <c r="D85">
        <v>90508320</v>
      </c>
      <c r="E85">
        <v>20305467913.588291</v>
      </c>
      <c r="F85">
        <v>105058066540.44585</v>
      </c>
      <c r="G85">
        <v>147908922774.03412</v>
      </c>
      <c r="H85">
        <v>23390.5</v>
      </c>
      <c r="I85">
        <v>17220</v>
      </c>
      <c r="J85">
        <v>100743.66811436666</v>
      </c>
    </row>
    <row r="86" spans="1:10" x14ac:dyDescent="0.3">
      <c r="A86" t="b">
        <v>0</v>
      </c>
      <c r="B86" t="s">
        <v>65</v>
      </c>
      <c r="C86" s="20">
        <v>22451520000</v>
      </c>
      <c r="D86">
        <v>95843160</v>
      </c>
      <c r="E86">
        <v>20318754154.890213</v>
      </c>
      <c r="F86">
        <v>105044206540.44586</v>
      </c>
      <c r="G86">
        <v>147910323855.33606</v>
      </c>
      <c r="H86">
        <v>23387</v>
      </c>
      <c r="I86">
        <v>18235</v>
      </c>
      <c r="J86">
        <v>100740.28832324246</v>
      </c>
    </row>
    <row r="87" spans="1:10" x14ac:dyDescent="0.3">
      <c r="A87" t="b">
        <v>0</v>
      </c>
      <c r="B87" t="s">
        <v>355</v>
      </c>
      <c r="C87" s="20">
        <v>22451520000</v>
      </c>
      <c r="D87">
        <v>95843160</v>
      </c>
      <c r="E87">
        <v>20318754154.890213</v>
      </c>
      <c r="F87">
        <v>105044206540.44586</v>
      </c>
      <c r="G87">
        <v>147910323855.33606</v>
      </c>
      <c r="H87">
        <v>23387</v>
      </c>
      <c r="I87">
        <v>18235</v>
      </c>
      <c r="J87">
        <v>100740.28832324246</v>
      </c>
    </row>
    <row r="88" spans="1:10" x14ac:dyDescent="0.3">
      <c r="A88" t="b">
        <v>0</v>
      </c>
      <c r="B88" t="s">
        <v>41</v>
      </c>
      <c r="C88" s="20">
        <v>22460928000</v>
      </c>
      <c r="D88">
        <v>126380520</v>
      </c>
      <c r="E88">
        <v>20322267913.588291</v>
      </c>
      <c r="F88">
        <v>105001366540.44585</v>
      </c>
      <c r="G88">
        <v>147910942974.03412</v>
      </c>
      <c r="H88">
        <v>23396.799999999999</v>
      </c>
      <c r="I88">
        <v>24045</v>
      </c>
      <c r="J88">
        <v>100727.09823936666</v>
      </c>
    </row>
    <row r="89" spans="1:10" x14ac:dyDescent="0.3">
      <c r="A89" t="b">
        <v>0</v>
      </c>
      <c r="B89" t="s">
        <v>544</v>
      </c>
      <c r="C89" s="20">
        <v>22472620800</v>
      </c>
      <c r="D89">
        <v>58867200</v>
      </c>
      <c r="E89">
        <v>20382440396.192135</v>
      </c>
      <c r="F89">
        <v>105001366540.44585</v>
      </c>
      <c r="G89">
        <v>147915294936.638</v>
      </c>
      <c r="H89">
        <v>23408.98</v>
      </c>
      <c r="I89">
        <v>11200</v>
      </c>
      <c r="J89">
        <v>100712.41028211826</v>
      </c>
    </row>
    <row r="90" spans="1:10" x14ac:dyDescent="0.3">
      <c r="A90" t="b">
        <v>0</v>
      </c>
      <c r="B90" t="s">
        <v>534</v>
      </c>
      <c r="C90" s="20">
        <v>22468656000.000004</v>
      </c>
      <c r="D90">
        <v>47829600</v>
      </c>
      <c r="E90">
        <v>20348840396.192131</v>
      </c>
      <c r="F90">
        <v>105051766540.44583</v>
      </c>
      <c r="G90">
        <v>147917092536.63797</v>
      </c>
      <c r="H90">
        <v>23404.850000000002</v>
      </c>
      <c r="I90">
        <v>9100</v>
      </c>
      <c r="J90">
        <v>100732.68578211826</v>
      </c>
    </row>
    <row r="91" spans="1:10" x14ac:dyDescent="0.3">
      <c r="A91" t="b">
        <v>0</v>
      </c>
      <c r="B91" t="s">
        <v>46</v>
      </c>
      <c r="C91" s="20">
        <v>22464892800</v>
      </c>
      <c r="D91">
        <v>131899320</v>
      </c>
      <c r="E91">
        <v>20322267913.588291</v>
      </c>
      <c r="F91">
        <v>105001366540.44585</v>
      </c>
      <c r="G91">
        <v>147920426574.03412</v>
      </c>
      <c r="H91">
        <v>23400.93</v>
      </c>
      <c r="I91">
        <v>25095</v>
      </c>
      <c r="J91">
        <v>100731.37348936667</v>
      </c>
    </row>
    <row r="92" spans="1:10" x14ac:dyDescent="0.3">
      <c r="A92" t="b">
        <v>0</v>
      </c>
      <c r="B92" t="s">
        <v>36</v>
      </c>
      <c r="C92" s="20">
        <v>22460928000</v>
      </c>
      <c r="D92">
        <v>120861720</v>
      </c>
      <c r="E92">
        <v>20288667913.588291</v>
      </c>
      <c r="F92">
        <v>105051766540.44583</v>
      </c>
      <c r="G92">
        <v>147922224174.03412</v>
      </c>
      <c r="H92">
        <v>23396.799999999999</v>
      </c>
      <c r="I92">
        <v>22995</v>
      </c>
      <c r="J92">
        <v>100751.64898936666</v>
      </c>
    </row>
    <row r="93" spans="1:10" x14ac:dyDescent="0.3">
      <c r="A93" t="b">
        <v>0</v>
      </c>
      <c r="B93" t="s">
        <v>457</v>
      </c>
      <c r="C93" s="20">
        <v>22449503999.999996</v>
      </c>
      <c r="D93">
        <v>90876240.000000015</v>
      </c>
      <c r="E93">
        <v>20335554154.890209</v>
      </c>
      <c r="F93">
        <v>105046495902.39871</v>
      </c>
      <c r="G93">
        <v>147922430297.28891</v>
      </c>
      <c r="H93">
        <v>23384.899999999998</v>
      </c>
      <c r="I93">
        <v>17290</v>
      </c>
      <c r="J93">
        <v>100745.67179986986</v>
      </c>
    </row>
    <row r="94" spans="1:10" x14ac:dyDescent="0.3">
      <c r="A94" t="b">
        <v>0</v>
      </c>
      <c r="B94" t="s">
        <v>80</v>
      </c>
      <c r="C94" s="20">
        <v>22451520000</v>
      </c>
      <c r="D94">
        <v>95843160</v>
      </c>
      <c r="E94">
        <v>20335554154.890209</v>
      </c>
      <c r="F94">
        <v>105044206540.44586</v>
      </c>
      <c r="G94">
        <v>147927123855.33606</v>
      </c>
      <c r="H94">
        <v>23387</v>
      </c>
      <c r="I94">
        <v>18235</v>
      </c>
      <c r="J94">
        <v>100747.28832324246</v>
      </c>
    </row>
    <row r="95" spans="1:10" x14ac:dyDescent="0.3">
      <c r="A95" t="b">
        <v>0</v>
      </c>
      <c r="B95" t="s">
        <v>370</v>
      </c>
      <c r="C95" s="20">
        <v>22451520000</v>
      </c>
      <c r="D95">
        <v>95843160</v>
      </c>
      <c r="E95">
        <v>20335554154.890209</v>
      </c>
      <c r="F95">
        <v>105044206540.44586</v>
      </c>
      <c r="G95">
        <v>147927123855.33606</v>
      </c>
      <c r="H95">
        <v>23387</v>
      </c>
      <c r="I95">
        <v>18235</v>
      </c>
      <c r="J95">
        <v>100747.28832324246</v>
      </c>
    </row>
    <row r="96" spans="1:10" x14ac:dyDescent="0.3">
      <c r="A96" t="b">
        <v>0</v>
      </c>
      <c r="B96" t="s">
        <v>549</v>
      </c>
      <c r="C96" s="20">
        <v>22468656000.000004</v>
      </c>
      <c r="D96">
        <v>47829600</v>
      </c>
      <c r="E96">
        <v>20365640396.192135</v>
      </c>
      <c r="F96">
        <v>105051766540.44583</v>
      </c>
      <c r="G96">
        <v>147933892536.63797</v>
      </c>
      <c r="H96">
        <v>23404.850000000002</v>
      </c>
      <c r="I96">
        <v>9100</v>
      </c>
      <c r="J96">
        <v>100739.68578211826</v>
      </c>
    </row>
    <row r="97" spans="1:10" x14ac:dyDescent="0.3">
      <c r="A97" t="b">
        <v>0</v>
      </c>
      <c r="B97" t="s">
        <v>51</v>
      </c>
      <c r="C97" s="20">
        <v>22460928000</v>
      </c>
      <c r="D97">
        <v>120861720</v>
      </c>
      <c r="E97">
        <v>20305467913.588291</v>
      </c>
      <c r="F97">
        <v>105051766540.44583</v>
      </c>
      <c r="G97">
        <v>147939024174.03412</v>
      </c>
      <c r="H97">
        <v>23396.799999999999</v>
      </c>
      <c r="I97">
        <v>22995</v>
      </c>
      <c r="J97">
        <v>100758.64898936666</v>
      </c>
    </row>
    <row r="98" spans="1:10" x14ac:dyDescent="0.3">
      <c r="A98" t="b">
        <v>0</v>
      </c>
      <c r="B98" t="s">
        <v>331</v>
      </c>
      <c r="C98" s="20">
        <v>22452864000</v>
      </c>
      <c r="D98">
        <v>118102320</v>
      </c>
      <c r="E98">
        <v>20388457644.452511</v>
      </c>
      <c r="F98">
        <v>104991582966.20343</v>
      </c>
      <c r="G98">
        <v>147951006930.65594</v>
      </c>
      <c r="H98">
        <v>23388.400000000001</v>
      </c>
      <c r="I98">
        <v>22470</v>
      </c>
      <c r="J98">
        <v>100739.67044035808</v>
      </c>
    </row>
    <row r="99" spans="1:10" x14ac:dyDescent="0.3">
      <c r="A99" t="b">
        <v>0</v>
      </c>
      <c r="B99" t="s">
        <v>336</v>
      </c>
      <c r="C99" s="20">
        <v>22456828800</v>
      </c>
      <c r="D99">
        <v>123621120</v>
      </c>
      <c r="E99">
        <v>20388457644.452511</v>
      </c>
      <c r="F99">
        <v>104991582966.20343</v>
      </c>
      <c r="G99">
        <v>147960490530.65594</v>
      </c>
      <c r="H99">
        <v>23392.53</v>
      </c>
      <c r="I99">
        <v>23520</v>
      </c>
      <c r="J99">
        <v>100743.94569035809</v>
      </c>
    </row>
    <row r="100" spans="1:10" x14ac:dyDescent="0.3">
      <c r="A100" t="b">
        <v>0</v>
      </c>
      <c r="B100" t="s">
        <v>326</v>
      </c>
      <c r="C100" s="20">
        <v>22452864000</v>
      </c>
      <c r="D100">
        <v>112583520</v>
      </c>
      <c r="E100">
        <v>20354857644.452515</v>
      </c>
      <c r="F100">
        <v>105041982966.20343</v>
      </c>
      <c r="G100">
        <v>147962288130.65594</v>
      </c>
      <c r="H100">
        <v>23388.400000000001</v>
      </c>
      <c r="I100">
        <v>21420</v>
      </c>
      <c r="J100">
        <v>100764.22119035808</v>
      </c>
    </row>
    <row r="101" spans="1:10" x14ac:dyDescent="0.3">
      <c r="A101" t="b">
        <v>0</v>
      </c>
      <c r="B101" t="s">
        <v>476</v>
      </c>
      <c r="C101" s="20">
        <v>22481088000.000004</v>
      </c>
      <c r="D101">
        <v>118102320</v>
      </c>
      <c r="E101">
        <v>20367397275.541172</v>
      </c>
      <c r="F101">
        <v>105001366540.44585</v>
      </c>
      <c r="G101">
        <v>147967954135.98703</v>
      </c>
      <c r="H101">
        <v>23417.800000000003</v>
      </c>
      <c r="I101">
        <v>22470</v>
      </c>
      <c r="J101">
        <v>100744.92826518037</v>
      </c>
    </row>
    <row r="102" spans="1:10" x14ac:dyDescent="0.3">
      <c r="A102" t="b">
        <v>0</v>
      </c>
      <c r="B102" t="s">
        <v>481</v>
      </c>
      <c r="C102" s="20">
        <v>22485052800</v>
      </c>
      <c r="D102">
        <v>123621120</v>
      </c>
      <c r="E102">
        <v>20367397275.541172</v>
      </c>
      <c r="F102">
        <v>105001366540.44585</v>
      </c>
      <c r="G102">
        <v>147977437735.987</v>
      </c>
      <c r="H102">
        <v>23421.93</v>
      </c>
      <c r="I102">
        <v>23520</v>
      </c>
      <c r="J102">
        <v>100749.20351518036</v>
      </c>
    </row>
    <row r="103" spans="1:10" x14ac:dyDescent="0.3">
      <c r="A103" t="b">
        <v>0</v>
      </c>
      <c r="B103" t="s">
        <v>341</v>
      </c>
      <c r="C103" s="20">
        <v>22452864000</v>
      </c>
      <c r="D103">
        <v>112583520</v>
      </c>
      <c r="E103">
        <v>20371657644.452511</v>
      </c>
      <c r="F103">
        <v>105041982966.20343</v>
      </c>
      <c r="G103">
        <v>147979088130.65594</v>
      </c>
      <c r="H103">
        <v>23388.400000000001</v>
      </c>
      <c r="I103">
        <v>21420</v>
      </c>
      <c r="J103">
        <v>100771.22119035808</v>
      </c>
    </row>
    <row r="104" spans="1:10" x14ac:dyDescent="0.3">
      <c r="A104" t="b">
        <v>0</v>
      </c>
      <c r="B104" t="s">
        <v>471</v>
      </c>
      <c r="C104" s="20">
        <v>22481088000.000004</v>
      </c>
      <c r="D104">
        <v>112583520</v>
      </c>
      <c r="E104">
        <v>20333797275.541172</v>
      </c>
      <c r="F104">
        <v>105051766540.44583</v>
      </c>
      <c r="G104">
        <v>147979235335.987</v>
      </c>
      <c r="H104">
        <v>23417.800000000003</v>
      </c>
      <c r="I104">
        <v>21420</v>
      </c>
      <c r="J104">
        <v>100769.47901518036</v>
      </c>
    </row>
    <row r="105" spans="1:10" x14ac:dyDescent="0.3">
      <c r="A105" t="b">
        <v>0</v>
      </c>
      <c r="B105" t="s">
        <v>292</v>
      </c>
      <c r="C105" s="20">
        <v>22447488000.000004</v>
      </c>
      <c r="D105">
        <v>104305320</v>
      </c>
      <c r="E105">
        <v>20317238751.18655</v>
      </c>
      <c r="F105">
        <v>105119822796.84323</v>
      </c>
      <c r="G105">
        <v>147988854868.02979</v>
      </c>
      <c r="H105">
        <v>23382.800000000003</v>
      </c>
      <c r="I105">
        <v>19845</v>
      </c>
      <c r="J105">
        <v>100807.11930203042</v>
      </c>
    </row>
    <row r="106" spans="1:10" x14ac:dyDescent="0.3">
      <c r="A106" t="b">
        <v>0</v>
      </c>
      <c r="B106" t="s">
        <v>128</v>
      </c>
      <c r="C106" s="20">
        <v>22451520000</v>
      </c>
      <c r="D106">
        <v>114423120</v>
      </c>
      <c r="E106">
        <v>20412526637.494053</v>
      </c>
      <c r="F106">
        <v>105013966540.44586</v>
      </c>
      <c r="G106">
        <v>147992436297.93991</v>
      </c>
      <c r="H106">
        <v>23387</v>
      </c>
      <c r="I106">
        <v>21770</v>
      </c>
      <c r="J106">
        <v>100765.77266599405</v>
      </c>
    </row>
    <row r="107" spans="1:10" x14ac:dyDescent="0.3">
      <c r="A107" t="b">
        <v>0</v>
      </c>
      <c r="B107" t="s">
        <v>486</v>
      </c>
      <c r="C107" s="20">
        <v>22481088000.000004</v>
      </c>
      <c r="D107">
        <v>112583520</v>
      </c>
      <c r="E107">
        <v>20350597275.541172</v>
      </c>
      <c r="F107">
        <v>105051766540.44583</v>
      </c>
      <c r="G107">
        <v>147996035335.987</v>
      </c>
      <c r="H107">
        <v>23417.800000000003</v>
      </c>
      <c r="I107">
        <v>21420</v>
      </c>
      <c r="J107">
        <v>100776.47901518036</v>
      </c>
    </row>
    <row r="108" spans="1:10" x14ac:dyDescent="0.3">
      <c r="A108" t="b">
        <v>0</v>
      </c>
      <c r="B108" t="s">
        <v>133</v>
      </c>
      <c r="C108" s="20">
        <v>22455484800</v>
      </c>
      <c r="D108">
        <v>119941920</v>
      </c>
      <c r="E108">
        <v>20412526637.494053</v>
      </c>
      <c r="F108">
        <v>105013966540.44586</v>
      </c>
      <c r="G108">
        <v>148001919897.93991</v>
      </c>
      <c r="H108">
        <v>23391.13</v>
      </c>
      <c r="I108">
        <v>22820</v>
      </c>
      <c r="J108">
        <v>100770.04791599406</v>
      </c>
    </row>
    <row r="109" spans="1:10" x14ac:dyDescent="0.3">
      <c r="A109" t="b">
        <v>0</v>
      </c>
      <c r="B109" t="s">
        <v>123</v>
      </c>
      <c r="C109" s="20">
        <v>22451520000</v>
      </c>
      <c r="D109">
        <v>108904320</v>
      </c>
      <c r="E109">
        <v>20378926637.494057</v>
      </c>
      <c r="F109">
        <v>105064366540.44585</v>
      </c>
      <c r="G109">
        <v>148003717497.93991</v>
      </c>
      <c r="H109">
        <v>23387</v>
      </c>
      <c r="I109">
        <v>20720</v>
      </c>
      <c r="J109">
        <v>100790.32341599406</v>
      </c>
    </row>
    <row r="110" spans="1:10" x14ac:dyDescent="0.3">
      <c r="A110" t="b">
        <v>0</v>
      </c>
      <c r="B110" t="s">
        <v>104</v>
      </c>
      <c r="C110" s="20">
        <v>22455148800</v>
      </c>
      <c r="D110">
        <v>112583520</v>
      </c>
      <c r="E110">
        <v>20457655999.44693</v>
      </c>
      <c r="F110">
        <v>104991286540.44585</v>
      </c>
      <c r="G110">
        <v>148016674859.89276</v>
      </c>
      <c r="H110">
        <v>23390.78</v>
      </c>
      <c r="I110">
        <v>21420</v>
      </c>
      <c r="J110">
        <v>100765.28281680777</v>
      </c>
    </row>
    <row r="111" spans="1:10" x14ac:dyDescent="0.3">
      <c r="A111" t="b">
        <v>0</v>
      </c>
      <c r="B111" t="s">
        <v>94</v>
      </c>
      <c r="C111" s="20">
        <v>22451184000</v>
      </c>
      <c r="D111">
        <v>101545920</v>
      </c>
      <c r="E111">
        <v>20424055999.44693</v>
      </c>
      <c r="F111">
        <v>105041686540.44583</v>
      </c>
      <c r="G111">
        <v>148018472459.89276</v>
      </c>
      <c r="H111">
        <v>23386.65</v>
      </c>
      <c r="I111">
        <v>19320</v>
      </c>
      <c r="J111">
        <v>100785.55831680776</v>
      </c>
    </row>
    <row r="112" spans="1:10" x14ac:dyDescent="0.3">
      <c r="A112" t="b">
        <v>0</v>
      </c>
      <c r="B112" t="s">
        <v>138</v>
      </c>
      <c r="C112" s="20">
        <v>22451520000</v>
      </c>
      <c r="D112">
        <v>108904320</v>
      </c>
      <c r="E112">
        <v>20395726637.494057</v>
      </c>
      <c r="F112">
        <v>105064366540.44585</v>
      </c>
      <c r="G112">
        <v>148020517497.93991</v>
      </c>
      <c r="H112">
        <v>23387</v>
      </c>
      <c r="I112">
        <v>20720</v>
      </c>
      <c r="J112">
        <v>100797.32341599406</v>
      </c>
    </row>
    <row r="113" spans="1:10" x14ac:dyDescent="0.3">
      <c r="A113" t="b">
        <v>0</v>
      </c>
      <c r="B113" t="s">
        <v>109</v>
      </c>
      <c r="C113" s="20">
        <v>22451184000</v>
      </c>
      <c r="D113">
        <v>101545920</v>
      </c>
      <c r="E113">
        <v>20440855999.446934</v>
      </c>
      <c r="F113">
        <v>105041686540.44583</v>
      </c>
      <c r="G113">
        <v>148035272459.89276</v>
      </c>
      <c r="H113">
        <v>23386.65</v>
      </c>
      <c r="I113">
        <v>19320</v>
      </c>
      <c r="J113">
        <v>100792.55831680776</v>
      </c>
    </row>
    <row r="114" spans="1:10" x14ac:dyDescent="0.3">
      <c r="A114" t="b">
        <v>0</v>
      </c>
      <c r="B114" t="s">
        <v>244</v>
      </c>
      <c r="C114" s="20">
        <v>22716288000.000004</v>
      </c>
      <c r="D114">
        <v>52612560</v>
      </c>
      <c r="E114">
        <v>20322267913.588291</v>
      </c>
      <c r="F114">
        <v>104991582966.20343</v>
      </c>
      <c r="G114">
        <v>148082751439.79172</v>
      </c>
      <c r="H114">
        <v>23662.800000000003</v>
      </c>
      <c r="I114">
        <v>10010</v>
      </c>
      <c r="J114">
        <v>100726.04028583132</v>
      </c>
    </row>
    <row r="115" spans="1:10" x14ac:dyDescent="0.3">
      <c r="A115" t="b">
        <v>0</v>
      </c>
      <c r="B115" t="s">
        <v>263</v>
      </c>
      <c r="C115" s="20">
        <v>22448160000</v>
      </c>
      <c r="D115">
        <v>145696320</v>
      </c>
      <c r="E115">
        <v>20308212878.795975</v>
      </c>
      <c r="F115">
        <v>105183003903.57727</v>
      </c>
      <c r="G115">
        <v>148085073102.37323</v>
      </c>
      <c r="H115">
        <v>23383.5</v>
      </c>
      <c r="I115">
        <v>27720</v>
      </c>
      <c r="J115">
        <v>100882.01881914606</v>
      </c>
    </row>
    <row r="116" spans="1:10" x14ac:dyDescent="0.3">
      <c r="A116" t="b">
        <v>0</v>
      </c>
      <c r="B116" t="s">
        <v>176</v>
      </c>
      <c r="C116" s="20">
        <v>22447824000</v>
      </c>
      <c r="D116">
        <v>112583520</v>
      </c>
      <c r="E116">
        <v>20601609189.682529</v>
      </c>
      <c r="F116">
        <v>104925766540.44583</v>
      </c>
      <c r="G116">
        <v>148087783250.12836</v>
      </c>
      <c r="H116">
        <v>23383.15</v>
      </c>
      <c r="I116">
        <v>21420</v>
      </c>
      <c r="J116">
        <v>100769.13731273926</v>
      </c>
    </row>
    <row r="117" spans="1:10" x14ac:dyDescent="0.3">
      <c r="A117" t="b">
        <v>0</v>
      </c>
      <c r="B117" t="s">
        <v>249</v>
      </c>
      <c r="C117" s="20">
        <v>22720252800</v>
      </c>
      <c r="D117">
        <v>58131360</v>
      </c>
      <c r="E117">
        <v>20322267913.588291</v>
      </c>
      <c r="F117">
        <v>104991582966.20343</v>
      </c>
      <c r="G117">
        <v>148092235039.79172</v>
      </c>
      <c r="H117">
        <v>23666.93</v>
      </c>
      <c r="I117">
        <v>11060</v>
      </c>
      <c r="J117">
        <v>100730.31553583132</v>
      </c>
    </row>
    <row r="118" spans="1:10" x14ac:dyDescent="0.3">
      <c r="A118" t="b">
        <v>0</v>
      </c>
      <c r="B118" t="s">
        <v>254</v>
      </c>
      <c r="C118" s="20">
        <v>22720252800</v>
      </c>
      <c r="D118">
        <v>58131360</v>
      </c>
      <c r="E118">
        <v>20322267913.588291</v>
      </c>
      <c r="F118">
        <v>104991582966.20343</v>
      </c>
      <c r="G118">
        <v>148092235039.79172</v>
      </c>
      <c r="H118">
        <v>23666.93</v>
      </c>
      <c r="I118">
        <v>11060</v>
      </c>
      <c r="J118">
        <v>100730.31553583132</v>
      </c>
    </row>
    <row r="119" spans="1:10" x14ac:dyDescent="0.3">
      <c r="A119" t="b">
        <v>0</v>
      </c>
      <c r="B119" t="s">
        <v>239</v>
      </c>
      <c r="C119" s="20">
        <v>22716288000.000004</v>
      </c>
      <c r="D119">
        <v>47093760</v>
      </c>
      <c r="E119">
        <v>20288667913.588291</v>
      </c>
      <c r="F119">
        <v>105041982966.20343</v>
      </c>
      <c r="G119">
        <v>148094032639.79172</v>
      </c>
      <c r="H119">
        <v>23662.800000000003</v>
      </c>
      <c r="I119">
        <v>8960</v>
      </c>
      <c r="J119">
        <v>100750.59103583133</v>
      </c>
    </row>
    <row r="120" spans="1:10" x14ac:dyDescent="0.3">
      <c r="A120" t="b">
        <v>0</v>
      </c>
      <c r="B120" t="s">
        <v>408</v>
      </c>
      <c r="C120" s="20">
        <v>22454880000</v>
      </c>
      <c r="D120">
        <v>66593520</v>
      </c>
      <c r="E120">
        <v>20428557844.003647</v>
      </c>
      <c r="F120">
        <v>105241672074.116</v>
      </c>
      <c r="G120">
        <v>148191703438.11963</v>
      </c>
      <c r="H120">
        <v>23390.5</v>
      </c>
      <c r="I120">
        <v>12670</v>
      </c>
      <c r="J120">
        <v>100933.01344676486</v>
      </c>
    </row>
    <row r="121" spans="1:10" x14ac:dyDescent="0.3">
      <c r="A121" t="b">
        <v>0</v>
      </c>
      <c r="B121" t="s">
        <v>302</v>
      </c>
      <c r="C121" s="20">
        <v>22450176000</v>
      </c>
      <c r="D121">
        <v>153974520</v>
      </c>
      <c r="E121">
        <v>20451638751.186546</v>
      </c>
      <c r="F121">
        <v>105145022796.84323</v>
      </c>
      <c r="G121">
        <v>148200812068.02979</v>
      </c>
      <c r="H121">
        <v>23385.599999999999</v>
      </c>
      <c r="I121">
        <v>29295</v>
      </c>
      <c r="J121">
        <v>100915.72255203042</v>
      </c>
    </row>
    <row r="122" spans="1:10" x14ac:dyDescent="0.3">
      <c r="A122" t="b">
        <v>0</v>
      </c>
      <c r="B122" t="s">
        <v>307</v>
      </c>
      <c r="C122" s="20">
        <v>22454140800</v>
      </c>
      <c r="D122">
        <v>159493320</v>
      </c>
      <c r="E122">
        <v>20451638751.186546</v>
      </c>
      <c r="F122">
        <v>105145022796.84323</v>
      </c>
      <c r="G122">
        <v>148210295668.02979</v>
      </c>
      <c r="H122">
        <v>23389.73</v>
      </c>
      <c r="I122">
        <v>30345</v>
      </c>
      <c r="J122">
        <v>100919.99780203043</v>
      </c>
    </row>
    <row r="123" spans="1:10" x14ac:dyDescent="0.3">
      <c r="A123" t="b">
        <v>0</v>
      </c>
      <c r="B123" t="s">
        <v>297</v>
      </c>
      <c r="C123" s="20">
        <v>22450176000</v>
      </c>
      <c r="D123">
        <v>148455720</v>
      </c>
      <c r="E123">
        <v>20418038751.18655</v>
      </c>
      <c r="F123">
        <v>105195422796.84323</v>
      </c>
      <c r="G123">
        <v>148212093268.02979</v>
      </c>
      <c r="H123">
        <v>23385.599999999999</v>
      </c>
      <c r="I123">
        <v>28245</v>
      </c>
      <c r="J123">
        <v>100940.27330203041</v>
      </c>
    </row>
    <row r="124" spans="1:10" x14ac:dyDescent="0.3">
      <c r="A124" t="b">
        <v>0</v>
      </c>
      <c r="B124" t="s">
        <v>312</v>
      </c>
      <c r="C124" s="20">
        <v>22450176000</v>
      </c>
      <c r="D124">
        <v>148455720</v>
      </c>
      <c r="E124">
        <v>20434838751.186546</v>
      </c>
      <c r="F124">
        <v>105195422796.84323</v>
      </c>
      <c r="G124">
        <v>148228893268.02979</v>
      </c>
      <c r="H124">
        <v>23385.599999999999</v>
      </c>
      <c r="I124">
        <v>28245</v>
      </c>
      <c r="J124">
        <v>100947.27330203041</v>
      </c>
    </row>
    <row r="125" spans="1:10" x14ac:dyDescent="0.3">
      <c r="A125" t="b">
        <v>0</v>
      </c>
      <c r="B125" t="s">
        <v>273</v>
      </c>
      <c r="C125" s="20">
        <v>22450848000</v>
      </c>
      <c r="D125">
        <v>195365520.00000003</v>
      </c>
      <c r="E125">
        <v>20442612878.795971</v>
      </c>
      <c r="F125">
        <v>105208203903.57726</v>
      </c>
      <c r="G125">
        <v>148297030302.37323</v>
      </c>
      <c r="H125">
        <v>23386.3</v>
      </c>
      <c r="I125">
        <v>37170</v>
      </c>
      <c r="J125">
        <v>100990.62206914605</v>
      </c>
    </row>
    <row r="126" spans="1:10" x14ac:dyDescent="0.3">
      <c r="A126" t="b">
        <v>0</v>
      </c>
      <c r="B126" t="s">
        <v>186</v>
      </c>
      <c r="C126" s="20">
        <v>22450511999.999996</v>
      </c>
      <c r="D126">
        <v>162252720</v>
      </c>
      <c r="E126">
        <v>20736009189.682533</v>
      </c>
      <c r="F126">
        <v>104950966540.44586</v>
      </c>
      <c r="G126">
        <v>148299740450.12839</v>
      </c>
      <c r="H126">
        <v>23385.949999999997</v>
      </c>
      <c r="I126">
        <v>30870</v>
      </c>
      <c r="J126">
        <v>100877.74056273926</v>
      </c>
    </row>
    <row r="127" spans="1:10" x14ac:dyDescent="0.3">
      <c r="A127" t="b">
        <v>0</v>
      </c>
      <c r="B127" t="s">
        <v>278</v>
      </c>
      <c r="C127" s="20">
        <v>22454812800</v>
      </c>
      <c r="D127">
        <v>200884320.00000003</v>
      </c>
      <c r="E127">
        <v>20442612878.795971</v>
      </c>
      <c r="F127">
        <v>105208203903.57726</v>
      </c>
      <c r="G127">
        <v>148306513902.37323</v>
      </c>
      <c r="H127">
        <v>23390.43</v>
      </c>
      <c r="I127">
        <v>38220</v>
      </c>
      <c r="J127">
        <v>100994.89731914604</v>
      </c>
    </row>
    <row r="128" spans="1:10" x14ac:dyDescent="0.3">
      <c r="A128" t="b">
        <v>0</v>
      </c>
      <c r="B128" t="s">
        <v>268</v>
      </c>
      <c r="C128" s="20">
        <v>22450848000</v>
      </c>
      <c r="D128">
        <v>189846719.99999997</v>
      </c>
      <c r="E128">
        <v>20409012878.795975</v>
      </c>
      <c r="F128">
        <v>105258603903.57726</v>
      </c>
      <c r="G128">
        <v>148308311502.37323</v>
      </c>
      <c r="H128">
        <v>23386.3</v>
      </c>
      <c r="I128">
        <v>36120</v>
      </c>
      <c r="J128">
        <v>101015.17281914604</v>
      </c>
    </row>
    <row r="129" spans="1:10" x14ac:dyDescent="0.3">
      <c r="A129" t="b">
        <v>0</v>
      </c>
      <c r="B129" t="s">
        <v>191</v>
      </c>
      <c r="C129" s="20">
        <v>22454476800</v>
      </c>
      <c r="D129">
        <v>167771520</v>
      </c>
      <c r="E129">
        <v>20736009189.682533</v>
      </c>
      <c r="F129">
        <v>104950966540.44586</v>
      </c>
      <c r="G129">
        <v>148309224050.12839</v>
      </c>
      <c r="H129">
        <v>23390.080000000002</v>
      </c>
      <c r="I129">
        <v>31920</v>
      </c>
      <c r="J129">
        <v>100882.01581273926</v>
      </c>
    </row>
    <row r="130" spans="1:10" x14ac:dyDescent="0.3">
      <c r="A130" t="b">
        <v>0</v>
      </c>
      <c r="B130" t="s">
        <v>181</v>
      </c>
      <c r="C130" s="20">
        <v>22450511999.999996</v>
      </c>
      <c r="D130">
        <v>156733920</v>
      </c>
      <c r="E130">
        <v>20702409189.682533</v>
      </c>
      <c r="F130">
        <v>105001366540.44585</v>
      </c>
      <c r="G130">
        <v>148311021650.12836</v>
      </c>
      <c r="H130">
        <v>23385.949999999997</v>
      </c>
      <c r="I130">
        <v>29820</v>
      </c>
      <c r="J130">
        <v>100902.29131273925</v>
      </c>
    </row>
    <row r="131" spans="1:10" x14ac:dyDescent="0.3">
      <c r="A131" t="b">
        <v>0</v>
      </c>
      <c r="B131" t="s">
        <v>283</v>
      </c>
      <c r="C131" s="20">
        <v>22450848000</v>
      </c>
      <c r="D131">
        <v>189846719.99999997</v>
      </c>
      <c r="E131">
        <v>20425812878.795971</v>
      </c>
      <c r="F131">
        <v>105258603903.57726</v>
      </c>
      <c r="G131">
        <v>148325111502.37323</v>
      </c>
      <c r="H131">
        <v>23386.3</v>
      </c>
      <c r="I131">
        <v>36120</v>
      </c>
      <c r="J131">
        <v>101022.17281914604</v>
      </c>
    </row>
    <row r="132" spans="1:10" x14ac:dyDescent="0.3">
      <c r="A132" t="b">
        <v>0</v>
      </c>
      <c r="B132" t="s">
        <v>196</v>
      </c>
      <c r="C132" s="20">
        <v>22450511999.999996</v>
      </c>
      <c r="D132">
        <v>156733920</v>
      </c>
      <c r="E132">
        <v>20719209189.682533</v>
      </c>
      <c r="F132">
        <v>105001366540.44585</v>
      </c>
      <c r="G132">
        <v>148327821650.12836</v>
      </c>
      <c r="H132">
        <v>23385.949999999997</v>
      </c>
      <c r="I132">
        <v>29820</v>
      </c>
      <c r="J132">
        <v>100909.29131273925</v>
      </c>
    </row>
    <row r="133" spans="1:10" x14ac:dyDescent="0.3">
      <c r="A133" t="b">
        <v>0</v>
      </c>
      <c r="B133" t="s">
        <v>418</v>
      </c>
      <c r="C133" s="20">
        <v>22457568000</v>
      </c>
      <c r="D133">
        <v>116262720</v>
      </c>
      <c r="E133">
        <v>20562957844.003651</v>
      </c>
      <c r="F133">
        <v>105266872074.116</v>
      </c>
      <c r="G133">
        <v>148403660638.11963</v>
      </c>
      <c r="H133">
        <v>23393.3</v>
      </c>
      <c r="I133">
        <v>22120</v>
      </c>
      <c r="J133">
        <v>101041.61669676486</v>
      </c>
    </row>
    <row r="134" spans="1:10" x14ac:dyDescent="0.3">
      <c r="A134" t="b">
        <v>0</v>
      </c>
      <c r="B134" t="s">
        <v>423</v>
      </c>
      <c r="C134" s="20">
        <v>22461532800</v>
      </c>
      <c r="D134">
        <v>121781520</v>
      </c>
      <c r="E134">
        <v>20562957844.003651</v>
      </c>
      <c r="F134">
        <v>105266872074.116</v>
      </c>
      <c r="G134">
        <v>148413144238.11963</v>
      </c>
      <c r="H134">
        <v>23397.43</v>
      </c>
      <c r="I134">
        <v>23170</v>
      </c>
      <c r="J134">
        <v>101045.89194676485</v>
      </c>
    </row>
    <row r="135" spans="1:10" x14ac:dyDescent="0.3">
      <c r="A135" t="b">
        <v>0</v>
      </c>
      <c r="B135" t="s">
        <v>413</v>
      </c>
      <c r="C135" s="20">
        <v>22457568000</v>
      </c>
      <c r="D135">
        <v>110743920</v>
      </c>
      <c r="E135">
        <v>20529357844.003647</v>
      </c>
      <c r="F135">
        <v>105317272074.116</v>
      </c>
      <c r="G135">
        <v>148414941838.11963</v>
      </c>
      <c r="H135">
        <v>23393.3</v>
      </c>
      <c r="I135">
        <v>21070</v>
      </c>
      <c r="J135">
        <v>101066.16744676486</v>
      </c>
    </row>
    <row r="136" spans="1:10" x14ac:dyDescent="0.3">
      <c r="A136" t="b">
        <v>0</v>
      </c>
      <c r="B136" t="s">
        <v>428</v>
      </c>
      <c r="C136" s="20">
        <v>22457568000</v>
      </c>
      <c r="D136">
        <v>110743920</v>
      </c>
      <c r="E136">
        <v>20546157844.003651</v>
      </c>
      <c r="F136">
        <v>105317272074.116</v>
      </c>
      <c r="G136">
        <v>148431741838.11963</v>
      </c>
      <c r="H136">
        <v>23393.3</v>
      </c>
      <c r="I136">
        <v>21070</v>
      </c>
      <c r="J136">
        <v>101073.16744676486</v>
      </c>
    </row>
    <row r="137" spans="1:10" x14ac:dyDescent="0.3">
      <c r="A137" t="b">
        <v>0</v>
      </c>
      <c r="B137" t="s">
        <v>375</v>
      </c>
      <c r="C137" s="20">
        <v>1354080000</v>
      </c>
      <c r="D137">
        <v>2126209680</v>
      </c>
      <c r="E137">
        <v>103391368234.04793</v>
      </c>
      <c r="F137">
        <v>152593655103.17529</v>
      </c>
      <c r="G137">
        <v>259465313017.22321</v>
      </c>
      <c r="H137">
        <v>1410.5</v>
      </c>
      <c r="I137">
        <v>404530</v>
      </c>
      <c r="J137">
        <v>171852.09706683271</v>
      </c>
    </row>
    <row r="138" spans="1:10" x14ac:dyDescent="0.3">
      <c r="A138" t="b">
        <v>0</v>
      </c>
      <c r="B138" t="s">
        <v>201</v>
      </c>
      <c r="C138" s="20">
        <v>1384992000</v>
      </c>
      <c r="D138">
        <v>2126209680</v>
      </c>
      <c r="E138">
        <v>103406411354.69888</v>
      </c>
      <c r="F138">
        <v>152576303400.73416</v>
      </c>
      <c r="G138">
        <v>259493916435.43304</v>
      </c>
      <c r="H138">
        <v>1442.7</v>
      </c>
      <c r="I138">
        <v>404530</v>
      </c>
      <c r="J138">
        <v>171850.34528173634</v>
      </c>
    </row>
    <row r="139" spans="1:10" x14ac:dyDescent="0.3">
      <c r="A139" t="b">
        <v>0</v>
      </c>
      <c r="B139" t="s">
        <v>496</v>
      </c>
      <c r="C139" s="20">
        <v>1366512000</v>
      </c>
      <c r="D139">
        <v>2132096400</v>
      </c>
      <c r="E139">
        <v>103391368234.04793</v>
      </c>
      <c r="F139">
        <v>152616219784.15173</v>
      </c>
      <c r="G139">
        <v>259506196418.19965</v>
      </c>
      <c r="H139">
        <v>1423.45</v>
      </c>
      <c r="I139">
        <v>405650</v>
      </c>
      <c r="J139">
        <v>171877.17016764643</v>
      </c>
    </row>
    <row r="140" spans="1:10" x14ac:dyDescent="0.3">
      <c r="A140" t="b">
        <v>0</v>
      </c>
      <c r="B140" t="s">
        <v>143</v>
      </c>
      <c r="C140" s="20">
        <v>1351392000</v>
      </c>
      <c r="D140">
        <v>2169624240</v>
      </c>
      <c r="E140">
        <v>103406411354.69888</v>
      </c>
      <c r="F140">
        <v>152593943400.73416</v>
      </c>
      <c r="G140">
        <v>259521370995.43304</v>
      </c>
      <c r="H140">
        <v>1407.7</v>
      </c>
      <c r="I140">
        <v>412790</v>
      </c>
      <c r="J140">
        <v>171885.17938173635</v>
      </c>
    </row>
    <row r="141" spans="1:10" x14ac:dyDescent="0.3">
      <c r="A141" t="b">
        <v>0</v>
      </c>
      <c r="B141" t="s">
        <v>433</v>
      </c>
      <c r="C141" s="20">
        <v>1346016000.0000002</v>
      </c>
      <c r="D141">
        <v>2169992160.0000005</v>
      </c>
      <c r="E141">
        <v>103436497596.00081</v>
      </c>
      <c r="F141">
        <v>152582372762.68707</v>
      </c>
      <c r="G141">
        <v>259534878518.68787</v>
      </c>
      <c r="H141">
        <v>1402.1000000000001</v>
      </c>
      <c r="I141">
        <v>412860</v>
      </c>
      <c r="J141">
        <v>171887.18306723956</v>
      </c>
    </row>
    <row r="142" spans="1:10" x14ac:dyDescent="0.3">
      <c r="A142" t="b">
        <v>0</v>
      </c>
      <c r="B142" t="s">
        <v>56</v>
      </c>
      <c r="C142" s="20">
        <v>1348031999.9999998</v>
      </c>
      <c r="D142">
        <v>2174959080</v>
      </c>
      <c r="E142">
        <v>103436497596.00081</v>
      </c>
      <c r="F142">
        <v>152580083400.73416</v>
      </c>
      <c r="G142">
        <v>259539572076.73499</v>
      </c>
      <c r="H142">
        <v>1404.1999999999998</v>
      </c>
      <c r="I142">
        <v>413805</v>
      </c>
      <c r="J142">
        <v>171888.79959061215</v>
      </c>
    </row>
    <row r="143" spans="1:10" x14ac:dyDescent="0.3">
      <c r="A143" t="b">
        <v>0</v>
      </c>
      <c r="B143" t="s">
        <v>346</v>
      </c>
      <c r="C143" s="20">
        <v>1348031999.9999998</v>
      </c>
      <c r="D143">
        <v>2174959080</v>
      </c>
      <c r="E143">
        <v>103436497596.00081</v>
      </c>
      <c r="F143">
        <v>152580083400.73416</v>
      </c>
      <c r="G143">
        <v>259539572076.73499</v>
      </c>
      <c r="H143">
        <v>1404.1999999999998</v>
      </c>
      <c r="I143">
        <v>413805</v>
      </c>
      <c r="J143">
        <v>171888.79959061215</v>
      </c>
    </row>
    <row r="144" spans="1:10" x14ac:dyDescent="0.3">
      <c r="A144" t="b">
        <v>0</v>
      </c>
      <c r="B144" t="s">
        <v>525</v>
      </c>
      <c r="C144" s="20">
        <v>1365168000.0000002</v>
      </c>
      <c r="D144">
        <v>2126945520</v>
      </c>
      <c r="E144">
        <v>103466583837.30272</v>
      </c>
      <c r="F144">
        <v>152587643400.73416</v>
      </c>
      <c r="G144">
        <v>259546340758.03687</v>
      </c>
      <c r="H144">
        <v>1422.0500000000002</v>
      </c>
      <c r="I144">
        <v>404670</v>
      </c>
      <c r="J144">
        <v>171881.19704948799</v>
      </c>
    </row>
    <row r="145" spans="1:10" x14ac:dyDescent="0.3">
      <c r="A145" t="b">
        <v>0</v>
      </c>
      <c r="B145" t="s">
        <v>27</v>
      </c>
      <c r="C145" s="20">
        <v>1357440000</v>
      </c>
      <c r="D145">
        <v>2199977640</v>
      </c>
      <c r="E145">
        <v>103406411354.69888</v>
      </c>
      <c r="F145">
        <v>152587643400.73416</v>
      </c>
      <c r="G145">
        <v>259551472395.43304</v>
      </c>
      <c r="H145">
        <v>1414</v>
      </c>
      <c r="I145">
        <v>418565</v>
      </c>
      <c r="J145">
        <v>171900.16025673639</v>
      </c>
    </row>
    <row r="146" spans="1:10" x14ac:dyDescent="0.3">
      <c r="A146" t="b">
        <v>0</v>
      </c>
      <c r="B146" t="s">
        <v>317</v>
      </c>
      <c r="C146" s="20">
        <v>1349376000</v>
      </c>
      <c r="D146">
        <v>2191699440</v>
      </c>
      <c r="E146">
        <v>103472601085.56311</v>
      </c>
      <c r="F146">
        <v>152577859826.49176</v>
      </c>
      <c r="G146">
        <v>259591536352.05487</v>
      </c>
      <c r="H146">
        <v>1405.6</v>
      </c>
      <c r="I146">
        <v>416990</v>
      </c>
      <c r="J146">
        <v>171912.73245772775</v>
      </c>
    </row>
    <row r="147" spans="1:10" x14ac:dyDescent="0.3">
      <c r="A147" t="b">
        <v>0</v>
      </c>
      <c r="B147" t="s">
        <v>462</v>
      </c>
      <c r="C147" s="20">
        <v>1377600000</v>
      </c>
      <c r="D147">
        <v>2191699440</v>
      </c>
      <c r="E147">
        <v>103451540716.65176</v>
      </c>
      <c r="F147">
        <v>152587643400.73416</v>
      </c>
      <c r="G147">
        <v>259608483557.38593</v>
      </c>
      <c r="H147">
        <v>1435</v>
      </c>
      <c r="I147">
        <v>416990</v>
      </c>
      <c r="J147">
        <v>171917.99028255008</v>
      </c>
    </row>
    <row r="148" spans="1:10" x14ac:dyDescent="0.3">
      <c r="A148" t="b">
        <v>0</v>
      </c>
      <c r="B148" t="s">
        <v>114</v>
      </c>
      <c r="C148" s="20">
        <v>1348031999.9999998</v>
      </c>
      <c r="D148">
        <v>2188020240</v>
      </c>
      <c r="E148">
        <v>103496670078.60464</v>
      </c>
      <c r="F148">
        <v>152600243400.73419</v>
      </c>
      <c r="G148">
        <v>259632965719.33884</v>
      </c>
      <c r="H148">
        <v>1404.1999999999998</v>
      </c>
      <c r="I148">
        <v>416290</v>
      </c>
      <c r="J148">
        <v>171938.83468336373</v>
      </c>
    </row>
    <row r="149" spans="1:10" x14ac:dyDescent="0.3">
      <c r="A149" t="b">
        <v>0</v>
      </c>
      <c r="B149" t="s">
        <v>85</v>
      </c>
      <c r="C149" s="20">
        <v>1347696000</v>
      </c>
      <c r="D149">
        <v>2180661840</v>
      </c>
      <c r="E149">
        <v>103541799440.55753</v>
      </c>
      <c r="F149">
        <v>152577563400.73419</v>
      </c>
      <c r="G149">
        <v>259647720681.29172</v>
      </c>
      <c r="H149">
        <v>1403.85</v>
      </c>
      <c r="I149">
        <v>414890</v>
      </c>
      <c r="J149">
        <v>171934.06958417743</v>
      </c>
    </row>
    <row r="150" spans="1:10" x14ac:dyDescent="0.3">
      <c r="A150" t="b">
        <v>0</v>
      </c>
      <c r="B150" t="s">
        <v>385</v>
      </c>
      <c r="C150" s="20">
        <v>1356768000.0000002</v>
      </c>
      <c r="D150">
        <v>2175878880</v>
      </c>
      <c r="E150">
        <v>103525768234.04793</v>
      </c>
      <c r="F150">
        <v>152618855103.17526</v>
      </c>
      <c r="G150">
        <v>259677270217.22321</v>
      </c>
      <c r="H150">
        <v>1413.3000000000002</v>
      </c>
      <c r="I150">
        <v>413980</v>
      </c>
      <c r="J150">
        <v>171960.70031683272</v>
      </c>
    </row>
    <row r="151" spans="1:10" x14ac:dyDescent="0.3">
      <c r="A151" t="b">
        <v>0</v>
      </c>
      <c r="B151" t="s">
        <v>390</v>
      </c>
      <c r="C151" s="20">
        <v>1360732799.9999998</v>
      </c>
      <c r="D151">
        <v>2181397680</v>
      </c>
      <c r="E151">
        <v>103525768234.04793</v>
      </c>
      <c r="F151">
        <v>152618855103.17526</v>
      </c>
      <c r="G151">
        <v>259686753817.22321</v>
      </c>
      <c r="H151">
        <v>1417.4299999999998</v>
      </c>
      <c r="I151">
        <v>415030</v>
      </c>
      <c r="J151">
        <v>171964.97556683273</v>
      </c>
    </row>
    <row r="152" spans="1:10" x14ac:dyDescent="0.3">
      <c r="A152" t="b">
        <v>0</v>
      </c>
      <c r="B152" t="s">
        <v>380</v>
      </c>
      <c r="C152" s="20">
        <v>1356768000.0000002</v>
      </c>
      <c r="D152">
        <v>2170360080</v>
      </c>
      <c r="E152">
        <v>103492168234.04793</v>
      </c>
      <c r="F152">
        <v>152669255103.17526</v>
      </c>
      <c r="G152">
        <v>259688551417.22321</v>
      </c>
      <c r="H152">
        <v>1413.3000000000002</v>
      </c>
      <c r="I152">
        <v>412930</v>
      </c>
      <c r="J152">
        <v>171985.25106683272</v>
      </c>
    </row>
    <row r="153" spans="1:10" x14ac:dyDescent="0.3">
      <c r="A153" t="b">
        <v>0</v>
      </c>
      <c r="B153" t="s">
        <v>395</v>
      </c>
      <c r="C153" s="20">
        <v>1356768000.0000002</v>
      </c>
      <c r="D153">
        <v>2170360080</v>
      </c>
      <c r="E153">
        <v>103508968234.04793</v>
      </c>
      <c r="F153">
        <v>152669255103.17526</v>
      </c>
      <c r="G153">
        <v>259705351417.22321</v>
      </c>
      <c r="H153">
        <v>1413.3000000000002</v>
      </c>
      <c r="I153">
        <v>412930</v>
      </c>
      <c r="J153">
        <v>171992.25106683272</v>
      </c>
    </row>
    <row r="154" spans="1:10" x14ac:dyDescent="0.3">
      <c r="A154" t="b">
        <v>0</v>
      </c>
      <c r="B154" t="s">
        <v>211</v>
      </c>
      <c r="C154" s="20">
        <v>1387680000</v>
      </c>
      <c r="D154">
        <v>2175878880</v>
      </c>
      <c r="E154">
        <v>103540811354.69887</v>
      </c>
      <c r="F154">
        <v>152601503400.73413</v>
      </c>
      <c r="G154">
        <v>259705873635.43298</v>
      </c>
      <c r="H154">
        <v>1445.5</v>
      </c>
      <c r="I154">
        <v>413980</v>
      </c>
      <c r="J154">
        <v>171958.94853173636</v>
      </c>
    </row>
    <row r="155" spans="1:10" x14ac:dyDescent="0.3">
      <c r="A155" t="b">
        <v>0</v>
      </c>
      <c r="B155" t="s">
        <v>216</v>
      </c>
      <c r="C155" s="20">
        <v>1391644800</v>
      </c>
      <c r="D155">
        <v>2181397680</v>
      </c>
      <c r="E155">
        <v>103540811354.69887</v>
      </c>
      <c r="F155">
        <v>152601503400.73413</v>
      </c>
      <c r="G155">
        <v>259715357235.43298</v>
      </c>
      <c r="H155">
        <v>1449.6299999999999</v>
      </c>
      <c r="I155">
        <v>415030</v>
      </c>
      <c r="J155">
        <v>171963.22378173636</v>
      </c>
    </row>
    <row r="156" spans="1:10" x14ac:dyDescent="0.3">
      <c r="A156" t="b">
        <v>0</v>
      </c>
      <c r="B156" t="s">
        <v>206</v>
      </c>
      <c r="C156" s="20">
        <v>1387680000</v>
      </c>
      <c r="D156">
        <v>2170360080</v>
      </c>
      <c r="E156">
        <v>103507211354.69888</v>
      </c>
      <c r="F156">
        <v>152651903400.73422</v>
      </c>
      <c r="G156">
        <v>259717154835.43311</v>
      </c>
      <c r="H156">
        <v>1445.5</v>
      </c>
      <c r="I156">
        <v>412930</v>
      </c>
      <c r="J156">
        <v>171983.49928173638</v>
      </c>
    </row>
    <row r="157" spans="1:10" x14ac:dyDescent="0.3">
      <c r="A157" t="b">
        <v>0</v>
      </c>
      <c r="B157" t="s">
        <v>506</v>
      </c>
      <c r="C157" s="20">
        <v>1369200000</v>
      </c>
      <c r="D157">
        <v>2181765600</v>
      </c>
      <c r="E157">
        <v>103525768234.04793</v>
      </c>
      <c r="F157">
        <v>152641419784.15167</v>
      </c>
      <c r="G157">
        <v>259718153618.19958</v>
      </c>
      <c r="H157">
        <v>1426.25</v>
      </c>
      <c r="I157">
        <v>415100</v>
      </c>
      <c r="J157">
        <v>171985.77341764641</v>
      </c>
    </row>
    <row r="158" spans="1:10" x14ac:dyDescent="0.3">
      <c r="A158" t="b">
        <v>0</v>
      </c>
      <c r="B158" t="s">
        <v>230</v>
      </c>
      <c r="C158" s="20">
        <v>1612800000</v>
      </c>
      <c r="D158">
        <v>2126209680</v>
      </c>
      <c r="E158">
        <v>103406411354.69888</v>
      </c>
      <c r="F158">
        <v>152577859826.49176</v>
      </c>
      <c r="G158">
        <v>259723280861.19064</v>
      </c>
      <c r="H158">
        <v>1680</v>
      </c>
      <c r="I158">
        <v>404530</v>
      </c>
      <c r="J158">
        <v>171899.10230320101</v>
      </c>
    </row>
    <row r="159" spans="1:10" x14ac:dyDescent="0.3">
      <c r="A159" t="b">
        <v>0</v>
      </c>
      <c r="B159" t="s">
        <v>511</v>
      </c>
      <c r="C159" s="20">
        <v>1373164800</v>
      </c>
      <c r="D159">
        <v>2187284400</v>
      </c>
      <c r="E159">
        <v>103525768234.04793</v>
      </c>
      <c r="F159">
        <v>152641419784.15167</v>
      </c>
      <c r="G159">
        <v>259727637218.19958</v>
      </c>
      <c r="H159">
        <v>1430.38</v>
      </c>
      <c r="I159">
        <v>416150</v>
      </c>
      <c r="J159">
        <v>171990.04866764642</v>
      </c>
    </row>
    <row r="160" spans="1:10" x14ac:dyDescent="0.3">
      <c r="A160" t="b">
        <v>0</v>
      </c>
      <c r="B160" t="s">
        <v>501</v>
      </c>
      <c r="C160" s="20">
        <v>1369200000</v>
      </c>
      <c r="D160">
        <v>2176246800</v>
      </c>
      <c r="E160">
        <v>103492168234.04793</v>
      </c>
      <c r="F160">
        <v>152691819784.1517</v>
      </c>
      <c r="G160">
        <v>259729434818.19965</v>
      </c>
      <c r="H160">
        <v>1426.25</v>
      </c>
      <c r="I160">
        <v>414050</v>
      </c>
      <c r="J160">
        <v>172010.32416764641</v>
      </c>
    </row>
    <row r="161" spans="1:10" x14ac:dyDescent="0.3">
      <c r="A161" t="b">
        <v>0</v>
      </c>
      <c r="B161" t="s">
        <v>153</v>
      </c>
      <c r="C161" s="20">
        <v>1354080000</v>
      </c>
      <c r="D161">
        <v>2219293440</v>
      </c>
      <c r="E161">
        <v>103540811354.69887</v>
      </c>
      <c r="F161">
        <v>152619143400.73416</v>
      </c>
      <c r="G161">
        <v>259733328195.43304</v>
      </c>
      <c r="H161">
        <v>1410.5</v>
      </c>
      <c r="I161">
        <v>422240</v>
      </c>
      <c r="J161">
        <v>171993.78263173637</v>
      </c>
    </row>
    <row r="162" spans="1:10" x14ac:dyDescent="0.3">
      <c r="A162" t="b">
        <v>0</v>
      </c>
      <c r="B162" t="s">
        <v>221</v>
      </c>
      <c r="C162" s="20">
        <v>1387680000</v>
      </c>
      <c r="D162">
        <v>2170360080</v>
      </c>
      <c r="E162">
        <v>103524011354.69887</v>
      </c>
      <c r="F162">
        <v>152651903400.73422</v>
      </c>
      <c r="G162">
        <v>259733954835.43311</v>
      </c>
      <c r="H162">
        <v>1445.5</v>
      </c>
      <c r="I162">
        <v>412930</v>
      </c>
      <c r="J162">
        <v>171990.49928173638</v>
      </c>
    </row>
    <row r="163" spans="1:10" x14ac:dyDescent="0.3">
      <c r="A163" t="b">
        <v>0</v>
      </c>
      <c r="B163" t="s">
        <v>158</v>
      </c>
      <c r="C163" s="20">
        <v>1358044800</v>
      </c>
      <c r="D163">
        <v>2224812240</v>
      </c>
      <c r="E163">
        <v>103540811354.69887</v>
      </c>
      <c r="F163">
        <v>152619143400.73416</v>
      </c>
      <c r="G163">
        <v>259742811795.43304</v>
      </c>
      <c r="H163">
        <v>1414.6299999999999</v>
      </c>
      <c r="I163">
        <v>423290</v>
      </c>
      <c r="J163">
        <v>171998.05788173637</v>
      </c>
    </row>
    <row r="164" spans="1:10" x14ac:dyDescent="0.3">
      <c r="A164" t="b">
        <v>0</v>
      </c>
      <c r="B164" t="s">
        <v>148</v>
      </c>
      <c r="C164" s="20">
        <v>1354080000</v>
      </c>
      <c r="D164">
        <v>2213774640</v>
      </c>
      <c r="E164">
        <v>103507211354.69888</v>
      </c>
      <c r="F164">
        <v>152669543400.73416</v>
      </c>
      <c r="G164">
        <v>259744609395.43304</v>
      </c>
      <c r="H164">
        <v>1410.5</v>
      </c>
      <c r="I164">
        <v>421190</v>
      </c>
      <c r="J164">
        <v>172018.33338173636</v>
      </c>
    </row>
    <row r="165" spans="1:10" x14ac:dyDescent="0.3">
      <c r="A165" t="b">
        <v>0</v>
      </c>
      <c r="B165" t="s">
        <v>516</v>
      </c>
      <c r="C165" s="20">
        <v>1369200000</v>
      </c>
      <c r="D165">
        <v>2176246800</v>
      </c>
      <c r="E165">
        <v>103508968234.04793</v>
      </c>
      <c r="F165">
        <v>152691819784.1517</v>
      </c>
      <c r="G165">
        <v>259746234818.19965</v>
      </c>
      <c r="H165">
        <v>1426.25</v>
      </c>
      <c r="I165">
        <v>414050</v>
      </c>
      <c r="J165">
        <v>172017.32416764641</v>
      </c>
    </row>
    <row r="166" spans="1:10" x14ac:dyDescent="0.3">
      <c r="A166" t="b">
        <v>0</v>
      </c>
      <c r="B166" t="s">
        <v>443</v>
      </c>
      <c r="C166" s="20">
        <v>1348704000</v>
      </c>
      <c r="D166">
        <v>2219661360.0000005</v>
      </c>
      <c r="E166">
        <v>103570897596.00081</v>
      </c>
      <c r="F166">
        <v>152607572762.68707</v>
      </c>
      <c r="G166">
        <v>259746835718.68787</v>
      </c>
      <c r="H166">
        <v>1404.9</v>
      </c>
      <c r="I166">
        <v>422310</v>
      </c>
      <c r="J166">
        <v>171995.78631723957</v>
      </c>
    </row>
    <row r="167" spans="1:10" x14ac:dyDescent="0.3">
      <c r="A167" t="b">
        <v>0</v>
      </c>
      <c r="B167" t="s">
        <v>66</v>
      </c>
      <c r="C167" s="20">
        <v>1350720000</v>
      </c>
      <c r="D167">
        <v>2224628280</v>
      </c>
      <c r="E167">
        <v>103570897596.00081</v>
      </c>
      <c r="F167">
        <v>152605283400.73416</v>
      </c>
      <c r="G167">
        <v>259751529276.73499</v>
      </c>
      <c r="H167">
        <v>1407</v>
      </c>
      <c r="I167">
        <v>423255</v>
      </c>
      <c r="J167">
        <v>171997.40284061217</v>
      </c>
    </row>
    <row r="168" spans="1:10" x14ac:dyDescent="0.3">
      <c r="A168" t="b">
        <v>0</v>
      </c>
      <c r="B168" t="s">
        <v>356</v>
      </c>
      <c r="C168" s="20">
        <v>1350720000</v>
      </c>
      <c r="D168">
        <v>2224628280</v>
      </c>
      <c r="E168">
        <v>103570897596.00081</v>
      </c>
      <c r="F168">
        <v>152605283400.73416</v>
      </c>
      <c r="G168">
        <v>259751529276.73499</v>
      </c>
      <c r="H168">
        <v>1407</v>
      </c>
      <c r="I168">
        <v>423255</v>
      </c>
      <c r="J168">
        <v>171997.40284061217</v>
      </c>
    </row>
    <row r="169" spans="1:10" x14ac:dyDescent="0.3">
      <c r="A169" t="b">
        <v>0</v>
      </c>
      <c r="B169" t="s">
        <v>95</v>
      </c>
      <c r="C169" s="20">
        <v>1350383999.9999998</v>
      </c>
      <c r="D169">
        <v>2230331040</v>
      </c>
      <c r="E169">
        <v>103570897596.00081</v>
      </c>
      <c r="F169">
        <v>152602763400.73416</v>
      </c>
      <c r="G169">
        <v>259754376036.73499</v>
      </c>
      <c r="H169">
        <v>1406.6499999999999</v>
      </c>
      <c r="I169">
        <v>424340</v>
      </c>
      <c r="J169">
        <v>171998.79706561216</v>
      </c>
    </row>
    <row r="170" spans="1:10" x14ac:dyDescent="0.3">
      <c r="A170" t="b">
        <v>0</v>
      </c>
      <c r="B170" t="s">
        <v>448</v>
      </c>
      <c r="C170" s="20">
        <v>1352668800.0000002</v>
      </c>
      <c r="D170">
        <v>2225180160.0000005</v>
      </c>
      <c r="E170">
        <v>103570897596.00081</v>
      </c>
      <c r="F170">
        <v>152607572762.68707</v>
      </c>
      <c r="G170">
        <v>259756319318.68787</v>
      </c>
      <c r="H170">
        <v>1409.0300000000002</v>
      </c>
      <c r="I170">
        <v>423360</v>
      </c>
      <c r="J170">
        <v>172000.06156723958</v>
      </c>
    </row>
    <row r="171" spans="1:10" x14ac:dyDescent="0.3">
      <c r="A171" t="b">
        <v>0</v>
      </c>
      <c r="B171" t="s">
        <v>438</v>
      </c>
      <c r="C171" s="20">
        <v>1348704000</v>
      </c>
      <c r="D171">
        <v>2214142560.0000005</v>
      </c>
      <c r="E171">
        <v>103537297596.00081</v>
      </c>
      <c r="F171">
        <v>152657972762.68704</v>
      </c>
      <c r="G171">
        <v>259758116918.68787</v>
      </c>
      <c r="H171">
        <v>1404.9</v>
      </c>
      <c r="I171">
        <v>421260</v>
      </c>
      <c r="J171">
        <v>172020.33706723954</v>
      </c>
    </row>
    <row r="172" spans="1:10" x14ac:dyDescent="0.3">
      <c r="A172" t="b">
        <v>0</v>
      </c>
      <c r="B172" t="s">
        <v>535</v>
      </c>
      <c r="C172" s="20">
        <v>1367856000.0000002</v>
      </c>
      <c r="D172">
        <v>2176614720</v>
      </c>
      <c r="E172">
        <v>103600983837.30273</v>
      </c>
      <c r="F172">
        <v>152612843400.73419</v>
      </c>
      <c r="G172">
        <v>259758297958.03693</v>
      </c>
      <c r="H172">
        <v>1424.8500000000001</v>
      </c>
      <c r="I172">
        <v>414120</v>
      </c>
      <c r="J172">
        <v>171989.80029948795</v>
      </c>
    </row>
    <row r="173" spans="1:10" x14ac:dyDescent="0.3">
      <c r="A173" t="b">
        <v>0</v>
      </c>
      <c r="B173" t="s">
        <v>71</v>
      </c>
      <c r="C173" s="20">
        <v>1354684800</v>
      </c>
      <c r="D173">
        <v>2230147080</v>
      </c>
      <c r="E173">
        <v>103570897596.00081</v>
      </c>
      <c r="F173">
        <v>152605283400.73416</v>
      </c>
      <c r="G173">
        <v>259761012876.73499</v>
      </c>
      <c r="H173">
        <v>1411.1299999999999</v>
      </c>
      <c r="I173">
        <v>424305</v>
      </c>
      <c r="J173">
        <v>172001.67809061217</v>
      </c>
    </row>
    <row r="174" spans="1:10" x14ac:dyDescent="0.3">
      <c r="A174" t="b">
        <v>0</v>
      </c>
      <c r="B174" t="s">
        <v>361</v>
      </c>
      <c r="C174" s="20">
        <v>1354684800</v>
      </c>
      <c r="D174">
        <v>2230147080</v>
      </c>
      <c r="E174">
        <v>103570897596.00081</v>
      </c>
      <c r="F174">
        <v>152605283400.73416</v>
      </c>
      <c r="G174">
        <v>259761012876.73499</v>
      </c>
      <c r="H174">
        <v>1411.1299999999999</v>
      </c>
      <c r="I174">
        <v>424305</v>
      </c>
      <c r="J174">
        <v>172001.67809061217</v>
      </c>
    </row>
    <row r="175" spans="1:10" x14ac:dyDescent="0.3">
      <c r="A175" t="b">
        <v>0</v>
      </c>
      <c r="B175" t="s">
        <v>163</v>
      </c>
      <c r="C175" s="20">
        <v>1354080000</v>
      </c>
      <c r="D175">
        <v>2213774640</v>
      </c>
      <c r="E175">
        <v>103524011354.69887</v>
      </c>
      <c r="F175">
        <v>152669543400.73416</v>
      </c>
      <c r="G175">
        <v>259761409395.43304</v>
      </c>
      <c r="H175">
        <v>1410.5</v>
      </c>
      <c r="I175">
        <v>421190</v>
      </c>
      <c r="J175">
        <v>172025.33338173636</v>
      </c>
    </row>
    <row r="176" spans="1:10" x14ac:dyDescent="0.3">
      <c r="A176" t="b">
        <v>0</v>
      </c>
      <c r="B176" t="s">
        <v>61</v>
      </c>
      <c r="C176" s="20">
        <v>1350720000</v>
      </c>
      <c r="D176">
        <v>2219109480</v>
      </c>
      <c r="E176">
        <v>103537297596.00081</v>
      </c>
      <c r="F176">
        <v>152655683400.73422</v>
      </c>
      <c r="G176">
        <v>259762810476.73505</v>
      </c>
      <c r="H176">
        <v>1407</v>
      </c>
      <c r="I176">
        <v>422205</v>
      </c>
      <c r="J176">
        <v>172021.95359061216</v>
      </c>
    </row>
    <row r="177" spans="1:10" x14ac:dyDescent="0.3">
      <c r="A177" t="b">
        <v>0</v>
      </c>
      <c r="B177" t="s">
        <v>351</v>
      </c>
      <c r="C177" s="20">
        <v>1350720000</v>
      </c>
      <c r="D177">
        <v>2219109480</v>
      </c>
      <c r="E177">
        <v>103537297596.00081</v>
      </c>
      <c r="F177">
        <v>152655683400.73422</v>
      </c>
      <c r="G177">
        <v>259762810476.73505</v>
      </c>
      <c r="H177">
        <v>1407</v>
      </c>
      <c r="I177">
        <v>422205</v>
      </c>
      <c r="J177">
        <v>172021.95359061216</v>
      </c>
    </row>
    <row r="178" spans="1:10" x14ac:dyDescent="0.3">
      <c r="A178" t="b">
        <v>0</v>
      </c>
      <c r="B178" t="s">
        <v>37</v>
      </c>
      <c r="C178" s="20">
        <v>1360128000</v>
      </c>
      <c r="D178">
        <v>2249646840</v>
      </c>
      <c r="E178">
        <v>103540811354.69887</v>
      </c>
      <c r="F178">
        <v>152612843400.73419</v>
      </c>
      <c r="G178">
        <v>259763429595.43304</v>
      </c>
      <c r="H178">
        <v>1416.8</v>
      </c>
      <c r="I178">
        <v>428015</v>
      </c>
      <c r="J178">
        <v>172008.76350673634</v>
      </c>
    </row>
    <row r="179" spans="1:10" x14ac:dyDescent="0.3">
      <c r="A179" t="b">
        <v>0</v>
      </c>
      <c r="B179" t="s">
        <v>540</v>
      </c>
      <c r="C179" s="20">
        <v>1371820800</v>
      </c>
      <c r="D179">
        <v>2182133520</v>
      </c>
      <c r="E179">
        <v>103600983837.30273</v>
      </c>
      <c r="F179">
        <v>152612843400.73419</v>
      </c>
      <c r="G179">
        <v>259767781558.03693</v>
      </c>
      <c r="H179">
        <v>1428.98</v>
      </c>
      <c r="I179">
        <v>415170</v>
      </c>
      <c r="J179">
        <v>171994.07554948796</v>
      </c>
    </row>
    <row r="180" spans="1:10" x14ac:dyDescent="0.3">
      <c r="A180" t="b">
        <v>0</v>
      </c>
      <c r="B180" t="s">
        <v>530</v>
      </c>
      <c r="C180" s="20">
        <v>1367856000.0000002</v>
      </c>
      <c r="D180">
        <v>2171095920</v>
      </c>
      <c r="E180">
        <v>103567383837.30272</v>
      </c>
      <c r="F180">
        <v>152663243400.73419</v>
      </c>
      <c r="G180">
        <v>259769579158.03693</v>
      </c>
      <c r="H180">
        <v>1424.8500000000001</v>
      </c>
      <c r="I180">
        <v>413070</v>
      </c>
      <c r="J180">
        <v>172014.35104948797</v>
      </c>
    </row>
    <row r="181" spans="1:10" x14ac:dyDescent="0.3">
      <c r="A181" t="b">
        <v>0</v>
      </c>
      <c r="B181" t="s">
        <v>42</v>
      </c>
      <c r="C181" s="20">
        <v>1364092800</v>
      </c>
      <c r="D181">
        <v>2255165640</v>
      </c>
      <c r="E181">
        <v>103540811354.69887</v>
      </c>
      <c r="F181">
        <v>152612843400.73419</v>
      </c>
      <c r="G181">
        <v>259772913195.43304</v>
      </c>
      <c r="H181">
        <v>1420.93</v>
      </c>
      <c r="I181">
        <v>429065</v>
      </c>
      <c r="J181">
        <v>172013.03875673635</v>
      </c>
    </row>
    <row r="182" spans="1:10" x14ac:dyDescent="0.3">
      <c r="A182" t="b">
        <v>0</v>
      </c>
      <c r="B182" t="s">
        <v>32</v>
      </c>
      <c r="C182" s="20">
        <v>1360128000</v>
      </c>
      <c r="D182">
        <v>2244128040</v>
      </c>
      <c r="E182">
        <v>103507211354.69888</v>
      </c>
      <c r="F182">
        <v>152663243400.73419</v>
      </c>
      <c r="G182">
        <v>259774710795.43307</v>
      </c>
      <c r="H182">
        <v>1416.8</v>
      </c>
      <c r="I182">
        <v>426965</v>
      </c>
      <c r="J182">
        <v>172033.31425673634</v>
      </c>
    </row>
    <row r="183" spans="1:10" x14ac:dyDescent="0.3">
      <c r="A183" t="b">
        <v>0</v>
      </c>
      <c r="B183" t="s">
        <v>453</v>
      </c>
      <c r="C183" s="20">
        <v>1348704000</v>
      </c>
      <c r="D183">
        <v>2214142560.0000005</v>
      </c>
      <c r="E183">
        <v>103554097596.00081</v>
      </c>
      <c r="F183">
        <v>152657972762.68704</v>
      </c>
      <c r="G183">
        <v>259774916918.68787</v>
      </c>
      <c r="H183">
        <v>1404.9</v>
      </c>
      <c r="I183">
        <v>421260</v>
      </c>
      <c r="J183">
        <v>172027.33706723954</v>
      </c>
    </row>
    <row r="184" spans="1:10" x14ac:dyDescent="0.3">
      <c r="A184" t="b">
        <v>0</v>
      </c>
      <c r="B184" t="s">
        <v>76</v>
      </c>
      <c r="C184" s="20">
        <v>1350720000</v>
      </c>
      <c r="D184">
        <v>2219109480</v>
      </c>
      <c r="E184">
        <v>103554097596.00081</v>
      </c>
      <c r="F184">
        <v>152655683400.73422</v>
      </c>
      <c r="G184">
        <v>259779610476.73505</v>
      </c>
      <c r="H184">
        <v>1407</v>
      </c>
      <c r="I184">
        <v>422205</v>
      </c>
      <c r="J184">
        <v>172028.95359061216</v>
      </c>
    </row>
    <row r="185" spans="1:10" x14ac:dyDescent="0.3">
      <c r="A185" t="b">
        <v>0</v>
      </c>
      <c r="B185" t="s">
        <v>366</v>
      </c>
      <c r="C185" s="20">
        <v>1350720000</v>
      </c>
      <c r="D185">
        <v>2219109480</v>
      </c>
      <c r="E185">
        <v>103554097596.00081</v>
      </c>
      <c r="F185">
        <v>152655683400.73422</v>
      </c>
      <c r="G185">
        <v>259779610476.73505</v>
      </c>
      <c r="H185">
        <v>1407</v>
      </c>
      <c r="I185">
        <v>422205</v>
      </c>
      <c r="J185">
        <v>172028.95359061216</v>
      </c>
    </row>
    <row r="186" spans="1:10" x14ac:dyDescent="0.3">
      <c r="A186" t="b">
        <v>0</v>
      </c>
      <c r="B186" t="s">
        <v>545</v>
      </c>
      <c r="C186" s="20">
        <v>1367856000.0000002</v>
      </c>
      <c r="D186">
        <v>2171095920</v>
      </c>
      <c r="E186">
        <v>103584183837.30273</v>
      </c>
      <c r="F186">
        <v>152663243400.73419</v>
      </c>
      <c r="G186">
        <v>259786379158.03693</v>
      </c>
      <c r="H186">
        <v>1424.8500000000001</v>
      </c>
      <c r="I186">
        <v>413070</v>
      </c>
      <c r="J186">
        <v>172021.35104948797</v>
      </c>
    </row>
    <row r="187" spans="1:10" x14ac:dyDescent="0.3">
      <c r="A187" t="b">
        <v>0</v>
      </c>
      <c r="B187" t="s">
        <v>47</v>
      </c>
      <c r="C187" s="20">
        <v>1360128000</v>
      </c>
      <c r="D187">
        <v>2244128040</v>
      </c>
      <c r="E187">
        <v>103524011354.69887</v>
      </c>
      <c r="F187">
        <v>152663243400.73419</v>
      </c>
      <c r="G187">
        <v>259791510795.43304</v>
      </c>
      <c r="H187">
        <v>1416.8</v>
      </c>
      <c r="I187">
        <v>426965</v>
      </c>
      <c r="J187">
        <v>172040.31425673634</v>
      </c>
    </row>
    <row r="188" spans="1:10" x14ac:dyDescent="0.3">
      <c r="A188" t="b">
        <v>0</v>
      </c>
      <c r="B188" t="s">
        <v>327</v>
      </c>
      <c r="C188" s="20">
        <v>1352064000</v>
      </c>
      <c r="D188">
        <v>2241368640</v>
      </c>
      <c r="E188">
        <v>103607001085.56311</v>
      </c>
      <c r="F188">
        <v>152603059826.49176</v>
      </c>
      <c r="G188">
        <v>259803493552.05487</v>
      </c>
      <c r="H188">
        <v>1408.4</v>
      </c>
      <c r="I188">
        <v>426440</v>
      </c>
      <c r="J188">
        <v>172021.33570772776</v>
      </c>
    </row>
    <row r="189" spans="1:10" x14ac:dyDescent="0.3">
      <c r="A189" t="b">
        <v>0</v>
      </c>
      <c r="B189" t="s">
        <v>332</v>
      </c>
      <c r="C189" s="20">
        <v>1356028800</v>
      </c>
      <c r="D189">
        <v>2246887440</v>
      </c>
      <c r="E189">
        <v>103607001085.56311</v>
      </c>
      <c r="F189">
        <v>152603059826.49176</v>
      </c>
      <c r="G189">
        <v>259812977152.05487</v>
      </c>
      <c r="H189">
        <v>1412.53</v>
      </c>
      <c r="I189">
        <v>427490</v>
      </c>
      <c r="J189">
        <v>172025.61095772777</v>
      </c>
    </row>
    <row r="190" spans="1:10" x14ac:dyDescent="0.3">
      <c r="A190" t="b">
        <v>0</v>
      </c>
      <c r="B190" t="s">
        <v>322</v>
      </c>
      <c r="C190" s="20">
        <v>1352064000</v>
      </c>
      <c r="D190">
        <v>2235849840</v>
      </c>
      <c r="E190">
        <v>103573401085.56311</v>
      </c>
      <c r="F190">
        <v>152653459826.49173</v>
      </c>
      <c r="G190">
        <v>259814774752.05484</v>
      </c>
      <c r="H190">
        <v>1408.4</v>
      </c>
      <c r="I190">
        <v>425390</v>
      </c>
      <c r="J190">
        <v>172045.88645772776</v>
      </c>
    </row>
    <row r="191" spans="1:10" x14ac:dyDescent="0.3">
      <c r="A191" t="b">
        <v>0</v>
      </c>
      <c r="B191" t="s">
        <v>472</v>
      </c>
      <c r="C191" s="20">
        <v>1380288000</v>
      </c>
      <c r="D191">
        <v>2241368640</v>
      </c>
      <c r="E191">
        <v>103585940716.65176</v>
      </c>
      <c r="F191">
        <v>152612843400.73419</v>
      </c>
      <c r="G191">
        <v>259820440757.38596</v>
      </c>
      <c r="H191">
        <v>1437.8</v>
      </c>
      <c r="I191">
        <v>426440</v>
      </c>
      <c r="J191">
        <v>172026.59353255006</v>
      </c>
    </row>
    <row r="192" spans="1:10" x14ac:dyDescent="0.3">
      <c r="A192" t="b">
        <v>0</v>
      </c>
      <c r="B192" t="s">
        <v>477</v>
      </c>
      <c r="C192" s="20">
        <v>1384252800</v>
      </c>
      <c r="D192">
        <v>2246887440</v>
      </c>
      <c r="E192">
        <v>103585940716.65176</v>
      </c>
      <c r="F192">
        <v>152612843400.73419</v>
      </c>
      <c r="G192">
        <v>259829924357.38596</v>
      </c>
      <c r="H192">
        <v>1441.93</v>
      </c>
      <c r="I192">
        <v>427490</v>
      </c>
      <c r="J192">
        <v>172030.86878255004</v>
      </c>
    </row>
    <row r="193" spans="1:10" x14ac:dyDescent="0.3">
      <c r="A193" t="b">
        <v>0</v>
      </c>
      <c r="B193" t="s">
        <v>337</v>
      </c>
      <c r="C193" s="20">
        <v>1352064000</v>
      </c>
      <c r="D193">
        <v>2235849840</v>
      </c>
      <c r="E193">
        <v>103590201085.56311</v>
      </c>
      <c r="F193">
        <v>152653459826.49173</v>
      </c>
      <c r="G193">
        <v>259831574752.05484</v>
      </c>
      <c r="H193">
        <v>1408.4</v>
      </c>
      <c r="I193">
        <v>425390</v>
      </c>
      <c r="J193">
        <v>172052.88645772776</v>
      </c>
    </row>
    <row r="194" spans="1:10" x14ac:dyDescent="0.3">
      <c r="A194" t="b">
        <v>0</v>
      </c>
      <c r="B194" t="s">
        <v>467</v>
      </c>
      <c r="C194" s="20">
        <v>1380288000</v>
      </c>
      <c r="D194">
        <v>2235849840</v>
      </c>
      <c r="E194">
        <v>103552340716.65176</v>
      </c>
      <c r="F194">
        <v>152663243400.73419</v>
      </c>
      <c r="G194">
        <v>259831721957.38596</v>
      </c>
      <c r="H194">
        <v>1437.8</v>
      </c>
      <c r="I194">
        <v>425390</v>
      </c>
      <c r="J194">
        <v>172051.14428255006</v>
      </c>
    </row>
    <row r="195" spans="1:10" x14ac:dyDescent="0.3">
      <c r="A195" t="b">
        <v>0</v>
      </c>
      <c r="B195" t="s">
        <v>288</v>
      </c>
      <c r="C195" s="20">
        <v>1346688000</v>
      </c>
      <c r="D195">
        <v>2227571640</v>
      </c>
      <c r="E195">
        <v>103535782192.29715</v>
      </c>
      <c r="F195">
        <v>152731299657.13153</v>
      </c>
      <c r="G195">
        <v>259841341489.42868</v>
      </c>
      <c r="H195">
        <v>1402.8</v>
      </c>
      <c r="I195">
        <v>423815</v>
      </c>
      <c r="J195">
        <v>172088.78456940013</v>
      </c>
    </row>
    <row r="196" spans="1:10" x14ac:dyDescent="0.3">
      <c r="A196" t="b">
        <v>0</v>
      </c>
      <c r="B196" t="s">
        <v>124</v>
      </c>
      <c r="C196" s="20">
        <v>1350720000</v>
      </c>
      <c r="D196">
        <v>2237689440</v>
      </c>
      <c r="E196">
        <v>103631070078.60464</v>
      </c>
      <c r="F196">
        <v>152625443400.73416</v>
      </c>
      <c r="G196">
        <v>259844922919.33881</v>
      </c>
      <c r="H196">
        <v>1407</v>
      </c>
      <c r="I196">
        <v>425740</v>
      </c>
      <c r="J196">
        <v>172047.43793336375</v>
      </c>
    </row>
    <row r="197" spans="1:10" x14ac:dyDescent="0.3">
      <c r="A197" t="b">
        <v>0</v>
      </c>
      <c r="B197" t="s">
        <v>482</v>
      </c>
      <c r="C197" s="20">
        <v>1380288000</v>
      </c>
      <c r="D197">
        <v>2235849840</v>
      </c>
      <c r="E197">
        <v>103569140716.65176</v>
      </c>
      <c r="F197">
        <v>152663243400.73419</v>
      </c>
      <c r="G197">
        <v>259848521957.38596</v>
      </c>
      <c r="H197">
        <v>1437.8</v>
      </c>
      <c r="I197">
        <v>425390</v>
      </c>
      <c r="J197">
        <v>172058.14428255006</v>
      </c>
    </row>
    <row r="198" spans="1:10" x14ac:dyDescent="0.3">
      <c r="A198" t="b">
        <v>0</v>
      </c>
      <c r="B198" t="s">
        <v>129</v>
      </c>
      <c r="C198" s="20">
        <v>1354684800</v>
      </c>
      <c r="D198">
        <v>2243208240</v>
      </c>
      <c r="E198">
        <v>103631070078.60464</v>
      </c>
      <c r="F198">
        <v>152625443400.73416</v>
      </c>
      <c r="G198">
        <v>259854406519.33881</v>
      </c>
      <c r="H198">
        <v>1411.1299999999999</v>
      </c>
      <c r="I198">
        <v>426790</v>
      </c>
      <c r="J198">
        <v>172051.71318336375</v>
      </c>
    </row>
    <row r="199" spans="1:10" x14ac:dyDescent="0.3">
      <c r="A199" t="b">
        <v>0</v>
      </c>
      <c r="B199" t="s">
        <v>119</v>
      </c>
      <c r="C199" s="20">
        <v>1350720000</v>
      </c>
      <c r="D199">
        <v>2232170640</v>
      </c>
      <c r="E199">
        <v>103597470078.60464</v>
      </c>
      <c r="F199">
        <v>152675843400.73419</v>
      </c>
      <c r="G199">
        <v>259856204119.33884</v>
      </c>
      <c r="H199">
        <v>1407</v>
      </c>
      <c r="I199">
        <v>424690</v>
      </c>
      <c r="J199">
        <v>172071.98868336374</v>
      </c>
    </row>
    <row r="200" spans="1:10" x14ac:dyDescent="0.3">
      <c r="A200" t="b">
        <v>0</v>
      </c>
      <c r="B200" t="s">
        <v>100</v>
      </c>
      <c r="C200" s="20">
        <v>1354348800</v>
      </c>
      <c r="D200">
        <v>2235849840</v>
      </c>
      <c r="E200">
        <v>103676199440.55753</v>
      </c>
      <c r="F200">
        <v>152602763400.73416</v>
      </c>
      <c r="G200">
        <v>259869161481.29169</v>
      </c>
      <c r="H200">
        <v>1410.78</v>
      </c>
      <c r="I200">
        <v>425390</v>
      </c>
      <c r="J200">
        <v>172046.94808417745</v>
      </c>
    </row>
    <row r="201" spans="1:10" x14ac:dyDescent="0.3">
      <c r="A201" t="b">
        <v>0</v>
      </c>
      <c r="B201" t="s">
        <v>90</v>
      </c>
      <c r="C201" s="20">
        <v>1350383999.9999998</v>
      </c>
      <c r="D201">
        <v>2224812240</v>
      </c>
      <c r="E201">
        <v>103642599440.55753</v>
      </c>
      <c r="F201">
        <v>152653163400.73416</v>
      </c>
      <c r="G201">
        <v>259870959081.29169</v>
      </c>
      <c r="H201">
        <v>1406.6499999999999</v>
      </c>
      <c r="I201">
        <v>423290</v>
      </c>
      <c r="J201">
        <v>172067.22358417744</v>
      </c>
    </row>
    <row r="202" spans="1:10" x14ac:dyDescent="0.3">
      <c r="A202" t="b">
        <v>0</v>
      </c>
      <c r="B202" t="s">
        <v>134</v>
      </c>
      <c r="C202" s="20">
        <v>1350720000</v>
      </c>
      <c r="D202">
        <v>2232170640</v>
      </c>
      <c r="E202">
        <v>103614270078.60464</v>
      </c>
      <c r="F202">
        <v>152675843400.73419</v>
      </c>
      <c r="G202">
        <v>259873004119.33884</v>
      </c>
      <c r="H202">
        <v>1407</v>
      </c>
      <c r="I202">
        <v>424690</v>
      </c>
      <c r="J202">
        <v>172078.98868336374</v>
      </c>
    </row>
    <row r="203" spans="1:10" x14ac:dyDescent="0.3">
      <c r="A203" t="b">
        <v>0</v>
      </c>
      <c r="B203" t="s">
        <v>105</v>
      </c>
      <c r="C203" s="20">
        <v>1350383999.9999998</v>
      </c>
      <c r="D203">
        <v>2224812240</v>
      </c>
      <c r="E203">
        <v>103659399440.55754</v>
      </c>
      <c r="F203">
        <v>152653163400.73416</v>
      </c>
      <c r="G203">
        <v>259887759081.29169</v>
      </c>
      <c r="H203">
        <v>1406.6499999999999</v>
      </c>
      <c r="I203">
        <v>423290</v>
      </c>
      <c r="J203">
        <v>172074.22358417744</v>
      </c>
    </row>
    <row r="204" spans="1:10" x14ac:dyDescent="0.3">
      <c r="A204" t="b">
        <v>0</v>
      </c>
      <c r="B204" t="s">
        <v>240</v>
      </c>
      <c r="C204" s="20">
        <v>1615488000</v>
      </c>
      <c r="D204">
        <v>2175878880</v>
      </c>
      <c r="E204">
        <v>103540811354.69887</v>
      </c>
      <c r="F204">
        <v>152603059826.49176</v>
      </c>
      <c r="G204">
        <v>259935238061.19061</v>
      </c>
      <c r="H204">
        <v>1682.8</v>
      </c>
      <c r="I204">
        <v>413980</v>
      </c>
      <c r="J204">
        <v>172007.705553201</v>
      </c>
    </row>
    <row r="205" spans="1:10" x14ac:dyDescent="0.3">
      <c r="A205" t="b">
        <v>0</v>
      </c>
      <c r="B205" t="s">
        <v>259</v>
      </c>
      <c r="C205" s="20">
        <v>1347360000</v>
      </c>
      <c r="D205">
        <v>2268962640</v>
      </c>
      <c r="E205">
        <v>103526756319.90656</v>
      </c>
      <c r="F205">
        <v>152794480763.8656</v>
      </c>
      <c r="G205">
        <v>259937559723.77216</v>
      </c>
      <c r="H205">
        <v>1403.5</v>
      </c>
      <c r="I205">
        <v>431690</v>
      </c>
      <c r="J205">
        <v>172163.68408651571</v>
      </c>
    </row>
    <row r="206" spans="1:10" x14ac:dyDescent="0.3">
      <c r="A206" t="b">
        <v>0</v>
      </c>
      <c r="B206" t="s">
        <v>172</v>
      </c>
      <c r="C206" s="20">
        <v>1347024000</v>
      </c>
      <c r="D206">
        <v>2235849840</v>
      </c>
      <c r="E206">
        <v>103820152630.79312</v>
      </c>
      <c r="F206">
        <v>152537243400.73419</v>
      </c>
      <c r="G206">
        <v>259940269871.52731</v>
      </c>
      <c r="H206">
        <v>1403.15</v>
      </c>
      <c r="I206">
        <v>425390</v>
      </c>
      <c r="J206">
        <v>172050.80258010895</v>
      </c>
    </row>
    <row r="207" spans="1:10" x14ac:dyDescent="0.3">
      <c r="A207" t="b">
        <v>0</v>
      </c>
      <c r="B207" t="s">
        <v>245</v>
      </c>
      <c r="C207" s="20">
        <v>1619452800</v>
      </c>
      <c r="D207">
        <v>2181397680</v>
      </c>
      <c r="E207">
        <v>103540811354.69887</v>
      </c>
      <c r="F207">
        <v>152603059826.49176</v>
      </c>
      <c r="G207">
        <v>259944721661.19061</v>
      </c>
      <c r="H207">
        <v>1686.93</v>
      </c>
      <c r="I207">
        <v>415030</v>
      </c>
      <c r="J207">
        <v>172011.980803201</v>
      </c>
    </row>
    <row r="208" spans="1:10" x14ac:dyDescent="0.3">
      <c r="A208" t="b">
        <v>0</v>
      </c>
      <c r="B208" t="s">
        <v>250</v>
      </c>
      <c r="C208" s="20">
        <v>1619452800</v>
      </c>
      <c r="D208">
        <v>2181397680</v>
      </c>
      <c r="E208">
        <v>103540811354.69887</v>
      </c>
      <c r="F208">
        <v>152603059826.49176</v>
      </c>
      <c r="G208">
        <v>259944721661.19061</v>
      </c>
      <c r="H208">
        <v>1686.93</v>
      </c>
      <c r="I208">
        <v>415030</v>
      </c>
      <c r="J208">
        <v>172011.980803201</v>
      </c>
    </row>
    <row r="209" spans="1:10" x14ac:dyDescent="0.3">
      <c r="A209" t="b">
        <v>0</v>
      </c>
      <c r="B209" t="s">
        <v>235</v>
      </c>
      <c r="C209" s="20">
        <v>1615488000</v>
      </c>
      <c r="D209">
        <v>2170360080</v>
      </c>
      <c r="E209">
        <v>103507211354.69888</v>
      </c>
      <c r="F209">
        <v>152653459826.49173</v>
      </c>
      <c r="G209">
        <v>259946519261.19061</v>
      </c>
      <c r="H209">
        <v>1682.8</v>
      </c>
      <c r="I209">
        <v>412930</v>
      </c>
      <c r="J209">
        <v>172032.25630320099</v>
      </c>
    </row>
    <row r="210" spans="1:10" x14ac:dyDescent="0.3">
      <c r="A210" t="b">
        <v>0</v>
      </c>
      <c r="B210" t="s">
        <v>404</v>
      </c>
      <c r="C210" s="20">
        <v>1354080000</v>
      </c>
      <c r="D210">
        <v>2189859840</v>
      </c>
      <c r="E210">
        <v>103647101285.11424</v>
      </c>
      <c r="F210">
        <v>152853148934.40433</v>
      </c>
      <c r="G210">
        <v>260044190059.51855</v>
      </c>
      <c r="H210">
        <v>1410.5</v>
      </c>
      <c r="I210">
        <v>416640</v>
      </c>
      <c r="J210">
        <v>172214.67871413456</v>
      </c>
    </row>
    <row r="211" spans="1:10" x14ac:dyDescent="0.3">
      <c r="A211" t="b">
        <v>0</v>
      </c>
      <c r="B211" t="s">
        <v>298</v>
      </c>
      <c r="C211" s="20">
        <v>1349376000</v>
      </c>
      <c r="D211">
        <v>2277240840</v>
      </c>
      <c r="E211">
        <v>103670182192.29715</v>
      </c>
      <c r="F211">
        <v>152756499657.13156</v>
      </c>
      <c r="G211">
        <v>260053298689.42871</v>
      </c>
      <c r="H211">
        <v>1405.6</v>
      </c>
      <c r="I211">
        <v>433265</v>
      </c>
      <c r="J211">
        <v>172197.38781940012</v>
      </c>
    </row>
    <row r="212" spans="1:10" x14ac:dyDescent="0.3">
      <c r="A212" t="b">
        <v>0</v>
      </c>
      <c r="B212" t="s">
        <v>303</v>
      </c>
      <c r="C212" s="20">
        <v>1353340800</v>
      </c>
      <c r="D212">
        <v>2282759640</v>
      </c>
      <c r="E212">
        <v>103670182192.29715</v>
      </c>
      <c r="F212">
        <v>152756499657.13156</v>
      </c>
      <c r="G212">
        <v>260062782289.42871</v>
      </c>
      <c r="H212">
        <v>1409.73</v>
      </c>
      <c r="I212">
        <v>434315</v>
      </c>
      <c r="J212">
        <v>172201.66306940012</v>
      </c>
    </row>
    <row r="213" spans="1:10" x14ac:dyDescent="0.3">
      <c r="A213" t="b">
        <v>0</v>
      </c>
      <c r="B213" t="s">
        <v>293</v>
      </c>
      <c r="C213" s="20">
        <v>1349376000</v>
      </c>
      <c r="D213">
        <v>2271722040</v>
      </c>
      <c r="E213">
        <v>103636582192.29715</v>
      </c>
      <c r="F213">
        <v>152806899657.13156</v>
      </c>
      <c r="G213">
        <v>260064579889.42871</v>
      </c>
      <c r="H213">
        <v>1405.6</v>
      </c>
      <c r="I213">
        <v>432215</v>
      </c>
      <c r="J213">
        <v>172221.93856940011</v>
      </c>
    </row>
    <row r="214" spans="1:10" x14ac:dyDescent="0.3">
      <c r="A214" t="b">
        <v>0</v>
      </c>
      <c r="B214" t="s">
        <v>308</v>
      </c>
      <c r="C214" s="20">
        <v>1349376000</v>
      </c>
      <c r="D214">
        <v>2271722040</v>
      </c>
      <c r="E214">
        <v>103653382192.29713</v>
      </c>
      <c r="F214">
        <v>152806899657.13156</v>
      </c>
      <c r="G214">
        <v>260081379889.42871</v>
      </c>
      <c r="H214">
        <v>1405.6</v>
      </c>
      <c r="I214">
        <v>432215</v>
      </c>
      <c r="J214">
        <v>172228.93856940011</v>
      </c>
    </row>
    <row r="215" spans="1:10" x14ac:dyDescent="0.3">
      <c r="A215" t="b">
        <v>0</v>
      </c>
      <c r="B215" t="s">
        <v>269</v>
      </c>
      <c r="C215" s="20">
        <v>1350048000</v>
      </c>
      <c r="D215">
        <v>2318631840</v>
      </c>
      <c r="E215">
        <v>103661156319.90656</v>
      </c>
      <c r="F215">
        <v>152819680763.86563</v>
      </c>
      <c r="G215">
        <v>260149516923.77219</v>
      </c>
      <c r="H215">
        <v>1406.3</v>
      </c>
      <c r="I215">
        <v>441140</v>
      </c>
      <c r="J215">
        <v>172272.28733651573</v>
      </c>
    </row>
    <row r="216" spans="1:10" x14ac:dyDescent="0.3">
      <c r="A216" t="b">
        <v>0</v>
      </c>
      <c r="B216" t="s">
        <v>182</v>
      </c>
      <c r="C216" s="20">
        <v>1349712000</v>
      </c>
      <c r="D216">
        <v>2285519040</v>
      </c>
      <c r="E216">
        <v>103954552630.79312</v>
      </c>
      <c r="F216">
        <v>152562443400.73416</v>
      </c>
      <c r="G216">
        <v>260152227071.52728</v>
      </c>
      <c r="H216">
        <v>1405.95</v>
      </c>
      <c r="I216">
        <v>434840</v>
      </c>
      <c r="J216">
        <v>172159.40583010897</v>
      </c>
    </row>
    <row r="217" spans="1:10" x14ac:dyDescent="0.3">
      <c r="A217" t="b">
        <v>0</v>
      </c>
      <c r="B217" t="s">
        <v>274</v>
      </c>
      <c r="C217" s="20">
        <v>1354012800</v>
      </c>
      <c r="D217">
        <v>2324150640</v>
      </c>
      <c r="E217">
        <v>103661156319.90656</v>
      </c>
      <c r="F217">
        <v>152819680763.86563</v>
      </c>
      <c r="G217">
        <v>260159000523.77219</v>
      </c>
      <c r="H217">
        <v>1410.43</v>
      </c>
      <c r="I217">
        <v>442190</v>
      </c>
      <c r="J217">
        <v>172276.56258651573</v>
      </c>
    </row>
    <row r="218" spans="1:10" x14ac:dyDescent="0.3">
      <c r="A218" t="b">
        <v>0</v>
      </c>
      <c r="B218" t="s">
        <v>264</v>
      </c>
      <c r="C218" s="20">
        <v>1350048000</v>
      </c>
      <c r="D218">
        <v>2313113040</v>
      </c>
      <c r="E218">
        <v>103627556319.90657</v>
      </c>
      <c r="F218">
        <v>152870080763.86557</v>
      </c>
      <c r="G218">
        <v>260160798123.77216</v>
      </c>
      <c r="H218">
        <v>1406.3</v>
      </c>
      <c r="I218">
        <v>440090</v>
      </c>
      <c r="J218">
        <v>172296.83808651569</v>
      </c>
    </row>
    <row r="219" spans="1:10" x14ac:dyDescent="0.3">
      <c r="A219" t="b">
        <v>0</v>
      </c>
      <c r="B219" t="s">
        <v>187</v>
      </c>
      <c r="C219" s="20">
        <v>1353676800</v>
      </c>
      <c r="D219">
        <v>2291037840</v>
      </c>
      <c r="E219">
        <v>103954552630.79312</v>
      </c>
      <c r="F219">
        <v>152562443400.73416</v>
      </c>
      <c r="G219">
        <v>260161710671.52728</v>
      </c>
      <c r="H219">
        <v>1410.08</v>
      </c>
      <c r="I219">
        <v>435890</v>
      </c>
      <c r="J219">
        <v>172163.68108010897</v>
      </c>
    </row>
    <row r="220" spans="1:10" x14ac:dyDescent="0.3">
      <c r="A220" t="b">
        <v>0</v>
      </c>
      <c r="B220" t="s">
        <v>177</v>
      </c>
      <c r="C220" s="20">
        <v>1349712000</v>
      </c>
      <c r="D220">
        <v>2280000240</v>
      </c>
      <c r="E220">
        <v>103920952630.79312</v>
      </c>
      <c r="F220">
        <v>152612843400.73419</v>
      </c>
      <c r="G220">
        <v>260163508271.52731</v>
      </c>
      <c r="H220">
        <v>1405.95</v>
      </c>
      <c r="I220">
        <v>433790</v>
      </c>
      <c r="J220">
        <v>172183.95658010896</v>
      </c>
    </row>
    <row r="221" spans="1:10" x14ac:dyDescent="0.3">
      <c r="A221" t="b">
        <v>0</v>
      </c>
      <c r="B221" t="s">
        <v>279</v>
      </c>
      <c r="C221" s="20">
        <v>1350048000</v>
      </c>
      <c r="D221">
        <v>2313113040</v>
      </c>
      <c r="E221">
        <v>103644356319.90657</v>
      </c>
      <c r="F221">
        <v>152870080763.86557</v>
      </c>
      <c r="G221">
        <v>260177598123.77216</v>
      </c>
      <c r="H221">
        <v>1406.3</v>
      </c>
      <c r="I221">
        <v>440090</v>
      </c>
      <c r="J221">
        <v>172303.83808651569</v>
      </c>
    </row>
    <row r="222" spans="1:10" x14ac:dyDescent="0.3">
      <c r="A222" t="b">
        <v>0</v>
      </c>
      <c r="B222" t="s">
        <v>192</v>
      </c>
      <c r="C222" s="20">
        <v>1349712000</v>
      </c>
      <c r="D222">
        <v>2280000240</v>
      </c>
      <c r="E222">
        <v>103937752630.79312</v>
      </c>
      <c r="F222">
        <v>152612843400.73419</v>
      </c>
      <c r="G222">
        <v>260180308271.52731</v>
      </c>
      <c r="H222">
        <v>1405.95</v>
      </c>
      <c r="I222">
        <v>433790</v>
      </c>
      <c r="J222">
        <v>172190.95658010896</v>
      </c>
    </row>
    <row r="223" spans="1:10" x14ac:dyDescent="0.3">
      <c r="A223" t="b">
        <v>0</v>
      </c>
      <c r="B223" t="s">
        <v>414</v>
      </c>
      <c r="C223" s="20">
        <v>1356768000.0000002</v>
      </c>
      <c r="D223">
        <v>2239529040</v>
      </c>
      <c r="E223">
        <v>103781501285.11426</v>
      </c>
      <c r="F223">
        <v>152878348934.40436</v>
      </c>
      <c r="G223">
        <v>260256147259.51862</v>
      </c>
      <c r="H223">
        <v>1413.3000000000002</v>
      </c>
      <c r="I223">
        <v>426090</v>
      </c>
      <c r="J223">
        <v>172323.28196413454</v>
      </c>
    </row>
    <row r="224" spans="1:10" x14ac:dyDescent="0.3">
      <c r="A224" t="b">
        <v>0</v>
      </c>
      <c r="B224" t="s">
        <v>419</v>
      </c>
      <c r="C224" s="20">
        <v>1360732799.9999998</v>
      </c>
      <c r="D224">
        <v>2245047840</v>
      </c>
      <c r="E224">
        <v>103781501285.11426</v>
      </c>
      <c r="F224">
        <v>152878348934.40436</v>
      </c>
      <c r="G224">
        <v>260265630859.51862</v>
      </c>
      <c r="H224">
        <v>1417.4299999999998</v>
      </c>
      <c r="I224">
        <v>427140</v>
      </c>
      <c r="J224">
        <v>172327.55721413455</v>
      </c>
    </row>
    <row r="225" spans="1:10" x14ac:dyDescent="0.3">
      <c r="A225" t="b">
        <v>0</v>
      </c>
      <c r="B225" t="s">
        <v>409</v>
      </c>
      <c r="C225" s="20">
        <v>1356768000.0000002</v>
      </c>
      <c r="D225">
        <v>2234010240</v>
      </c>
      <c r="E225">
        <v>103747901285.11424</v>
      </c>
      <c r="F225">
        <v>152928748934.40433</v>
      </c>
      <c r="G225">
        <v>260267428459.51855</v>
      </c>
      <c r="H225">
        <v>1413.3000000000002</v>
      </c>
      <c r="I225">
        <v>425040</v>
      </c>
      <c r="J225">
        <v>172347.83271413454</v>
      </c>
    </row>
    <row r="226" spans="1:10" x14ac:dyDescent="0.3">
      <c r="A226" t="b">
        <v>0</v>
      </c>
      <c r="B226" t="s">
        <v>424</v>
      </c>
      <c r="C226" s="20">
        <v>1356768000.0000002</v>
      </c>
      <c r="D226">
        <v>2234010240</v>
      </c>
      <c r="E226">
        <v>103764701285.11424</v>
      </c>
      <c r="F226">
        <v>152928748934.40433</v>
      </c>
      <c r="G226">
        <v>260284228459.51855</v>
      </c>
      <c r="H226">
        <v>1413.3000000000002</v>
      </c>
      <c r="I226">
        <v>425040</v>
      </c>
      <c r="J226">
        <v>172354.83271413454</v>
      </c>
    </row>
  </sheetData>
  <sortState xmlns:xlrd2="http://schemas.microsoft.com/office/spreadsheetml/2017/richdata2" ref="A1:J238">
    <sortCondition ref="G1:G23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E0FE6-165B-4E23-8715-9FF84DF1F401}">
  <dimension ref="A1:M542"/>
  <sheetViews>
    <sheetView workbookViewId="0">
      <selection activeCell="B26" sqref="B26"/>
    </sheetView>
  </sheetViews>
  <sheetFormatPr defaultRowHeight="14.4" x14ac:dyDescent="0.3"/>
  <cols>
    <col min="2" max="2" width="43" customWidth="1"/>
    <col min="3" max="3" width="30.33203125" customWidth="1"/>
    <col min="5" max="5" width="14.21875" customWidth="1"/>
    <col min="6" max="6" width="23.21875" customWidth="1"/>
    <col min="12" max="12" width="11" bestFit="1" customWidth="1"/>
    <col min="13" max="13" width="16.21875" customWidth="1"/>
  </cols>
  <sheetData>
    <row r="1" spans="1:13" ht="15" thickBot="1" x14ac:dyDescent="0.35">
      <c r="A1" t="s">
        <v>556</v>
      </c>
      <c r="B1" s="15" t="s">
        <v>13</v>
      </c>
      <c r="C1" s="20">
        <v>5376000</v>
      </c>
      <c r="D1">
        <v>337041.00000000006</v>
      </c>
      <c r="E1">
        <v>5730712.6289371345</v>
      </c>
      <c r="F1" s="21">
        <v>6917149.2278967751</v>
      </c>
      <c r="G1">
        <v>18360902.856833909</v>
      </c>
      <c r="H1">
        <v>1.5</v>
      </c>
      <c r="I1">
        <v>20</v>
      </c>
      <c r="J1">
        <v>13.358498103392842</v>
      </c>
      <c r="L1">
        <f>E1/0.128</f>
        <v>44771192.413571365</v>
      </c>
      <c r="M1" s="21">
        <f>F1/0.103</f>
        <v>67156788.620357037</v>
      </c>
    </row>
    <row r="2" spans="1:13" ht="15" thickBot="1" x14ac:dyDescent="0.35">
      <c r="A2" t="s">
        <v>556</v>
      </c>
      <c r="B2" s="15" t="s">
        <v>16</v>
      </c>
      <c r="C2" s="20">
        <v>1075200</v>
      </c>
      <c r="D2">
        <v>20390980.5</v>
      </c>
      <c r="E2">
        <v>9169140.2062994149</v>
      </c>
      <c r="F2" s="21">
        <v>5533719.3823174201</v>
      </c>
      <c r="G2">
        <v>36169040.088616833</v>
      </c>
      <c r="H2">
        <v>0.3</v>
      </c>
      <c r="I2">
        <v>1210</v>
      </c>
      <c r="J2">
        <v>16.930783875799985</v>
      </c>
      <c r="L2">
        <f>E2/0.128</f>
        <v>71633907.861714184</v>
      </c>
      <c r="M2" s="21">
        <f>F2/0.103</f>
        <v>53725430.896285638</v>
      </c>
    </row>
    <row r="3" spans="1:13" ht="15" thickBot="1" x14ac:dyDescent="0.35">
      <c r="A3" t="s">
        <v>556</v>
      </c>
      <c r="B3" s="15" t="s">
        <v>1</v>
      </c>
      <c r="C3" s="20">
        <v>2150400</v>
      </c>
      <c r="D3">
        <v>22666007.249999996</v>
      </c>
      <c r="E3">
        <v>9169140.2062994149</v>
      </c>
      <c r="F3" s="21">
        <v>5253000</v>
      </c>
      <c r="G3">
        <v>39238547.456299409</v>
      </c>
      <c r="H3">
        <v>0.6</v>
      </c>
      <c r="I3">
        <v>1345</v>
      </c>
      <c r="J3">
        <v>17.52171578617142</v>
      </c>
    </row>
    <row r="4" spans="1:13" ht="15" thickBot="1" x14ac:dyDescent="0.35">
      <c r="A4" t="s">
        <v>556</v>
      </c>
      <c r="B4" s="15" t="s">
        <v>2</v>
      </c>
      <c r="C4" s="20">
        <v>1971200.0000000002</v>
      </c>
      <c r="D4">
        <v>25278075</v>
      </c>
      <c r="E4">
        <v>17192137.886811405</v>
      </c>
      <c r="F4" s="21">
        <v>4944000</v>
      </c>
      <c r="G4">
        <v>49385412.886811405</v>
      </c>
      <c r="H4">
        <v>0.55000000000000004</v>
      </c>
      <c r="I4">
        <v>1500</v>
      </c>
      <c r="J4">
        <v>23.92885772407141</v>
      </c>
    </row>
    <row r="5" spans="1:13" ht="15" thickBot="1" x14ac:dyDescent="0.35">
      <c r="A5" t="s">
        <v>556</v>
      </c>
      <c r="B5" s="15" t="s">
        <v>11</v>
      </c>
      <c r="C5" s="20">
        <v>2867200</v>
      </c>
      <c r="D5">
        <v>30333690.000000004</v>
      </c>
      <c r="E5">
        <v>11919882.268189238</v>
      </c>
      <c r="F5" s="21">
        <v>4980347.4440856781</v>
      </c>
      <c r="G5">
        <v>50101119.712274924</v>
      </c>
      <c r="H5">
        <v>0.8</v>
      </c>
      <c r="I5">
        <v>1800</v>
      </c>
      <c r="J5">
        <v>21.180696802688551</v>
      </c>
    </row>
    <row r="6" spans="1:13" ht="15" thickBot="1" x14ac:dyDescent="0.35">
      <c r="A6" t="s">
        <v>556</v>
      </c>
      <c r="B6" s="15" t="s">
        <v>3</v>
      </c>
      <c r="C6" s="20">
        <v>2150400</v>
      </c>
      <c r="D6">
        <v>28648485</v>
      </c>
      <c r="E6">
        <v>13753710.309449123</v>
      </c>
      <c r="F6" s="21">
        <v>7725000</v>
      </c>
      <c r="G6">
        <v>52277595.309449121</v>
      </c>
      <c r="H6">
        <v>0.6</v>
      </c>
      <c r="I6">
        <v>1700</v>
      </c>
      <c r="J6">
        <v>24.669586179257127</v>
      </c>
    </row>
    <row r="7" spans="1:13" ht="15" thickBot="1" x14ac:dyDescent="0.35">
      <c r="A7" t="s">
        <v>556</v>
      </c>
      <c r="B7" s="36" t="s">
        <v>372</v>
      </c>
      <c r="C7">
        <v>6809600</v>
      </c>
      <c r="D7">
        <v>23087308.499999996</v>
      </c>
      <c r="E7">
        <v>15970712.628937136</v>
      </c>
      <c r="F7">
        <v>10007149.227896776</v>
      </c>
      <c r="G7">
        <v>55874770.356833905</v>
      </c>
      <c r="H7">
        <v>1.9</v>
      </c>
      <c r="I7">
        <v>1370</v>
      </c>
      <c r="J7">
        <v>29.35324810339284</v>
      </c>
    </row>
    <row r="8" spans="1:13" ht="15" thickBot="1" x14ac:dyDescent="0.35">
      <c r="A8" t="s">
        <v>556</v>
      </c>
      <c r="B8" s="36" t="s">
        <v>371</v>
      </c>
      <c r="C8">
        <v>6809600</v>
      </c>
      <c r="D8">
        <v>20559501</v>
      </c>
      <c r="E8">
        <v>13410712.628937135</v>
      </c>
      <c r="F8">
        <v>16187149.227896774</v>
      </c>
      <c r="G8">
        <v>56966962.856833905</v>
      </c>
      <c r="H8">
        <v>1.9</v>
      </c>
      <c r="I8">
        <v>1220</v>
      </c>
      <c r="J8">
        <v>32.860498103392842</v>
      </c>
    </row>
    <row r="9" spans="1:13" ht="15" thickBot="1" x14ac:dyDescent="0.35">
      <c r="A9" t="s">
        <v>556</v>
      </c>
      <c r="B9" s="36" t="s">
        <v>374</v>
      </c>
      <c r="C9">
        <v>6809600</v>
      </c>
      <c r="D9">
        <v>20559501</v>
      </c>
      <c r="E9">
        <v>14690712.628937135</v>
      </c>
      <c r="F9">
        <v>16187149.227896774</v>
      </c>
      <c r="G9">
        <v>58246962.856833905</v>
      </c>
      <c r="H9">
        <v>1.9</v>
      </c>
      <c r="I9">
        <v>1220</v>
      </c>
      <c r="J9">
        <v>33.860498103392842</v>
      </c>
    </row>
    <row r="10" spans="1:13" ht="15" thickBot="1" x14ac:dyDescent="0.35">
      <c r="A10" t="s">
        <v>556</v>
      </c>
      <c r="B10" s="36" t="s">
        <v>373</v>
      </c>
      <c r="C10">
        <v>8924160</v>
      </c>
      <c r="D10">
        <v>25615116.000000004</v>
      </c>
      <c r="E10">
        <v>15970712.628937136</v>
      </c>
      <c r="F10">
        <v>10007149.227896776</v>
      </c>
      <c r="G10">
        <v>60517137.85683392</v>
      </c>
      <c r="H10">
        <v>2.4900000000000002</v>
      </c>
      <c r="I10">
        <v>1520</v>
      </c>
      <c r="J10">
        <v>30.671998103392838</v>
      </c>
    </row>
    <row r="11" spans="1:13" ht="15" thickBot="1" x14ac:dyDescent="0.35">
      <c r="A11" t="s">
        <v>556</v>
      </c>
      <c r="B11" s="36" t="s">
        <v>376</v>
      </c>
      <c r="C11">
        <v>8960000</v>
      </c>
      <c r="D11">
        <v>23929911.000000004</v>
      </c>
      <c r="E11">
        <v>10315282.732086843</v>
      </c>
      <c r="F11">
        <v>20751447.683690324</v>
      </c>
      <c r="G11">
        <v>63956641.415777169</v>
      </c>
      <c r="H11">
        <v>2.5</v>
      </c>
      <c r="I11">
        <v>1420</v>
      </c>
      <c r="J11">
        <v>36.370551220549956</v>
      </c>
    </row>
    <row r="12" spans="1:13" ht="15" thickBot="1" x14ac:dyDescent="0.35">
      <c r="A12" t="b">
        <v>0</v>
      </c>
      <c r="B12" s="15" t="s">
        <v>17</v>
      </c>
      <c r="C12" s="20">
        <v>17920000</v>
      </c>
      <c r="D12">
        <v>30333690.000000004</v>
      </c>
      <c r="E12">
        <v>10315282.732086843</v>
      </c>
      <c r="F12" s="21">
        <v>6180000</v>
      </c>
      <c r="G12">
        <v>64748972.732086845</v>
      </c>
      <c r="H12">
        <v>5</v>
      </c>
      <c r="I12">
        <v>1800</v>
      </c>
      <c r="J12">
        <v>26.971814634442843</v>
      </c>
    </row>
    <row r="13" spans="1:13" ht="15" thickBot="1" x14ac:dyDescent="0.35">
      <c r="A13" t="b">
        <v>0</v>
      </c>
      <c r="B13" s="36" t="s">
        <v>522</v>
      </c>
      <c r="C13">
        <v>12723200</v>
      </c>
      <c r="D13">
        <v>23424349.5</v>
      </c>
      <c r="E13">
        <v>21701425.257874269</v>
      </c>
      <c r="F13">
        <v>9270000.0000000019</v>
      </c>
      <c r="G13">
        <v>67118974.757874265</v>
      </c>
      <c r="H13">
        <v>3.55</v>
      </c>
      <c r="I13">
        <v>1390</v>
      </c>
      <c r="J13">
        <v>35.49038848271428</v>
      </c>
    </row>
    <row r="14" spans="1:13" ht="15" thickBot="1" x14ac:dyDescent="0.35">
      <c r="A14" t="s">
        <v>556</v>
      </c>
      <c r="B14" s="36" t="s">
        <v>493</v>
      </c>
      <c r="C14">
        <v>13440000</v>
      </c>
      <c r="D14">
        <v>25783636.500000004</v>
      </c>
      <c r="E14">
        <v>15970712.628937136</v>
      </c>
      <c r="F14">
        <v>12774008.919055484</v>
      </c>
      <c r="G14">
        <v>67968358.047992617</v>
      </c>
      <c r="H14">
        <v>3.75</v>
      </c>
      <c r="I14">
        <v>1530</v>
      </c>
      <c r="J14">
        <v>35.155119648207119</v>
      </c>
    </row>
    <row r="15" spans="1:13" ht="15" thickBot="1" x14ac:dyDescent="0.35">
      <c r="A15" t="b">
        <v>0</v>
      </c>
      <c r="B15" s="36" t="s">
        <v>521</v>
      </c>
      <c r="C15">
        <v>12723200</v>
      </c>
      <c r="D15">
        <v>20896542</v>
      </c>
      <c r="E15">
        <v>19141425.257874269</v>
      </c>
      <c r="F15">
        <v>15450000</v>
      </c>
      <c r="G15">
        <v>68211167.257874265</v>
      </c>
      <c r="H15">
        <v>3.55</v>
      </c>
      <c r="I15">
        <v>1240</v>
      </c>
      <c r="J15">
        <v>38.997638482714272</v>
      </c>
    </row>
    <row r="16" spans="1:13" ht="15" thickBot="1" x14ac:dyDescent="0.35">
      <c r="A16" t="s">
        <v>556</v>
      </c>
      <c r="B16" s="36" t="s">
        <v>492</v>
      </c>
      <c r="C16">
        <v>13440000</v>
      </c>
      <c r="D16">
        <v>23255829.000000004</v>
      </c>
      <c r="E16">
        <v>13410712.628937135</v>
      </c>
      <c r="F16">
        <v>18954008.919055481</v>
      </c>
      <c r="G16">
        <v>69060550.547992617</v>
      </c>
      <c r="H16">
        <v>3.75</v>
      </c>
      <c r="I16">
        <v>1380</v>
      </c>
      <c r="J16">
        <v>38.662369648207125</v>
      </c>
    </row>
    <row r="17" spans="1:10" ht="15" thickBot="1" x14ac:dyDescent="0.35">
      <c r="A17" t="b">
        <v>0</v>
      </c>
      <c r="B17" s="36" t="s">
        <v>524</v>
      </c>
      <c r="C17">
        <v>12723200</v>
      </c>
      <c r="D17">
        <v>20896542</v>
      </c>
      <c r="E17">
        <v>20421425.257874269</v>
      </c>
      <c r="F17">
        <v>15450000</v>
      </c>
      <c r="G17">
        <v>69491167.257874265</v>
      </c>
      <c r="H17">
        <v>3.55</v>
      </c>
      <c r="I17">
        <v>1240</v>
      </c>
      <c r="J17">
        <v>39.997638482714272</v>
      </c>
    </row>
    <row r="18" spans="1:10" ht="15" thickBot="1" x14ac:dyDescent="0.35">
      <c r="A18" t="s">
        <v>556</v>
      </c>
      <c r="B18" s="36" t="s">
        <v>495</v>
      </c>
      <c r="C18">
        <v>13440000</v>
      </c>
      <c r="D18">
        <v>23255829.000000004</v>
      </c>
      <c r="E18">
        <v>14690712.628937135</v>
      </c>
      <c r="F18">
        <v>18954008.919055481</v>
      </c>
      <c r="G18">
        <v>70340550.547992617</v>
      </c>
      <c r="H18">
        <v>3.75</v>
      </c>
      <c r="I18">
        <v>1380</v>
      </c>
      <c r="J18">
        <v>39.662369648207125</v>
      </c>
    </row>
    <row r="19" spans="1:10" ht="15" thickBot="1" x14ac:dyDescent="0.35">
      <c r="A19" t="b">
        <v>0</v>
      </c>
      <c r="B19" s="36" t="s">
        <v>198</v>
      </c>
      <c r="C19">
        <v>23296000</v>
      </c>
      <c r="D19">
        <v>23087308.499999996</v>
      </c>
      <c r="E19">
        <v>17116855.154724561</v>
      </c>
      <c r="F19">
        <v>7879499.9999999991</v>
      </c>
      <c r="G19">
        <v>71379663.654724553</v>
      </c>
      <c r="H19">
        <v>6.5</v>
      </c>
      <c r="I19">
        <v>1370</v>
      </c>
      <c r="J19">
        <v>34.622993089628565</v>
      </c>
    </row>
    <row r="20" spans="1:10" ht="15" thickBot="1" x14ac:dyDescent="0.35">
      <c r="A20" t="b">
        <v>0</v>
      </c>
      <c r="B20" s="36" t="s">
        <v>523</v>
      </c>
      <c r="C20">
        <v>14837760.000000002</v>
      </c>
      <c r="D20">
        <v>25952157</v>
      </c>
      <c r="E20">
        <v>21701425.257874269</v>
      </c>
      <c r="F20">
        <v>9270000.0000000019</v>
      </c>
      <c r="G20">
        <v>71761342.257874265</v>
      </c>
      <c r="H20">
        <v>4.1400000000000006</v>
      </c>
      <c r="I20">
        <v>1540</v>
      </c>
      <c r="J20">
        <v>36.809138482714275</v>
      </c>
    </row>
    <row r="21" spans="1:10" ht="15" thickBot="1" x14ac:dyDescent="0.35">
      <c r="A21" t="b">
        <v>0</v>
      </c>
      <c r="B21" s="36" t="s">
        <v>197</v>
      </c>
      <c r="C21">
        <v>23296000</v>
      </c>
      <c r="D21">
        <v>20559501</v>
      </c>
      <c r="E21">
        <v>14556855.154724563</v>
      </c>
      <c r="F21">
        <v>14059500</v>
      </c>
      <c r="G21">
        <v>72471856.154724568</v>
      </c>
      <c r="H21">
        <v>6.5</v>
      </c>
      <c r="I21">
        <v>1220</v>
      </c>
      <c r="J21">
        <v>38.130243089628564</v>
      </c>
    </row>
    <row r="22" spans="1:10" ht="15" thickBot="1" x14ac:dyDescent="0.35">
      <c r="A22" t="b">
        <v>0</v>
      </c>
      <c r="B22" s="36" t="s">
        <v>494</v>
      </c>
      <c r="C22">
        <v>15554560.000000002</v>
      </c>
      <c r="D22">
        <v>28311444.000000004</v>
      </c>
      <c r="E22">
        <v>15970712.628937136</v>
      </c>
      <c r="F22">
        <v>12774008.919055484</v>
      </c>
      <c r="G22">
        <v>72610725.547992617</v>
      </c>
      <c r="H22">
        <v>4.3400000000000007</v>
      </c>
      <c r="I22">
        <v>1680</v>
      </c>
      <c r="J22">
        <v>36.473869648207121</v>
      </c>
    </row>
    <row r="23" spans="1:10" ht="15" thickBot="1" x14ac:dyDescent="0.35">
      <c r="A23" t="s">
        <v>556</v>
      </c>
      <c r="B23" s="36" t="s">
        <v>430</v>
      </c>
      <c r="C23">
        <v>2508800.0000000005</v>
      </c>
      <c r="D23">
        <v>43141248.000000007</v>
      </c>
      <c r="E23">
        <v>19409140.206299417</v>
      </c>
      <c r="F23">
        <v>8623719.382317422</v>
      </c>
      <c r="G23">
        <v>73682907.588616848</v>
      </c>
      <c r="H23">
        <v>0.70000000000000007</v>
      </c>
      <c r="I23">
        <v>2560</v>
      </c>
      <c r="J23">
        <v>32.925533875799985</v>
      </c>
    </row>
    <row r="24" spans="1:10" ht="15" thickBot="1" x14ac:dyDescent="0.35">
      <c r="A24" t="b">
        <v>0</v>
      </c>
      <c r="B24" s="36" t="s">
        <v>200</v>
      </c>
      <c r="C24">
        <v>23296000</v>
      </c>
      <c r="D24">
        <v>20559501</v>
      </c>
      <c r="E24">
        <v>15836855.154724563</v>
      </c>
      <c r="F24">
        <v>14059500</v>
      </c>
      <c r="G24">
        <v>73751856.154724568</v>
      </c>
      <c r="H24">
        <v>6.5</v>
      </c>
      <c r="I24">
        <v>1220</v>
      </c>
      <c r="J24">
        <v>39.130243089628564</v>
      </c>
    </row>
    <row r="25" spans="1:10" ht="15" thickBot="1" x14ac:dyDescent="0.35">
      <c r="A25" t="s">
        <v>556</v>
      </c>
      <c r="B25" s="36" t="s">
        <v>429</v>
      </c>
      <c r="C25">
        <v>2508800.0000000005</v>
      </c>
      <c r="D25">
        <v>40613440.500000007</v>
      </c>
      <c r="E25">
        <v>16849140.206299417</v>
      </c>
      <c r="F25">
        <v>14803719.382317422</v>
      </c>
      <c r="G25">
        <v>74775100.088616848</v>
      </c>
      <c r="H25">
        <v>0.70000000000000007</v>
      </c>
      <c r="I25">
        <v>2410</v>
      </c>
      <c r="J25">
        <v>36.432783875799984</v>
      </c>
    </row>
    <row r="26" spans="1:10" ht="15" thickBot="1" x14ac:dyDescent="0.35">
      <c r="A26" t="b">
        <v>0</v>
      </c>
      <c r="B26" s="36" t="s">
        <v>526</v>
      </c>
      <c r="C26">
        <v>14873600.000000002</v>
      </c>
      <c r="D26">
        <v>24266951.999999996</v>
      </c>
      <c r="E26">
        <v>16045995.361023977</v>
      </c>
      <c r="F26">
        <v>20014298.455793552</v>
      </c>
      <c r="G26">
        <v>75200845.816817522</v>
      </c>
      <c r="H26">
        <v>4.1500000000000004</v>
      </c>
      <c r="I26">
        <v>1440</v>
      </c>
      <c r="J26">
        <v>42.5076915998714</v>
      </c>
    </row>
    <row r="27" spans="1:10" ht="15" thickBot="1" x14ac:dyDescent="0.35">
      <c r="A27" t="s">
        <v>556</v>
      </c>
      <c r="B27" s="36" t="s">
        <v>140</v>
      </c>
      <c r="C27">
        <v>5376000</v>
      </c>
      <c r="D27">
        <v>42972727.500000007</v>
      </c>
      <c r="E27">
        <v>17116855.154724561</v>
      </c>
      <c r="F27">
        <v>10042499.999999998</v>
      </c>
      <c r="G27">
        <v>75508082.654724568</v>
      </c>
      <c r="H27">
        <v>1.5</v>
      </c>
      <c r="I27">
        <v>2550</v>
      </c>
      <c r="J27">
        <v>33.599293089628567</v>
      </c>
    </row>
    <row r="28" spans="1:10" ht="15" thickBot="1" x14ac:dyDescent="0.35">
      <c r="A28" t="b">
        <v>0</v>
      </c>
      <c r="B28" s="36" t="s">
        <v>199</v>
      </c>
      <c r="C28">
        <v>25410560</v>
      </c>
      <c r="D28">
        <v>25615116.000000004</v>
      </c>
      <c r="E28">
        <v>17116855.154724561</v>
      </c>
      <c r="F28">
        <v>7879499.9999999991</v>
      </c>
      <c r="G28">
        <v>76022031.154724568</v>
      </c>
      <c r="H28">
        <v>7.09</v>
      </c>
      <c r="I28">
        <v>1520</v>
      </c>
      <c r="J28">
        <v>35.941743089628567</v>
      </c>
    </row>
    <row r="29" spans="1:10" ht="15" thickBot="1" x14ac:dyDescent="0.35">
      <c r="A29" t="b">
        <v>0</v>
      </c>
      <c r="B29" s="36" t="s">
        <v>497</v>
      </c>
      <c r="C29">
        <v>15590400.000000002</v>
      </c>
      <c r="D29">
        <v>26626238.999999996</v>
      </c>
      <c r="E29">
        <v>10315282.732086843</v>
      </c>
      <c r="F29">
        <v>23518307.374849036</v>
      </c>
      <c r="G29">
        <v>76050229.106935889</v>
      </c>
      <c r="H29">
        <v>4.3500000000000005</v>
      </c>
      <c r="I29">
        <v>1580</v>
      </c>
      <c r="J29">
        <v>42.172422765364239</v>
      </c>
    </row>
    <row r="30" spans="1:10" ht="15" thickBot="1" x14ac:dyDescent="0.35">
      <c r="A30" t="s">
        <v>556</v>
      </c>
      <c r="B30" s="36" t="s">
        <v>432</v>
      </c>
      <c r="C30">
        <v>2508800.0000000005</v>
      </c>
      <c r="D30">
        <v>40613440.500000007</v>
      </c>
      <c r="E30">
        <v>18129140.206299417</v>
      </c>
      <c r="F30">
        <v>14803719.382317422</v>
      </c>
      <c r="G30">
        <v>76055100.088616848</v>
      </c>
      <c r="H30">
        <v>0.70000000000000007</v>
      </c>
      <c r="I30">
        <v>2410</v>
      </c>
      <c r="J30">
        <v>37.432783875799984</v>
      </c>
    </row>
    <row r="31" spans="1:10" ht="15" thickBot="1" x14ac:dyDescent="0.35">
      <c r="A31" t="s">
        <v>556</v>
      </c>
      <c r="B31" s="36" t="s">
        <v>139</v>
      </c>
      <c r="C31">
        <v>5376000</v>
      </c>
      <c r="D31">
        <v>40444920</v>
      </c>
      <c r="E31">
        <v>14556855.154724563</v>
      </c>
      <c r="F31">
        <v>16222500</v>
      </c>
      <c r="G31">
        <v>76600275.154724568</v>
      </c>
      <c r="H31">
        <v>1.5</v>
      </c>
      <c r="I31">
        <v>2400</v>
      </c>
      <c r="J31">
        <v>37.106543089628566</v>
      </c>
    </row>
    <row r="32" spans="1:10" ht="15" thickBot="1" x14ac:dyDescent="0.35">
      <c r="A32" t="s">
        <v>556</v>
      </c>
      <c r="B32" s="15" t="s">
        <v>53</v>
      </c>
      <c r="C32" s="20">
        <v>3584000</v>
      </c>
      <c r="D32">
        <v>45416274.75</v>
      </c>
      <c r="E32">
        <v>19409140.206299417</v>
      </c>
      <c r="F32" s="21">
        <v>8343000.0000000019</v>
      </c>
      <c r="G32">
        <v>76752414.956299424</v>
      </c>
      <c r="H32">
        <v>1</v>
      </c>
      <c r="I32">
        <v>2695</v>
      </c>
      <c r="J32">
        <v>33.516465786171416</v>
      </c>
    </row>
    <row r="33" spans="1:10" ht="15" thickBot="1" x14ac:dyDescent="0.35">
      <c r="A33" t="s">
        <v>556</v>
      </c>
      <c r="B33" s="36" t="s">
        <v>343</v>
      </c>
      <c r="C33">
        <v>3584000</v>
      </c>
      <c r="D33">
        <v>45416274.75</v>
      </c>
      <c r="E33">
        <v>19409140.206299417</v>
      </c>
      <c r="F33">
        <v>8343000.0000000019</v>
      </c>
      <c r="G33">
        <v>76752414.956299424</v>
      </c>
      <c r="H33">
        <v>1</v>
      </c>
      <c r="I33">
        <v>2695</v>
      </c>
      <c r="J33">
        <v>33.516465786171416</v>
      </c>
    </row>
    <row r="34" spans="1:10" ht="15" thickBot="1" x14ac:dyDescent="0.35">
      <c r="A34" t="s">
        <v>556</v>
      </c>
      <c r="B34" s="15" t="s">
        <v>52</v>
      </c>
      <c r="C34" s="20">
        <v>3584000</v>
      </c>
      <c r="D34">
        <v>42888467.25</v>
      </c>
      <c r="E34">
        <v>16849140.206299417</v>
      </c>
      <c r="F34" s="21">
        <v>14523000</v>
      </c>
      <c r="G34">
        <v>77844607.456299424</v>
      </c>
      <c r="H34">
        <v>1</v>
      </c>
      <c r="I34">
        <v>2545</v>
      </c>
      <c r="J34">
        <v>37.023715786171415</v>
      </c>
    </row>
    <row r="35" spans="1:10" ht="15" thickBot="1" x14ac:dyDescent="0.35">
      <c r="A35" t="s">
        <v>556</v>
      </c>
      <c r="B35" s="36" t="s">
        <v>342</v>
      </c>
      <c r="C35">
        <v>3584000</v>
      </c>
      <c r="D35">
        <v>42888467.25</v>
      </c>
      <c r="E35">
        <v>16849140.206299417</v>
      </c>
      <c r="F35">
        <v>14523000</v>
      </c>
      <c r="G35">
        <v>77844607.456299424</v>
      </c>
      <c r="H35">
        <v>1</v>
      </c>
      <c r="I35">
        <v>2545</v>
      </c>
      <c r="J35">
        <v>37.023715786171415</v>
      </c>
    </row>
    <row r="36" spans="1:10" ht="15" thickBot="1" x14ac:dyDescent="0.35">
      <c r="A36" t="s">
        <v>556</v>
      </c>
      <c r="B36" s="36" t="s">
        <v>142</v>
      </c>
      <c r="C36">
        <v>5376000</v>
      </c>
      <c r="D36">
        <v>40444920</v>
      </c>
      <c r="E36">
        <v>15836855.154724563</v>
      </c>
      <c r="F36">
        <v>16222500</v>
      </c>
      <c r="G36">
        <v>77880275.154724568</v>
      </c>
      <c r="H36">
        <v>1.5</v>
      </c>
      <c r="I36">
        <v>2400</v>
      </c>
      <c r="J36">
        <v>38.106543089628566</v>
      </c>
    </row>
    <row r="37" spans="1:10" ht="15" thickBot="1" x14ac:dyDescent="0.35">
      <c r="A37" t="s">
        <v>556</v>
      </c>
      <c r="B37" s="36" t="s">
        <v>431</v>
      </c>
      <c r="C37">
        <v>4623360</v>
      </c>
      <c r="D37">
        <v>45669055.500000007</v>
      </c>
      <c r="E37">
        <v>19409140.206299417</v>
      </c>
      <c r="F37">
        <v>8623719.382317422</v>
      </c>
      <c r="G37">
        <v>78325275.088616848</v>
      </c>
      <c r="H37">
        <v>1.29</v>
      </c>
      <c r="I37">
        <v>2710</v>
      </c>
      <c r="J37">
        <v>34.244283875799987</v>
      </c>
    </row>
    <row r="38" spans="1:10" ht="15" thickBot="1" x14ac:dyDescent="0.35">
      <c r="A38" t="s">
        <v>556</v>
      </c>
      <c r="B38" s="15" t="s">
        <v>82</v>
      </c>
      <c r="C38" s="20">
        <v>3404800</v>
      </c>
      <c r="D38">
        <v>48028342.500000007</v>
      </c>
      <c r="E38">
        <v>19409140.206299417</v>
      </c>
      <c r="F38" s="21">
        <v>8033999.9999999991</v>
      </c>
      <c r="G38">
        <v>78876282.706299424</v>
      </c>
      <c r="H38">
        <v>0.95</v>
      </c>
      <c r="I38">
        <v>2850</v>
      </c>
      <c r="J38">
        <v>33.655640786171418</v>
      </c>
    </row>
    <row r="39" spans="1:10" ht="15" thickBot="1" x14ac:dyDescent="0.35">
      <c r="A39" t="s">
        <v>556</v>
      </c>
      <c r="B39" s="15" t="s">
        <v>55</v>
      </c>
      <c r="C39" s="20">
        <v>3584000</v>
      </c>
      <c r="D39">
        <v>42888467.25</v>
      </c>
      <c r="E39">
        <v>18129140.206299417</v>
      </c>
      <c r="F39" s="21">
        <v>14523000</v>
      </c>
      <c r="G39">
        <v>79124607.456299424</v>
      </c>
      <c r="H39">
        <v>1</v>
      </c>
      <c r="I39">
        <v>2545</v>
      </c>
      <c r="J39">
        <v>38.023715786171415</v>
      </c>
    </row>
    <row r="40" spans="1:10" ht="15" thickBot="1" x14ac:dyDescent="0.35">
      <c r="A40" t="s">
        <v>556</v>
      </c>
      <c r="B40" s="36" t="s">
        <v>345</v>
      </c>
      <c r="C40">
        <v>3584000</v>
      </c>
      <c r="D40">
        <v>42888467.25</v>
      </c>
      <c r="E40">
        <v>18129140.206299417</v>
      </c>
      <c r="F40">
        <v>14523000</v>
      </c>
      <c r="G40">
        <v>79124607.456299424</v>
      </c>
      <c r="H40">
        <v>1</v>
      </c>
      <c r="I40">
        <v>2545</v>
      </c>
      <c r="J40">
        <v>38.023715786171415</v>
      </c>
    </row>
    <row r="41" spans="1:10" ht="15" thickBot="1" x14ac:dyDescent="0.35">
      <c r="A41" t="b">
        <v>0</v>
      </c>
      <c r="B41" s="36" t="s">
        <v>202</v>
      </c>
      <c r="C41">
        <v>25446400</v>
      </c>
      <c r="D41">
        <v>23929911.000000004</v>
      </c>
      <c r="E41">
        <v>11461425.257874269</v>
      </c>
      <c r="F41">
        <v>18623798.455793552</v>
      </c>
      <c r="G41">
        <v>79461534.71366781</v>
      </c>
      <c r="H41">
        <v>7.1</v>
      </c>
      <c r="I41">
        <v>1420</v>
      </c>
      <c r="J41">
        <v>41.640296206785678</v>
      </c>
    </row>
    <row r="42" spans="1:10" ht="15" thickBot="1" x14ac:dyDescent="0.35">
      <c r="A42" t="s">
        <v>556</v>
      </c>
      <c r="B42" s="36" t="s">
        <v>141</v>
      </c>
      <c r="C42">
        <v>7490560.0000000009</v>
      </c>
      <c r="D42">
        <v>45500535</v>
      </c>
      <c r="E42">
        <v>17116855.154724561</v>
      </c>
      <c r="F42">
        <v>10042499.999999998</v>
      </c>
      <c r="G42">
        <v>80150450.154724568</v>
      </c>
      <c r="H42">
        <v>2.0900000000000003</v>
      </c>
      <c r="I42">
        <v>2700</v>
      </c>
      <c r="J42">
        <v>34.918043089628569</v>
      </c>
    </row>
    <row r="43" spans="1:10" ht="15" thickBot="1" x14ac:dyDescent="0.35">
      <c r="A43" t="s">
        <v>556</v>
      </c>
      <c r="B43" s="15" t="s">
        <v>54</v>
      </c>
      <c r="C43" s="20">
        <v>5698560</v>
      </c>
      <c r="D43">
        <v>47944082.25</v>
      </c>
      <c r="E43">
        <v>19409140.206299417</v>
      </c>
      <c r="F43" s="21">
        <v>8343000.0000000019</v>
      </c>
      <c r="G43">
        <v>81394782.456299424</v>
      </c>
      <c r="H43">
        <v>1.59</v>
      </c>
      <c r="I43">
        <v>2845</v>
      </c>
      <c r="J43">
        <v>34.835215786171418</v>
      </c>
    </row>
    <row r="44" spans="1:10" ht="15" thickBot="1" x14ac:dyDescent="0.35">
      <c r="A44" t="s">
        <v>556</v>
      </c>
      <c r="B44" s="36" t="s">
        <v>344</v>
      </c>
      <c r="C44">
        <v>5698560</v>
      </c>
      <c r="D44">
        <v>47944082.25</v>
      </c>
      <c r="E44">
        <v>19409140.206299417</v>
      </c>
      <c r="F44">
        <v>8343000.0000000019</v>
      </c>
      <c r="G44">
        <v>81394782.456299424</v>
      </c>
      <c r="H44">
        <v>1.59</v>
      </c>
      <c r="I44">
        <v>2845</v>
      </c>
      <c r="J44">
        <v>34.835215786171418</v>
      </c>
    </row>
    <row r="45" spans="1:10" ht="15" thickBot="1" x14ac:dyDescent="0.35">
      <c r="A45" t="s">
        <v>556</v>
      </c>
      <c r="B45" s="36" t="s">
        <v>434</v>
      </c>
      <c r="C45">
        <v>4659200</v>
      </c>
      <c r="D45">
        <v>43983850.5</v>
      </c>
      <c r="E45">
        <v>13753710.309449123</v>
      </c>
      <c r="F45">
        <v>19368017.838110976</v>
      </c>
      <c r="G45">
        <v>81764778.64756009</v>
      </c>
      <c r="H45">
        <v>1.3</v>
      </c>
      <c r="I45">
        <v>2610</v>
      </c>
      <c r="J45">
        <v>39.942836992957105</v>
      </c>
    </row>
    <row r="46" spans="1:10" ht="15" thickBot="1" x14ac:dyDescent="0.35">
      <c r="A46" t="b">
        <v>0</v>
      </c>
      <c r="B46" s="36" t="s">
        <v>144</v>
      </c>
      <c r="C46">
        <v>7526400</v>
      </c>
      <c r="D46">
        <v>43815330</v>
      </c>
      <c r="E46">
        <v>11461425.257874269</v>
      </c>
      <c r="F46">
        <v>20786798.455793552</v>
      </c>
      <c r="G46">
        <v>83589953.71366781</v>
      </c>
      <c r="H46">
        <v>2.1</v>
      </c>
      <c r="I46">
        <v>2600</v>
      </c>
      <c r="J46">
        <v>40.61659620678568</v>
      </c>
    </row>
    <row r="47" spans="1:10" ht="15" thickBot="1" x14ac:dyDescent="0.35">
      <c r="A47" t="s">
        <v>556</v>
      </c>
      <c r="B47" s="36" t="s">
        <v>378</v>
      </c>
      <c r="C47">
        <v>8243199.9999999991</v>
      </c>
      <c r="D47">
        <v>25615116.000000004</v>
      </c>
      <c r="E47">
        <v>26361278.093110818</v>
      </c>
      <c r="F47">
        <v>23518307.374849036</v>
      </c>
      <c r="G47">
        <v>83737901.467959851</v>
      </c>
      <c r="H47">
        <v>2.2999999999999998</v>
      </c>
      <c r="I47">
        <v>1520</v>
      </c>
      <c r="J47">
        <v>51.641256641164219</v>
      </c>
    </row>
    <row r="48" spans="1:10" ht="15" thickBot="1" x14ac:dyDescent="0.35">
      <c r="A48" t="s">
        <v>556</v>
      </c>
      <c r="B48" s="15" t="s">
        <v>57</v>
      </c>
      <c r="C48" s="20">
        <v>5734400</v>
      </c>
      <c r="D48">
        <v>46258877.25</v>
      </c>
      <c r="E48">
        <v>13753710.309449123</v>
      </c>
      <c r="F48" s="21">
        <v>19087298.455793552</v>
      </c>
      <c r="G48">
        <v>84834286.015242666</v>
      </c>
      <c r="H48">
        <v>1.6</v>
      </c>
      <c r="I48">
        <v>2745</v>
      </c>
      <c r="J48">
        <v>40.533768903328536</v>
      </c>
    </row>
    <row r="49" spans="1:10" ht="15" thickBot="1" x14ac:dyDescent="0.35">
      <c r="A49" t="b">
        <v>0</v>
      </c>
      <c r="B49" s="36" t="s">
        <v>347</v>
      </c>
      <c r="C49">
        <v>5734400</v>
      </c>
      <c r="D49">
        <v>46258877.25</v>
      </c>
      <c r="E49">
        <v>13753710.309449123</v>
      </c>
      <c r="F49">
        <v>19087298.455793552</v>
      </c>
      <c r="G49">
        <v>84834286.015242666</v>
      </c>
      <c r="H49">
        <v>1.6</v>
      </c>
      <c r="I49">
        <v>2745</v>
      </c>
      <c r="J49">
        <v>40.533768903328536</v>
      </c>
    </row>
    <row r="50" spans="1:10" ht="15" thickBot="1" x14ac:dyDescent="0.35">
      <c r="A50" t="s">
        <v>556</v>
      </c>
      <c r="B50" s="36" t="s">
        <v>314</v>
      </c>
      <c r="C50">
        <v>4300800</v>
      </c>
      <c r="D50">
        <v>53083957.5</v>
      </c>
      <c r="E50">
        <v>22159882.268189244</v>
      </c>
      <c r="F50">
        <v>8070347.4440856762</v>
      </c>
      <c r="G50">
        <v>87614987.212274924</v>
      </c>
      <c r="H50">
        <v>1.2</v>
      </c>
      <c r="I50">
        <v>3150</v>
      </c>
      <c r="J50">
        <v>37.175446802688548</v>
      </c>
    </row>
    <row r="51" spans="1:10" ht="15" thickBot="1" x14ac:dyDescent="0.35">
      <c r="A51" t="s">
        <v>556</v>
      </c>
      <c r="B51" s="15" t="s">
        <v>81</v>
      </c>
      <c r="C51" s="20">
        <v>3404800</v>
      </c>
      <c r="D51">
        <v>45500535</v>
      </c>
      <c r="E51">
        <v>24872137.886811405</v>
      </c>
      <c r="F51" s="21">
        <v>14213999.999999998</v>
      </c>
      <c r="G51">
        <v>87991472.886811405</v>
      </c>
      <c r="H51">
        <v>0.95</v>
      </c>
      <c r="I51">
        <v>2700</v>
      </c>
      <c r="J51">
        <v>43.430857724071409</v>
      </c>
    </row>
    <row r="52" spans="1:10" ht="15" thickBot="1" x14ac:dyDescent="0.35">
      <c r="A52" t="s">
        <v>556</v>
      </c>
      <c r="B52" s="36" t="s">
        <v>313</v>
      </c>
      <c r="C52">
        <v>4300800</v>
      </c>
      <c r="D52">
        <v>50556150</v>
      </c>
      <c r="E52">
        <v>19599882.26818924</v>
      </c>
      <c r="F52">
        <v>14250347.444085676</v>
      </c>
      <c r="G52">
        <v>88707179.712274909</v>
      </c>
      <c r="H52">
        <v>1.2</v>
      </c>
      <c r="I52">
        <v>3000</v>
      </c>
      <c r="J52">
        <v>40.682696802688554</v>
      </c>
    </row>
    <row r="53" spans="1:10" ht="15" thickBot="1" x14ac:dyDescent="0.35">
      <c r="A53" t="s">
        <v>556</v>
      </c>
      <c r="B53" s="15" t="s">
        <v>10</v>
      </c>
      <c r="C53" s="20">
        <v>1433600</v>
      </c>
      <c r="D53">
        <v>46764438.750000007</v>
      </c>
      <c r="E53">
        <v>16733680.876496432</v>
      </c>
      <c r="F53" s="21">
        <v>23794993.343964905</v>
      </c>
      <c r="G53">
        <v>88726712.970461339</v>
      </c>
      <c r="H53">
        <v>0.4</v>
      </c>
      <c r="I53">
        <v>2775</v>
      </c>
      <c r="J53">
        <v>45.850998470165656</v>
      </c>
    </row>
    <row r="54" spans="1:10" ht="15" thickBot="1" x14ac:dyDescent="0.35">
      <c r="A54" t="s">
        <v>556</v>
      </c>
      <c r="B54" s="15" t="s">
        <v>84</v>
      </c>
      <c r="C54" s="20">
        <v>3404800</v>
      </c>
      <c r="D54">
        <v>45500535</v>
      </c>
      <c r="E54">
        <v>26152137.886811405</v>
      </c>
      <c r="F54" s="21">
        <v>14213999.999999998</v>
      </c>
      <c r="G54">
        <v>89271472.886811405</v>
      </c>
      <c r="H54">
        <v>0.95</v>
      </c>
      <c r="I54">
        <v>2700</v>
      </c>
      <c r="J54">
        <v>44.430857724071409</v>
      </c>
    </row>
    <row r="55" spans="1:10" ht="15" thickBot="1" x14ac:dyDescent="0.35">
      <c r="A55" t="s">
        <v>556</v>
      </c>
      <c r="B55" s="36" t="s">
        <v>111</v>
      </c>
      <c r="C55">
        <v>3584000</v>
      </c>
      <c r="D55">
        <v>51398752.5</v>
      </c>
      <c r="E55">
        <v>23993710.309449125</v>
      </c>
      <c r="F55">
        <v>10815000</v>
      </c>
      <c r="G55">
        <v>89791462.809449121</v>
      </c>
      <c r="H55">
        <v>1</v>
      </c>
      <c r="I55">
        <v>3050</v>
      </c>
      <c r="J55">
        <v>40.664336179257134</v>
      </c>
    </row>
    <row r="56" spans="1:10" ht="15" thickBot="1" x14ac:dyDescent="0.35">
      <c r="A56" t="s">
        <v>556</v>
      </c>
      <c r="B56" s="36" t="s">
        <v>316</v>
      </c>
      <c r="C56">
        <v>4300800</v>
      </c>
      <c r="D56">
        <v>50556150</v>
      </c>
      <c r="E56">
        <v>20879882.26818924</v>
      </c>
      <c r="F56">
        <v>14250347.444085676</v>
      </c>
      <c r="G56">
        <v>89987179.712274909</v>
      </c>
      <c r="H56">
        <v>1.2</v>
      </c>
      <c r="I56">
        <v>3000</v>
      </c>
      <c r="J56">
        <v>41.682696802688554</v>
      </c>
    </row>
    <row r="57" spans="1:10" ht="15" thickBot="1" x14ac:dyDescent="0.35">
      <c r="A57" t="s">
        <v>556</v>
      </c>
      <c r="B57" s="36" t="s">
        <v>377</v>
      </c>
      <c r="C57">
        <v>7168000</v>
      </c>
      <c r="D57">
        <v>30670730.999999996</v>
      </c>
      <c r="E57">
        <v>28653563.144685674</v>
      </c>
      <c r="F57">
        <v>23518307.374849036</v>
      </c>
      <c r="G57">
        <v>90010601.519534707</v>
      </c>
      <c r="H57">
        <v>2</v>
      </c>
      <c r="I57">
        <v>1820</v>
      </c>
      <c r="J57">
        <v>53.997604337707067</v>
      </c>
    </row>
    <row r="58" spans="1:10" ht="15" thickBot="1" x14ac:dyDescent="0.35">
      <c r="A58" t="s">
        <v>556</v>
      </c>
      <c r="B58" s="15" t="s">
        <v>5</v>
      </c>
      <c r="C58" s="20">
        <v>1612799.9999999998</v>
      </c>
      <c r="D58">
        <v>50556150</v>
      </c>
      <c r="E58">
        <v>38400000</v>
      </c>
      <c r="F58" s="21">
        <v>0</v>
      </c>
      <c r="G58">
        <v>90568950</v>
      </c>
      <c r="H58">
        <v>0.44999999999999996</v>
      </c>
      <c r="I58">
        <v>3000</v>
      </c>
      <c r="J58">
        <v>40.484999999999999</v>
      </c>
    </row>
    <row r="59" spans="1:10" ht="15" thickBot="1" x14ac:dyDescent="0.35">
      <c r="A59" t="s">
        <v>556</v>
      </c>
      <c r="B59" s="36" t="s">
        <v>110</v>
      </c>
      <c r="C59">
        <v>3584000</v>
      </c>
      <c r="D59">
        <v>48870945</v>
      </c>
      <c r="E59">
        <v>21433710.309449125</v>
      </c>
      <c r="F59">
        <v>16994999.999999996</v>
      </c>
      <c r="G59">
        <v>90883655.309449121</v>
      </c>
      <c r="H59">
        <v>1</v>
      </c>
      <c r="I59">
        <v>2900</v>
      </c>
      <c r="J59">
        <v>44.171586179257133</v>
      </c>
    </row>
    <row r="60" spans="1:10" ht="15" thickBot="1" x14ac:dyDescent="0.35">
      <c r="A60" t="s">
        <v>556</v>
      </c>
      <c r="B60" s="15" t="s">
        <v>83</v>
      </c>
      <c r="C60" s="20">
        <v>5519360</v>
      </c>
      <c r="D60">
        <v>50556150</v>
      </c>
      <c r="E60">
        <v>27432137.886811405</v>
      </c>
      <c r="F60" s="21">
        <v>8033999.9999999991</v>
      </c>
      <c r="G60">
        <v>91541647.886811405</v>
      </c>
      <c r="H60">
        <v>1.54</v>
      </c>
      <c r="I60">
        <v>3000</v>
      </c>
      <c r="J60">
        <v>41.242357724071404</v>
      </c>
    </row>
    <row r="61" spans="1:10" ht="15" thickBot="1" x14ac:dyDescent="0.35">
      <c r="A61" t="s">
        <v>556</v>
      </c>
      <c r="B61" s="15" t="s">
        <v>24</v>
      </c>
      <c r="C61" s="20">
        <v>8601600.0000000019</v>
      </c>
      <c r="D61">
        <v>56875668.75</v>
      </c>
      <c r="E61">
        <v>17116855.154724561</v>
      </c>
      <c r="F61" s="21">
        <v>9270000.0000000019</v>
      </c>
      <c r="G61">
        <v>91864123.904724568</v>
      </c>
      <c r="H61">
        <v>2.4000000000000004</v>
      </c>
      <c r="I61">
        <v>3375</v>
      </c>
      <c r="J61">
        <v>36.819418089628563</v>
      </c>
    </row>
    <row r="62" spans="1:10" ht="15" thickBot="1" x14ac:dyDescent="0.35">
      <c r="A62" t="s">
        <v>556</v>
      </c>
      <c r="B62" s="36" t="s">
        <v>113</v>
      </c>
      <c r="C62">
        <v>3584000</v>
      </c>
      <c r="D62">
        <v>48870945</v>
      </c>
      <c r="E62">
        <v>22713710.309449125</v>
      </c>
      <c r="F62">
        <v>16994999.999999996</v>
      </c>
      <c r="G62">
        <v>92163655.309449121</v>
      </c>
      <c r="H62">
        <v>1</v>
      </c>
      <c r="I62">
        <v>2900</v>
      </c>
      <c r="J62">
        <v>45.171586179257133</v>
      </c>
    </row>
    <row r="63" spans="1:10" ht="15" thickBot="1" x14ac:dyDescent="0.35">
      <c r="A63" t="s">
        <v>556</v>
      </c>
      <c r="B63" s="36" t="s">
        <v>315</v>
      </c>
      <c r="C63">
        <v>6415360</v>
      </c>
      <c r="D63">
        <v>55611765</v>
      </c>
      <c r="E63">
        <v>22159882.268189244</v>
      </c>
      <c r="F63">
        <v>8070347.4440856762</v>
      </c>
      <c r="G63">
        <v>92257354.712274924</v>
      </c>
      <c r="H63">
        <v>1.79</v>
      </c>
      <c r="I63">
        <v>3300</v>
      </c>
      <c r="J63">
        <v>38.494196802688549</v>
      </c>
    </row>
    <row r="64" spans="1:10" ht="15" thickBot="1" x14ac:dyDescent="0.35">
      <c r="A64" t="s">
        <v>556</v>
      </c>
      <c r="B64" s="15" t="s">
        <v>23</v>
      </c>
      <c r="C64" s="20">
        <v>8601600.0000000019</v>
      </c>
      <c r="D64">
        <v>54347861.250000007</v>
      </c>
      <c r="E64">
        <v>14556855.154724563</v>
      </c>
      <c r="F64" s="21">
        <v>15450000</v>
      </c>
      <c r="G64">
        <v>92956316.404724568</v>
      </c>
      <c r="H64">
        <v>2.4000000000000004</v>
      </c>
      <c r="I64">
        <v>3225</v>
      </c>
      <c r="J64">
        <v>40.326668089628562</v>
      </c>
    </row>
    <row r="65" spans="1:10" ht="15" thickBot="1" x14ac:dyDescent="0.35">
      <c r="A65" t="s">
        <v>556</v>
      </c>
      <c r="B65" s="15" t="s">
        <v>26</v>
      </c>
      <c r="C65" s="20">
        <v>8601600.0000000019</v>
      </c>
      <c r="D65">
        <v>54347861.250000007</v>
      </c>
      <c r="E65">
        <v>15836855.154724563</v>
      </c>
      <c r="F65" s="21">
        <v>15450000</v>
      </c>
      <c r="G65">
        <v>94236316.404724568</v>
      </c>
      <c r="H65">
        <v>2.4000000000000004</v>
      </c>
      <c r="I65">
        <v>3225</v>
      </c>
      <c r="J65">
        <v>41.326668089628562</v>
      </c>
    </row>
    <row r="66" spans="1:10" ht="15" thickBot="1" x14ac:dyDescent="0.35">
      <c r="A66" t="s">
        <v>556</v>
      </c>
      <c r="B66" s="36" t="s">
        <v>112</v>
      </c>
      <c r="C66">
        <v>5698560</v>
      </c>
      <c r="D66">
        <v>53926560</v>
      </c>
      <c r="E66">
        <v>23993710.309449125</v>
      </c>
      <c r="F66">
        <v>10815000</v>
      </c>
      <c r="G66">
        <v>94433830.309449121</v>
      </c>
      <c r="H66">
        <v>1.59</v>
      </c>
      <c r="I66">
        <v>3200</v>
      </c>
      <c r="J66">
        <v>41.983086179257128</v>
      </c>
    </row>
    <row r="67" spans="1:10" ht="15" thickBot="1" x14ac:dyDescent="0.35">
      <c r="A67" t="s">
        <v>556</v>
      </c>
      <c r="B67" s="15" t="s">
        <v>86</v>
      </c>
      <c r="C67" s="20">
        <v>5555200</v>
      </c>
      <c r="D67">
        <v>48870945</v>
      </c>
      <c r="E67">
        <v>21776707.98996111</v>
      </c>
      <c r="F67" s="21">
        <v>18778298.455793548</v>
      </c>
      <c r="G67">
        <v>94981151.445754662</v>
      </c>
      <c r="H67">
        <v>1.55</v>
      </c>
      <c r="I67">
        <v>2900</v>
      </c>
      <c r="J67">
        <v>46.940910841228522</v>
      </c>
    </row>
    <row r="68" spans="1:10" ht="15" thickBot="1" x14ac:dyDescent="0.35">
      <c r="A68" t="s">
        <v>556</v>
      </c>
      <c r="B68" s="36" t="s">
        <v>528</v>
      </c>
      <c r="C68">
        <v>14156800</v>
      </c>
      <c r="D68">
        <v>25952157</v>
      </c>
      <c r="E68">
        <v>32091990.722047955</v>
      </c>
      <c r="F68">
        <v>22781158.146952253</v>
      </c>
      <c r="G68">
        <v>94982105.869000211</v>
      </c>
      <c r="H68">
        <v>3.95</v>
      </c>
      <c r="I68">
        <v>1540</v>
      </c>
      <c r="J68">
        <v>57.778397020485649</v>
      </c>
    </row>
    <row r="69" spans="1:10" ht="15" thickBot="1" x14ac:dyDescent="0.35">
      <c r="A69" t="s">
        <v>556</v>
      </c>
      <c r="B69" s="36" t="s">
        <v>318</v>
      </c>
      <c r="C69">
        <v>6451199.9999999991</v>
      </c>
      <c r="D69">
        <v>53926560</v>
      </c>
      <c r="E69">
        <v>16504452.371338949</v>
      </c>
      <c r="F69">
        <v>18814645.899879228</v>
      </c>
      <c r="G69">
        <v>95696858.271218181</v>
      </c>
      <c r="H69">
        <v>1.7999999999999998</v>
      </c>
      <c r="I69">
        <v>3200</v>
      </c>
      <c r="J69">
        <v>44.192749919845674</v>
      </c>
    </row>
    <row r="70" spans="1:10" ht="15" thickBot="1" x14ac:dyDescent="0.35">
      <c r="A70" t="b">
        <v>0</v>
      </c>
      <c r="B70" s="36" t="s">
        <v>499</v>
      </c>
      <c r="C70">
        <v>14873600.000000002</v>
      </c>
      <c r="D70">
        <v>28311444.000000004</v>
      </c>
      <c r="E70">
        <v>26361278.093110818</v>
      </c>
      <c r="F70">
        <v>26285167.066007741</v>
      </c>
      <c r="G70">
        <v>95831489.159118563</v>
      </c>
      <c r="H70">
        <v>4.1500000000000004</v>
      </c>
      <c r="I70">
        <v>1680</v>
      </c>
      <c r="J70">
        <v>57.443128185978495</v>
      </c>
    </row>
    <row r="71" spans="1:10" ht="15" thickBot="1" x14ac:dyDescent="0.35">
      <c r="A71" t="s">
        <v>556</v>
      </c>
      <c r="B71" s="15" t="s">
        <v>25</v>
      </c>
      <c r="C71" s="20">
        <v>10716160</v>
      </c>
      <c r="D71">
        <v>59403476.25</v>
      </c>
      <c r="E71">
        <v>17116855.154724561</v>
      </c>
      <c r="F71" s="21">
        <v>9270000.0000000019</v>
      </c>
      <c r="G71">
        <v>96506491.404724568</v>
      </c>
      <c r="H71">
        <v>2.99</v>
      </c>
      <c r="I71">
        <v>3525</v>
      </c>
      <c r="J71">
        <v>38.138168089628564</v>
      </c>
    </row>
    <row r="72" spans="1:10" ht="15" thickBot="1" x14ac:dyDescent="0.35">
      <c r="A72" t="s">
        <v>556</v>
      </c>
      <c r="B72" s="36" t="s">
        <v>115</v>
      </c>
      <c r="C72">
        <v>5734400</v>
      </c>
      <c r="D72">
        <v>52241355.000000007</v>
      </c>
      <c r="E72">
        <v>18338280.41259883</v>
      </c>
      <c r="F72">
        <v>21559298.455793552</v>
      </c>
      <c r="G72">
        <v>97873333.868392378</v>
      </c>
      <c r="H72">
        <v>1.6</v>
      </c>
      <c r="I72">
        <v>3100</v>
      </c>
      <c r="J72">
        <v>47.681639296414247</v>
      </c>
    </row>
    <row r="73" spans="1:10" ht="15" thickBot="1" x14ac:dyDescent="0.35">
      <c r="A73" t="s">
        <v>556</v>
      </c>
      <c r="B73" s="15" t="s">
        <v>14</v>
      </c>
      <c r="C73" s="20">
        <v>5376000</v>
      </c>
      <c r="D73">
        <v>29491087.5</v>
      </c>
      <c r="E73">
        <v>25215135.567323394</v>
      </c>
      <c r="F73" s="21">
        <v>38736035.676221937</v>
      </c>
      <c r="G73">
        <v>98818258.743545324</v>
      </c>
      <c r="H73">
        <v>1.5</v>
      </c>
      <c r="I73">
        <v>1750</v>
      </c>
      <c r="J73">
        <v>65.155876289371349</v>
      </c>
    </row>
    <row r="74" spans="1:10" ht="15" thickBot="1" x14ac:dyDescent="0.35">
      <c r="A74" t="b">
        <v>0</v>
      </c>
      <c r="B74" s="36" t="s">
        <v>204</v>
      </c>
      <c r="C74">
        <v>24729599.999999996</v>
      </c>
      <c r="D74">
        <v>25615116.000000004</v>
      </c>
      <c r="E74">
        <v>27507420.618898246</v>
      </c>
      <c r="F74">
        <v>21390658.14695226</v>
      </c>
      <c r="G74">
        <v>99242794.765850499</v>
      </c>
      <c r="H74">
        <v>6.8999999999999995</v>
      </c>
      <c r="I74">
        <v>1520</v>
      </c>
      <c r="J74">
        <v>56.911001627399948</v>
      </c>
    </row>
    <row r="75" spans="1:10" ht="15" thickBot="1" x14ac:dyDescent="0.35">
      <c r="A75" t="b">
        <v>0</v>
      </c>
      <c r="B75" s="15" t="s">
        <v>28</v>
      </c>
      <c r="C75" s="20">
        <v>10752000.000000002</v>
      </c>
      <c r="D75">
        <v>57718271.25</v>
      </c>
      <c r="E75">
        <v>11461425.257874269</v>
      </c>
      <c r="F75" s="21">
        <v>20014298.455793552</v>
      </c>
      <c r="G75">
        <v>99945994.96366781</v>
      </c>
      <c r="H75">
        <v>3.0000000000000004</v>
      </c>
      <c r="I75">
        <v>3425</v>
      </c>
      <c r="J75">
        <v>43.836721206785676</v>
      </c>
    </row>
    <row r="76" spans="1:10" ht="15" thickBot="1" x14ac:dyDescent="0.35">
      <c r="A76" t="s">
        <v>556</v>
      </c>
      <c r="B76" s="36" t="s">
        <v>527</v>
      </c>
      <c r="C76">
        <v>13081600</v>
      </c>
      <c r="D76">
        <v>31007772</v>
      </c>
      <c r="E76">
        <v>34384275.773622803</v>
      </c>
      <c r="F76">
        <v>22781158.146952253</v>
      </c>
      <c r="G76">
        <v>101254805.92057507</v>
      </c>
      <c r="H76">
        <v>3.65</v>
      </c>
      <c r="I76">
        <v>1840</v>
      </c>
      <c r="J76">
        <v>60.134744717028497</v>
      </c>
    </row>
    <row r="77" spans="1:10" ht="15" thickBot="1" x14ac:dyDescent="0.35">
      <c r="A77" t="s">
        <v>556</v>
      </c>
      <c r="B77" s="36" t="s">
        <v>386</v>
      </c>
      <c r="C77">
        <v>10393600.000000002</v>
      </c>
      <c r="D77">
        <v>46680178.5</v>
      </c>
      <c r="E77">
        <v>20555282.732086845</v>
      </c>
      <c r="F77">
        <v>23841447.683690324</v>
      </c>
      <c r="G77">
        <v>101470508.91577716</v>
      </c>
      <c r="H77">
        <v>2.9000000000000004</v>
      </c>
      <c r="I77">
        <v>2770</v>
      </c>
      <c r="J77">
        <v>52.365301220549959</v>
      </c>
    </row>
    <row r="78" spans="1:10" ht="15" thickBot="1" x14ac:dyDescent="0.35">
      <c r="A78" t="s">
        <v>556</v>
      </c>
      <c r="B78" s="36" t="s">
        <v>436</v>
      </c>
      <c r="C78">
        <v>3942400.0000000005</v>
      </c>
      <c r="D78">
        <v>45669055.500000007</v>
      </c>
      <c r="E78">
        <v>29799705.670473102</v>
      </c>
      <c r="F78">
        <v>22134877.52926968</v>
      </c>
      <c r="G78">
        <v>101546038.69974279</v>
      </c>
      <c r="H78">
        <v>1.1000000000000001</v>
      </c>
      <c r="I78">
        <v>2710</v>
      </c>
      <c r="J78">
        <v>55.213542413571361</v>
      </c>
    </row>
    <row r="79" spans="1:10" ht="15" thickBot="1" x14ac:dyDescent="0.35">
      <c r="A79" t="s">
        <v>556</v>
      </c>
      <c r="B79" s="36" t="s">
        <v>498</v>
      </c>
      <c r="C79">
        <v>13798400</v>
      </c>
      <c r="D79">
        <v>33367059.000000004</v>
      </c>
      <c r="E79">
        <v>28653563.144685674</v>
      </c>
      <c r="F79">
        <v>26285167.066007741</v>
      </c>
      <c r="G79">
        <v>102104189.21069342</v>
      </c>
      <c r="H79">
        <v>3.85</v>
      </c>
      <c r="I79">
        <v>1980</v>
      </c>
      <c r="J79">
        <v>59.799475882521342</v>
      </c>
    </row>
    <row r="80" spans="1:10" ht="15" thickBot="1" x14ac:dyDescent="0.35">
      <c r="A80" t="b">
        <v>0</v>
      </c>
      <c r="B80" s="36" t="s">
        <v>459</v>
      </c>
      <c r="C80">
        <v>19353600</v>
      </c>
      <c r="D80">
        <v>53083957.5</v>
      </c>
      <c r="E80">
        <v>20555282.732086845</v>
      </c>
      <c r="F80">
        <v>9270000.0000000019</v>
      </c>
      <c r="G80">
        <v>102262840.23208684</v>
      </c>
      <c r="H80">
        <v>5.4</v>
      </c>
      <c r="I80">
        <v>3150</v>
      </c>
      <c r="J80">
        <v>42.966564634442847</v>
      </c>
    </row>
    <row r="81" spans="1:10" ht="15" thickBot="1" x14ac:dyDescent="0.35">
      <c r="A81" t="s">
        <v>556</v>
      </c>
      <c r="B81" s="36" t="s">
        <v>381</v>
      </c>
      <c r="C81">
        <v>10393600.000000002</v>
      </c>
      <c r="D81">
        <v>44152371</v>
      </c>
      <c r="E81">
        <v>17995282.732086845</v>
      </c>
      <c r="F81">
        <v>30021447.683690321</v>
      </c>
      <c r="G81">
        <v>102562701.41577716</v>
      </c>
      <c r="H81">
        <v>2.9000000000000004</v>
      </c>
      <c r="I81">
        <v>2620</v>
      </c>
      <c r="J81">
        <v>55.872551220549965</v>
      </c>
    </row>
    <row r="82" spans="1:10" ht="15" thickBot="1" x14ac:dyDescent="0.35">
      <c r="A82" t="b">
        <v>0</v>
      </c>
      <c r="B82" s="36" t="s">
        <v>458</v>
      </c>
      <c r="C82">
        <v>19353600</v>
      </c>
      <c r="D82">
        <v>50556150</v>
      </c>
      <c r="E82">
        <v>17995282.732086841</v>
      </c>
      <c r="F82">
        <v>15450000</v>
      </c>
      <c r="G82">
        <v>103355032.73208684</v>
      </c>
      <c r="H82">
        <v>5.4</v>
      </c>
      <c r="I82">
        <v>3000</v>
      </c>
      <c r="J82">
        <v>46.473814634442839</v>
      </c>
    </row>
    <row r="83" spans="1:10" x14ac:dyDescent="0.3">
      <c r="A83" t="s">
        <v>556</v>
      </c>
      <c r="B83" t="s">
        <v>146</v>
      </c>
      <c r="C83">
        <v>6809600</v>
      </c>
      <c r="D83">
        <v>45500535</v>
      </c>
      <c r="E83">
        <v>27507420.618898246</v>
      </c>
      <c r="F83">
        <v>23553658.14695226</v>
      </c>
      <c r="G83">
        <v>103371213.7658505</v>
      </c>
      <c r="H83">
        <v>1.9</v>
      </c>
      <c r="I83">
        <v>2700</v>
      </c>
      <c r="J83">
        <v>55.887301627399943</v>
      </c>
    </row>
    <row r="84" spans="1:10" ht="15" thickBot="1" x14ac:dyDescent="0.35">
      <c r="A84" t="s">
        <v>556</v>
      </c>
      <c r="B84" s="36" t="s">
        <v>396</v>
      </c>
      <c r="C84">
        <v>10393600.000000002</v>
      </c>
      <c r="D84">
        <v>44152371</v>
      </c>
      <c r="E84">
        <v>19275282.732086848</v>
      </c>
      <c r="F84">
        <v>30021447.683690321</v>
      </c>
      <c r="G84">
        <v>103842701.41577718</v>
      </c>
      <c r="H84">
        <v>2.9000000000000004</v>
      </c>
      <c r="I84">
        <v>2620</v>
      </c>
      <c r="J84">
        <v>56.872551220549965</v>
      </c>
    </row>
    <row r="85" spans="1:10" ht="15" thickBot="1" x14ac:dyDescent="0.35">
      <c r="A85" t="s">
        <v>556</v>
      </c>
      <c r="B85" s="15" t="s">
        <v>59</v>
      </c>
      <c r="C85" s="20">
        <v>5017600.0000000009</v>
      </c>
      <c r="D85">
        <v>47944082.25</v>
      </c>
      <c r="E85">
        <v>29799705.670473102</v>
      </c>
      <c r="F85" s="21">
        <v>21854158.146952257</v>
      </c>
      <c r="G85">
        <v>104615546.06742536</v>
      </c>
      <c r="H85">
        <v>1.4000000000000001</v>
      </c>
      <c r="I85">
        <v>2845</v>
      </c>
      <c r="J85">
        <v>55.804474323942806</v>
      </c>
    </row>
    <row r="86" spans="1:10" ht="15" thickBot="1" x14ac:dyDescent="0.35">
      <c r="A86" t="s">
        <v>556</v>
      </c>
      <c r="B86" s="36" t="s">
        <v>349</v>
      </c>
      <c r="C86">
        <v>5017600.0000000009</v>
      </c>
      <c r="D86">
        <v>47944082.25</v>
      </c>
      <c r="E86">
        <v>29799705.670473102</v>
      </c>
      <c r="F86">
        <v>21854158.146952257</v>
      </c>
      <c r="G86">
        <v>104615546.06742536</v>
      </c>
      <c r="H86">
        <v>1.4000000000000001</v>
      </c>
      <c r="I86">
        <v>2845</v>
      </c>
      <c r="J86">
        <v>55.804474323942806</v>
      </c>
    </row>
    <row r="87" spans="1:10" ht="15" thickBot="1" x14ac:dyDescent="0.35">
      <c r="A87" t="b">
        <v>0</v>
      </c>
      <c r="B87" s="36" t="s">
        <v>461</v>
      </c>
      <c r="C87">
        <v>19353600</v>
      </c>
      <c r="D87">
        <v>50556150</v>
      </c>
      <c r="E87">
        <v>19275282.732086845</v>
      </c>
      <c r="F87">
        <v>15450000</v>
      </c>
      <c r="G87">
        <v>104635032.73208684</v>
      </c>
      <c r="H87">
        <v>5.4</v>
      </c>
      <c r="I87">
        <v>3000</v>
      </c>
      <c r="J87">
        <v>47.473814634442839</v>
      </c>
    </row>
    <row r="88" spans="1:10" ht="15" thickBot="1" x14ac:dyDescent="0.35">
      <c r="A88" t="b">
        <v>0</v>
      </c>
      <c r="B88" s="36" t="s">
        <v>203</v>
      </c>
      <c r="C88">
        <v>23654400.000000004</v>
      </c>
      <c r="D88">
        <v>30670730.999999996</v>
      </c>
      <c r="E88">
        <v>29799705.670473102</v>
      </c>
      <c r="F88">
        <v>21390658.14695226</v>
      </c>
      <c r="G88">
        <v>105515494.81742536</v>
      </c>
      <c r="H88">
        <v>6.6000000000000005</v>
      </c>
      <c r="I88">
        <v>1820</v>
      </c>
      <c r="J88">
        <v>59.267349323942803</v>
      </c>
    </row>
    <row r="89" spans="1:10" ht="15" thickBot="1" x14ac:dyDescent="0.35">
      <c r="A89" t="s">
        <v>556</v>
      </c>
      <c r="B89" s="36" t="s">
        <v>391</v>
      </c>
      <c r="C89">
        <v>12508160</v>
      </c>
      <c r="D89">
        <v>49207986</v>
      </c>
      <c r="E89">
        <v>20555282.732086845</v>
      </c>
      <c r="F89">
        <v>23841447.683690324</v>
      </c>
      <c r="G89">
        <v>106112876.41577716</v>
      </c>
      <c r="H89">
        <v>3.4899999999999998</v>
      </c>
      <c r="I89">
        <v>2920</v>
      </c>
      <c r="J89">
        <v>53.684051220549961</v>
      </c>
    </row>
    <row r="90" spans="1:10" ht="15" thickBot="1" x14ac:dyDescent="0.35">
      <c r="A90" t="b">
        <v>0</v>
      </c>
      <c r="B90" s="36" t="s">
        <v>460</v>
      </c>
      <c r="C90">
        <v>21468160</v>
      </c>
      <c r="D90">
        <v>55611765</v>
      </c>
      <c r="E90">
        <v>20555282.732086845</v>
      </c>
      <c r="F90">
        <v>9270000.0000000019</v>
      </c>
      <c r="G90">
        <v>106905207.73208684</v>
      </c>
      <c r="H90">
        <v>5.99</v>
      </c>
      <c r="I90">
        <v>3300</v>
      </c>
      <c r="J90">
        <v>44.285314634442848</v>
      </c>
    </row>
    <row r="91" spans="1:10" ht="15" thickBot="1" x14ac:dyDescent="0.35">
      <c r="A91" t="s">
        <v>556</v>
      </c>
      <c r="B91" s="36" t="s">
        <v>435</v>
      </c>
      <c r="C91">
        <v>2867200</v>
      </c>
      <c r="D91">
        <v>50724670.500000007</v>
      </c>
      <c r="E91">
        <v>32091990.722047955</v>
      </c>
      <c r="F91">
        <v>22134877.52926968</v>
      </c>
      <c r="G91">
        <v>107818738.75131764</v>
      </c>
      <c r="H91">
        <v>0.8</v>
      </c>
      <c r="I91">
        <v>3010</v>
      </c>
      <c r="J91">
        <v>57.569890110114216</v>
      </c>
    </row>
    <row r="92" spans="1:10" ht="15" thickBot="1" x14ac:dyDescent="0.35">
      <c r="A92" t="s">
        <v>556</v>
      </c>
      <c r="B92" s="36" t="s">
        <v>145</v>
      </c>
      <c r="C92">
        <v>5734400</v>
      </c>
      <c r="D92">
        <v>50556150</v>
      </c>
      <c r="E92">
        <v>29799705.670473102</v>
      </c>
      <c r="F92">
        <v>23553658.14695226</v>
      </c>
      <c r="G92">
        <v>109643913.81742536</v>
      </c>
      <c r="H92">
        <v>1.6</v>
      </c>
      <c r="I92">
        <v>3000</v>
      </c>
      <c r="J92">
        <v>58.24364932394279</v>
      </c>
    </row>
    <row r="93" spans="1:10" ht="15" thickBot="1" x14ac:dyDescent="0.35">
      <c r="A93" t="b">
        <v>0</v>
      </c>
      <c r="B93" s="36" t="s">
        <v>463</v>
      </c>
      <c r="C93">
        <v>21504000</v>
      </c>
      <c r="D93">
        <v>53926560</v>
      </c>
      <c r="E93">
        <v>14899852.835236551</v>
      </c>
      <c r="F93">
        <v>20014298.455793552</v>
      </c>
      <c r="G93">
        <v>110344711.29103011</v>
      </c>
      <c r="H93">
        <v>6</v>
      </c>
      <c r="I93">
        <v>3200</v>
      </c>
      <c r="J93">
        <v>49.983867751599966</v>
      </c>
    </row>
    <row r="94" spans="1:10" ht="15" thickBot="1" x14ac:dyDescent="0.35">
      <c r="A94" t="s">
        <v>556</v>
      </c>
      <c r="B94" s="15" t="s">
        <v>58</v>
      </c>
      <c r="C94" s="20">
        <v>3942400.0000000005</v>
      </c>
      <c r="D94">
        <v>52999697.25</v>
      </c>
      <c r="E94">
        <v>32091990.722047955</v>
      </c>
      <c r="F94" s="21">
        <v>21854158.146952257</v>
      </c>
      <c r="G94">
        <v>110888246.11900021</v>
      </c>
      <c r="H94">
        <v>1.1000000000000001</v>
      </c>
      <c r="I94">
        <v>3145</v>
      </c>
      <c r="J94">
        <v>58.160822020485661</v>
      </c>
    </row>
    <row r="95" spans="1:10" x14ac:dyDescent="0.3">
      <c r="A95" t="s">
        <v>556</v>
      </c>
      <c r="B95" t="s">
        <v>348</v>
      </c>
      <c r="C95">
        <v>3942400.0000000005</v>
      </c>
      <c r="D95">
        <v>52999697.25</v>
      </c>
      <c r="E95">
        <v>32091990.722047955</v>
      </c>
      <c r="F95">
        <v>21854158.146952257</v>
      </c>
      <c r="G95">
        <v>110888246.11900021</v>
      </c>
      <c r="H95">
        <v>1.1000000000000001</v>
      </c>
      <c r="I95">
        <v>3145</v>
      </c>
      <c r="J95">
        <v>58.160822020485661</v>
      </c>
    </row>
    <row r="96" spans="1:10" x14ac:dyDescent="0.3">
      <c r="A96" t="b">
        <v>0</v>
      </c>
      <c r="B96" t="s">
        <v>536</v>
      </c>
      <c r="C96">
        <v>16307200</v>
      </c>
      <c r="D96">
        <v>47017219.500000007</v>
      </c>
      <c r="E96">
        <v>26285995.361023977</v>
      </c>
      <c r="F96">
        <v>23104298.455793552</v>
      </c>
      <c r="G96">
        <v>112714713.31681755</v>
      </c>
      <c r="H96">
        <v>4.55</v>
      </c>
      <c r="I96">
        <v>2790</v>
      </c>
      <c r="J96">
        <v>58.502441599871396</v>
      </c>
    </row>
    <row r="97" spans="1:10" x14ac:dyDescent="0.3">
      <c r="A97" t="b">
        <v>0</v>
      </c>
      <c r="B97" t="s">
        <v>507</v>
      </c>
      <c r="C97">
        <v>17024000</v>
      </c>
      <c r="D97">
        <v>49376506.5</v>
      </c>
      <c r="E97">
        <v>20555282.732086845</v>
      </c>
      <c r="F97">
        <v>26608307.374849036</v>
      </c>
      <c r="G97">
        <v>113564096.60693587</v>
      </c>
      <c r="H97">
        <v>4.75</v>
      </c>
      <c r="I97">
        <v>2930</v>
      </c>
      <c r="J97">
        <v>58.167172765364242</v>
      </c>
    </row>
    <row r="98" spans="1:10" x14ac:dyDescent="0.3">
      <c r="A98" t="b">
        <v>0</v>
      </c>
      <c r="B98" t="s">
        <v>531</v>
      </c>
      <c r="C98">
        <v>16307200</v>
      </c>
      <c r="D98">
        <v>44489412</v>
      </c>
      <c r="E98">
        <v>23725995.361023977</v>
      </c>
      <c r="F98">
        <v>29284298.455793548</v>
      </c>
      <c r="G98">
        <v>113806905.81681752</v>
      </c>
      <c r="H98">
        <v>4.55</v>
      </c>
      <c r="I98">
        <v>2640</v>
      </c>
      <c r="J98">
        <v>62.009691599871388</v>
      </c>
    </row>
    <row r="99" spans="1:10" x14ac:dyDescent="0.3">
      <c r="A99" t="b">
        <v>0</v>
      </c>
      <c r="B99" t="s">
        <v>502</v>
      </c>
      <c r="C99">
        <v>17024000</v>
      </c>
      <c r="D99">
        <v>46848699</v>
      </c>
      <c r="E99">
        <v>17995282.732086845</v>
      </c>
      <c r="F99">
        <v>32788307.37484904</v>
      </c>
      <c r="G99">
        <v>114656289.10693587</v>
      </c>
      <c r="H99">
        <v>4.75</v>
      </c>
      <c r="I99">
        <v>2780</v>
      </c>
      <c r="J99">
        <v>61.674422765364241</v>
      </c>
    </row>
    <row r="100" spans="1:10" x14ac:dyDescent="0.3">
      <c r="A100" t="s">
        <v>556</v>
      </c>
      <c r="B100" s="43" t="s">
        <v>88</v>
      </c>
      <c r="C100" s="20">
        <v>4838400</v>
      </c>
      <c r="D100">
        <v>50556150</v>
      </c>
      <c r="E100">
        <v>37822703.350985087</v>
      </c>
      <c r="F100" s="21">
        <v>21545158.14695226</v>
      </c>
      <c r="G100">
        <v>114762411.49793734</v>
      </c>
      <c r="H100">
        <v>1.35</v>
      </c>
      <c r="I100">
        <v>3000</v>
      </c>
      <c r="J100">
        <v>62.211616261842785</v>
      </c>
    </row>
    <row r="101" spans="1:10" x14ac:dyDescent="0.3">
      <c r="A101" t="b">
        <v>0</v>
      </c>
      <c r="B101" t="s">
        <v>546</v>
      </c>
      <c r="C101">
        <v>16307200</v>
      </c>
      <c r="D101">
        <v>44489412</v>
      </c>
      <c r="E101">
        <v>25005995.361023977</v>
      </c>
      <c r="F101">
        <v>29284298.455793548</v>
      </c>
      <c r="G101">
        <v>115086905.81681752</v>
      </c>
      <c r="H101">
        <v>4.55</v>
      </c>
      <c r="I101">
        <v>2640</v>
      </c>
      <c r="J101">
        <v>63.009691599871388</v>
      </c>
    </row>
    <row r="102" spans="1:10" x14ac:dyDescent="0.3">
      <c r="A102" t="s">
        <v>556</v>
      </c>
      <c r="B102" s="43" t="s">
        <v>9</v>
      </c>
      <c r="C102" s="20">
        <v>1792000</v>
      </c>
      <c r="D102">
        <v>65722995</v>
      </c>
      <c r="E102">
        <v>16045995.361023977</v>
      </c>
      <c r="F102" s="21">
        <v>31542200.479209293</v>
      </c>
      <c r="G102">
        <v>115103190.84023327</v>
      </c>
      <c r="H102">
        <v>0.5</v>
      </c>
      <c r="I102">
        <v>3900</v>
      </c>
      <c r="J102">
        <v>56.670929486682795</v>
      </c>
    </row>
    <row r="103" spans="1:10" x14ac:dyDescent="0.3">
      <c r="A103" t="s">
        <v>556</v>
      </c>
      <c r="B103" t="s">
        <v>320</v>
      </c>
      <c r="C103">
        <v>5734400</v>
      </c>
      <c r="D103">
        <v>55611765</v>
      </c>
      <c r="E103">
        <v>32550447.732362919</v>
      </c>
      <c r="F103">
        <v>21581505.59103794</v>
      </c>
      <c r="G103">
        <v>115478118.32340087</v>
      </c>
      <c r="H103">
        <v>1.6</v>
      </c>
      <c r="I103">
        <v>3300</v>
      </c>
      <c r="J103">
        <v>59.46345534045993</v>
      </c>
    </row>
    <row r="104" spans="1:10" x14ac:dyDescent="0.3">
      <c r="A104" t="b">
        <v>0</v>
      </c>
      <c r="B104" t="s">
        <v>517</v>
      </c>
      <c r="C104">
        <v>17024000</v>
      </c>
      <c r="D104">
        <v>46848699</v>
      </c>
      <c r="E104">
        <v>19275282.732086848</v>
      </c>
      <c r="F104">
        <v>32788307.37484904</v>
      </c>
      <c r="G104">
        <v>115936289.10693589</v>
      </c>
      <c r="H104">
        <v>4.75</v>
      </c>
      <c r="I104">
        <v>2780</v>
      </c>
      <c r="J104">
        <v>62.674422765364241</v>
      </c>
    </row>
    <row r="105" spans="1:10" x14ac:dyDescent="0.3">
      <c r="A105" t="b">
        <v>0</v>
      </c>
      <c r="B105" t="s">
        <v>212</v>
      </c>
      <c r="C105">
        <v>26880000</v>
      </c>
      <c r="D105">
        <v>46680178.5</v>
      </c>
      <c r="E105">
        <v>21701425.257874269</v>
      </c>
      <c r="F105">
        <v>21713798.455793552</v>
      </c>
      <c r="G105">
        <v>116975402.21366781</v>
      </c>
      <c r="H105">
        <v>7.5</v>
      </c>
      <c r="I105">
        <v>2770</v>
      </c>
      <c r="J105">
        <v>57.635046206785681</v>
      </c>
    </row>
    <row r="106" spans="1:10" x14ac:dyDescent="0.3">
      <c r="A106" t="b">
        <v>0</v>
      </c>
      <c r="B106" t="s">
        <v>541</v>
      </c>
      <c r="C106">
        <v>18421760.000000004</v>
      </c>
      <c r="D106">
        <v>49545026.999999993</v>
      </c>
      <c r="E106">
        <v>26285995.361023977</v>
      </c>
      <c r="F106">
        <v>23104298.455793552</v>
      </c>
      <c r="G106">
        <v>117357080.81681752</v>
      </c>
      <c r="H106">
        <v>5.1400000000000006</v>
      </c>
      <c r="I106">
        <v>2940</v>
      </c>
      <c r="J106">
        <v>59.821191599871398</v>
      </c>
    </row>
    <row r="107" spans="1:10" x14ac:dyDescent="0.3">
      <c r="A107" t="s">
        <v>556</v>
      </c>
      <c r="B107" t="s">
        <v>117</v>
      </c>
      <c r="C107">
        <v>5017600.0000000009</v>
      </c>
      <c r="D107">
        <v>53926560</v>
      </c>
      <c r="E107">
        <v>34384275.773622803</v>
      </c>
      <c r="F107">
        <v>24326158.14695226</v>
      </c>
      <c r="G107">
        <v>117654593.92057507</v>
      </c>
      <c r="H107">
        <v>1.4000000000000001</v>
      </c>
      <c r="I107">
        <v>3200</v>
      </c>
      <c r="J107">
        <v>62.952344717028495</v>
      </c>
    </row>
    <row r="108" spans="1:10" x14ac:dyDescent="0.3">
      <c r="A108" t="b">
        <v>0</v>
      </c>
      <c r="B108" t="s">
        <v>207</v>
      </c>
      <c r="C108">
        <v>26880000</v>
      </c>
      <c r="D108">
        <v>44152371</v>
      </c>
      <c r="E108">
        <v>19141425.257874273</v>
      </c>
      <c r="F108">
        <v>27893798.455793545</v>
      </c>
      <c r="G108">
        <v>118067594.71366782</v>
      </c>
      <c r="H108">
        <v>7.5</v>
      </c>
      <c r="I108">
        <v>2620</v>
      </c>
      <c r="J108">
        <v>61.14229620678568</v>
      </c>
    </row>
    <row r="109" spans="1:10" x14ac:dyDescent="0.3">
      <c r="A109" t="b">
        <v>0</v>
      </c>
      <c r="B109" t="s">
        <v>512</v>
      </c>
      <c r="C109">
        <v>19138560</v>
      </c>
      <c r="D109">
        <v>51904314</v>
      </c>
      <c r="E109">
        <v>20555282.732086845</v>
      </c>
      <c r="F109">
        <v>26608307.374849036</v>
      </c>
      <c r="G109">
        <v>118206464.10693587</v>
      </c>
      <c r="H109">
        <v>5.34</v>
      </c>
      <c r="I109">
        <v>3080</v>
      </c>
      <c r="J109">
        <v>59.485922765364244</v>
      </c>
    </row>
    <row r="110" spans="1:10" x14ac:dyDescent="0.3">
      <c r="A110" t="s">
        <v>556</v>
      </c>
      <c r="B110" t="s">
        <v>444</v>
      </c>
      <c r="C110">
        <v>6092800.0000000009</v>
      </c>
      <c r="D110">
        <v>66734118.000000007</v>
      </c>
      <c r="E110">
        <v>23993710.309449125</v>
      </c>
      <c r="F110">
        <v>22458017.838110968</v>
      </c>
      <c r="G110">
        <v>119278646.1475601</v>
      </c>
      <c r="H110">
        <v>1.7000000000000002</v>
      </c>
      <c r="I110">
        <v>3960</v>
      </c>
      <c r="J110">
        <v>55.937586992957101</v>
      </c>
    </row>
    <row r="111" spans="1:10" x14ac:dyDescent="0.3">
      <c r="A111" t="b">
        <v>0</v>
      </c>
      <c r="B111" t="s">
        <v>222</v>
      </c>
      <c r="C111">
        <v>26880000</v>
      </c>
      <c r="D111">
        <v>44152371</v>
      </c>
      <c r="E111">
        <v>20421425.257874273</v>
      </c>
      <c r="F111">
        <v>27893798.455793545</v>
      </c>
      <c r="G111">
        <v>119347594.71366782</v>
      </c>
      <c r="H111">
        <v>7.5</v>
      </c>
      <c r="I111">
        <v>2620</v>
      </c>
      <c r="J111">
        <v>62.14229620678568</v>
      </c>
    </row>
    <row r="112" spans="1:10" x14ac:dyDescent="0.3">
      <c r="A112" t="s">
        <v>556</v>
      </c>
      <c r="B112" s="43" t="s">
        <v>30</v>
      </c>
      <c r="C112" s="20">
        <v>10035200.000000002</v>
      </c>
      <c r="D112">
        <v>59403476.25</v>
      </c>
      <c r="E112">
        <v>27507420.618898246</v>
      </c>
      <c r="F112" s="21">
        <v>22781158.146952253</v>
      </c>
      <c r="G112">
        <v>119727255.0158505</v>
      </c>
      <c r="H112">
        <v>2.8000000000000003</v>
      </c>
      <c r="I112">
        <v>3525</v>
      </c>
      <c r="J112">
        <v>59.107426627399946</v>
      </c>
    </row>
    <row r="113" spans="1:10" x14ac:dyDescent="0.3">
      <c r="A113" t="s">
        <v>556</v>
      </c>
      <c r="B113" t="s">
        <v>439</v>
      </c>
      <c r="C113">
        <v>6092800.0000000009</v>
      </c>
      <c r="D113">
        <v>64206310.500000007</v>
      </c>
      <c r="E113">
        <v>21433710.309449125</v>
      </c>
      <c r="F113">
        <v>28638017.838110976</v>
      </c>
      <c r="G113">
        <v>120370838.64756012</v>
      </c>
      <c r="H113">
        <v>1.7000000000000002</v>
      </c>
      <c r="I113">
        <v>3810</v>
      </c>
      <c r="J113">
        <v>59.444836992957114</v>
      </c>
    </row>
    <row r="114" spans="1:10" x14ac:dyDescent="0.3">
      <c r="A114" t="s">
        <v>556</v>
      </c>
      <c r="B114" s="43" t="s">
        <v>87</v>
      </c>
      <c r="C114" s="20">
        <v>3763200</v>
      </c>
      <c r="D114">
        <v>55611765</v>
      </c>
      <c r="E114">
        <v>40114988.402559936</v>
      </c>
      <c r="F114" s="21">
        <v>21545158.14695226</v>
      </c>
      <c r="G114">
        <v>121035111.54951219</v>
      </c>
      <c r="H114">
        <v>1.05</v>
      </c>
      <c r="I114">
        <v>3300</v>
      </c>
      <c r="J114">
        <v>64.567963958385633</v>
      </c>
    </row>
    <row r="115" spans="1:10" x14ac:dyDescent="0.3">
      <c r="A115" t="s">
        <v>556</v>
      </c>
      <c r="B115" t="s">
        <v>154</v>
      </c>
      <c r="C115">
        <v>8960000</v>
      </c>
      <c r="D115">
        <v>66565597.5</v>
      </c>
      <c r="E115">
        <v>21701425.257874269</v>
      </c>
      <c r="F115">
        <v>23876798.455793552</v>
      </c>
      <c r="G115">
        <v>121103821.21366781</v>
      </c>
      <c r="H115">
        <v>2.5</v>
      </c>
      <c r="I115">
        <v>3950</v>
      </c>
      <c r="J115">
        <v>56.611346206785676</v>
      </c>
    </row>
    <row r="116" spans="1:10" x14ac:dyDescent="0.3">
      <c r="A116" t="s">
        <v>556</v>
      </c>
      <c r="B116" t="s">
        <v>388</v>
      </c>
      <c r="C116">
        <v>9676800</v>
      </c>
      <c r="D116">
        <v>48365383.500000007</v>
      </c>
      <c r="E116">
        <v>36601278.093110822</v>
      </c>
      <c r="F116">
        <v>26608307.374849036</v>
      </c>
      <c r="G116">
        <v>121251768.96795987</v>
      </c>
      <c r="H116">
        <v>2.7</v>
      </c>
      <c r="I116">
        <v>2870</v>
      </c>
      <c r="J116">
        <v>67.636006641164229</v>
      </c>
    </row>
    <row r="117" spans="1:10" x14ac:dyDescent="0.3">
      <c r="A117" t="b">
        <v>0</v>
      </c>
      <c r="B117" t="s">
        <v>217</v>
      </c>
      <c r="C117">
        <v>28994560</v>
      </c>
      <c r="D117">
        <v>49207986</v>
      </c>
      <c r="E117">
        <v>21701425.257874269</v>
      </c>
      <c r="F117">
        <v>21713798.455793552</v>
      </c>
      <c r="G117">
        <v>121617769.71366781</v>
      </c>
      <c r="H117">
        <v>8.09</v>
      </c>
      <c r="I117">
        <v>2920</v>
      </c>
      <c r="J117">
        <v>58.953796206785675</v>
      </c>
    </row>
    <row r="118" spans="1:10" x14ac:dyDescent="0.3">
      <c r="A118" t="s">
        <v>556</v>
      </c>
      <c r="B118" t="s">
        <v>454</v>
      </c>
      <c r="C118">
        <v>6092800.0000000009</v>
      </c>
      <c r="D118">
        <v>64206310.500000007</v>
      </c>
      <c r="E118">
        <v>22713710.309449125</v>
      </c>
      <c r="F118">
        <v>28638017.838110976</v>
      </c>
      <c r="G118">
        <v>121650838.64756012</v>
      </c>
      <c r="H118">
        <v>1.7000000000000002</v>
      </c>
      <c r="I118">
        <v>3810</v>
      </c>
      <c r="J118">
        <v>60.444836992957114</v>
      </c>
    </row>
    <row r="119" spans="1:10" x14ac:dyDescent="0.3">
      <c r="A119" t="s">
        <v>556</v>
      </c>
      <c r="B119" t="s">
        <v>319</v>
      </c>
      <c r="C119">
        <v>4659200</v>
      </c>
      <c r="D119">
        <v>60667380.000000007</v>
      </c>
      <c r="E119">
        <v>34842732.783937775</v>
      </c>
      <c r="F119">
        <v>21581505.59103794</v>
      </c>
      <c r="G119">
        <v>121750818.37497573</v>
      </c>
      <c r="H119">
        <v>1.3</v>
      </c>
      <c r="I119">
        <v>3600</v>
      </c>
      <c r="J119">
        <v>61.819803037002778</v>
      </c>
    </row>
    <row r="120" spans="1:10" x14ac:dyDescent="0.3">
      <c r="A120" t="s">
        <v>556</v>
      </c>
      <c r="B120" t="s">
        <v>149</v>
      </c>
      <c r="C120">
        <v>8960000</v>
      </c>
      <c r="D120">
        <v>64037790</v>
      </c>
      <c r="E120">
        <v>19141425.257874273</v>
      </c>
      <c r="F120">
        <v>30056798.455793552</v>
      </c>
      <c r="G120">
        <v>122196013.71366784</v>
      </c>
      <c r="H120">
        <v>2.5</v>
      </c>
      <c r="I120">
        <v>3800</v>
      </c>
      <c r="J120">
        <v>60.118596206785682</v>
      </c>
    </row>
    <row r="121" spans="1:10" x14ac:dyDescent="0.3">
      <c r="A121" t="s">
        <v>556</v>
      </c>
      <c r="B121" t="s">
        <v>383</v>
      </c>
      <c r="C121">
        <v>9676800</v>
      </c>
      <c r="D121">
        <v>45837576</v>
      </c>
      <c r="E121">
        <v>34041278.093110822</v>
      </c>
      <c r="F121">
        <v>32788307.37484904</v>
      </c>
      <c r="G121">
        <v>122343961.46795987</v>
      </c>
      <c r="H121">
        <v>2.7</v>
      </c>
      <c r="I121">
        <v>2720</v>
      </c>
      <c r="J121">
        <v>71.143256641164228</v>
      </c>
    </row>
    <row r="122" spans="1:10" x14ac:dyDescent="0.3">
      <c r="A122" t="s">
        <v>556</v>
      </c>
      <c r="B122" s="43" t="s">
        <v>67</v>
      </c>
      <c r="C122" s="20">
        <v>7168000</v>
      </c>
      <c r="D122">
        <v>69009144.75</v>
      </c>
      <c r="E122">
        <v>23993710.309449125</v>
      </c>
      <c r="F122" s="21">
        <v>22177298.455793556</v>
      </c>
      <c r="G122">
        <v>122348153.51524268</v>
      </c>
      <c r="H122">
        <v>2</v>
      </c>
      <c r="I122">
        <v>4095</v>
      </c>
      <c r="J122">
        <v>56.528518903328539</v>
      </c>
    </row>
    <row r="123" spans="1:10" x14ac:dyDescent="0.3">
      <c r="A123" t="s">
        <v>556</v>
      </c>
      <c r="B123" t="s">
        <v>357</v>
      </c>
      <c r="C123">
        <v>7168000</v>
      </c>
      <c r="D123">
        <v>69009144.75</v>
      </c>
      <c r="E123">
        <v>23993710.309449125</v>
      </c>
      <c r="F123">
        <v>22177298.455793556</v>
      </c>
      <c r="G123">
        <v>122348153.51524268</v>
      </c>
      <c r="H123">
        <v>2</v>
      </c>
      <c r="I123">
        <v>4095</v>
      </c>
      <c r="J123">
        <v>56.528518903328539</v>
      </c>
    </row>
    <row r="124" spans="1:10" x14ac:dyDescent="0.3">
      <c r="A124" t="s">
        <v>556</v>
      </c>
      <c r="B124" s="43" t="s">
        <v>62</v>
      </c>
      <c r="C124" s="20">
        <v>7168000</v>
      </c>
      <c r="D124">
        <v>66481337.250000007</v>
      </c>
      <c r="E124">
        <v>21433710.309449125</v>
      </c>
      <c r="F124" s="21">
        <v>28357298.455793552</v>
      </c>
      <c r="G124">
        <v>123440346.01524267</v>
      </c>
      <c r="H124">
        <v>2</v>
      </c>
      <c r="I124">
        <v>3945</v>
      </c>
      <c r="J124">
        <v>60.035768903328538</v>
      </c>
    </row>
    <row r="125" spans="1:10" x14ac:dyDescent="0.3">
      <c r="A125" t="s">
        <v>556</v>
      </c>
      <c r="B125" t="s">
        <v>352</v>
      </c>
      <c r="C125">
        <v>7168000</v>
      </c>
      <c r="D125">
        <v>66481337.250000007</v>
      </c>
      <c r="E125">
        <v>21433710.309449125</v>
      </c>
      <c r="F125">
        <v>28357298.455793552</v>
      </c>
      <c r="G125">
        <v>123440346.01524267</v>
      </c>
      <c r="H125">
        <v>2</v>
      </c>
      <c r="I125">
        <v>3945</v>
      </c>
      <c r="J125">
        <v>60.035768903328538</v>
      </c>
    </row>
    <row r="126" spans="1:10" x14ac:dyDescent="0.3">
      <c r="A126" t="s">
        <v>556</v>
      </c>
      <c r="B126" t="s">
        <v>164</v>
      </c>
      <c r="C126">
        <v>8960000</v>
      </c>
      <c r="D126">
        <v>64037790</v>
      </c>
      <c r="E126">
        <v>20421425.257874273</v>
      </c>
      <c r="F126">
        <v>30056798.455793552</v>
      </c>
      <c r="G126">
        <v>123476013.71366784</v>
      </c>
      <c r="H126">
        <v>2.5</v>
      </c>
      <c r="I126">
        <v>3800</v>
      </c>
      <c r="J126">
        <v>61.118596206785682</v>
      </c>
    </row>
    <row r="127" spans="1:10" x14ac:dyDescent="0.3">
      <c r="A127" t="s">
        <v>556</v>
      </c>
      <c r="B127" t="s">
        <v>398</v>
      </c>
      <c r="C127">
        <v>9676800</v>
      </c>
      <c r="D127">
        <v>45837576</v>
      </c>
      <c r="E127">
        <v>35321278.093110822</v>
      </c>
      <c r="F127">
        <v>32788307.37484904</v>
      </c>
      <c r="G127">
        <v>123623961.46795987</v>
      </c>
      <c r="H127">
        <v>2.7</v>
      </c>
      <c r="I127">
        <v>2720</v>
      </c>
      <c r="J127">
        <v>72.143256641164228</v>
      </c>
    </row>
    <row r="128" spans="1:10" x14ac:dyDescent="0.3">
      <c r="A128" t="s">
        <v>556</v>
      </c>
      <c r="B128" t="s">
        <v>449</v>
      </c>
      <c r="C128">
        <v>8207360</v>
      </c>
      <c r="D128">
        <v>69261925.5</v>
      </c>
      <c r="E128">
        <v>23993710.309449125</v>
      </c>
      <c r="F128">
        <v>22458017.838110968</v>
      </c>
      <c r="G128">
        <v>123921013.64756009</v>
      </c>
      <c r="H128">
        <v>2.29</v>
      </c>
      <c r="I128">
        <v>4110</v>
      </c>
      <c r="J128">
        <v>57.256336992957102</v>
      </c>
    </row>
    <row r="129" spans="1:10" x14ac:dyDescent="0.3">
      <c r="A129" t="s">
        <v>556</v>
      </c>
      <c r="B129" t="s">
        <v>116</v>
      </c>
      <c r="C129">
        <v>3942400.0000000005</v>
      </c>
      <c r="D129">
        <v>58982175</v>
      </c>
      <c r="E129">
        <v>36676560.825197659</v>
      </c>
      <c r="F129">
        <v>24326158.14695226</v>
      </c>
      <c r="G129">
        <v>123927293.97214992</v>
      </c>
      <c r="H129">
        <v>1.1000000000000001</v>
      </c>
      <c r="I129">
        <v>3500</v>
      </c>
      <c r="J129">
        <v>65.308692413571364</v>
      </c>
    </row>
    <row r="130" spans="1:10" x14ac:dyDescent="0.3">
      <c r="A130" t="s">
        <v>556</v>
      </c>
      <c r="B130" s="43" t="s">
        <v>96</v>
      </c>
      <c r="C130" s="20">
        <v>6988800.0000000009</v>
      </c>
      <c r="D130">
        <v>71621212.5</v>
      </c>
      <c r="E130">
        <v>23993710.309449125</v>
      </c>
      <c r="F130" s="21">
        <v>21868298.455793552</v>
      </c>
      <c r="G130">
        <v>124472021.26524267</v>
      </c>
      <c r="H130">
        <v>1.9500000000000002</v>
      </c>
      <c r="I130">
        <v>4250</v>
      </c>
      <c r="J130">
        <v>56.667693903328541</v>
      </c>
    </row>
    <row r="131" spans="1:10" x14ac:dyDescent="0.3">
      <c r="A131" t="s">
        <v>556</v>
      </c>
      <c r="B131" s="43" t="s">
        <v>77</v>
      </c>
      <c r="C131" s="20">
        <v>7168000</v>
      </c>
      <c r="D131">
        <v>66481337.250000007</v>
      </c>
      <c r="E131">
        <v>22713710.309449125</v>
      </c>
      <c r="F131" s="21">
        <v>28357298.455793552</v>
      </c>
      <c r="G131">
        <v>124720346.01524267</v>
      </c>
      <c r="H131">
        <v>2</v>
      </c>
      <c r="I131">
        <v>3945</v>
      </c>
      <c r="J131">
        <v>61.035768903328538</v>
      </c>
    </row>
    <row r="132" spans="1:10" x14ac:dyDescent="0.3">
      <c r="A132" t="s">
        <v>556</v>
      </c>
      <c r="B132" t="s">
        <v>367</v>
      </c>
      <c r="C132">
        <v>7168000</v>
      </c>
      <c r="D132">
        <v>66481337.250000007</v>
      </c>
      <c r="E132">
        <v>22713710.309449125</v>
      </c>
      <c r="F132">
        <v>28357298.455793552</v>
      </c>
      <c r="G132">
        <v>124720346.01524267</v>
      </c>
      <c r="H132">
        <v>2</v>
      </c>
      <c r="I132">
        <v>3945</v>
      </c>
      <c r="J132">
        <v>61.035768903328538</v>
      </c>
    </row>
    <row r="133" spans="1:10" x14ac:dyDescent="0.3">
      <c r="A133" t="s">
        <v>556</v>
      </c>
      <c r="B133" t="s">
        <v>159</v>
      </c>
      <c r="C133">
        <v>11074560.000000002</v>
      </c>
      <c r="D133">
        <v>69093405.000000015</v>
      </c>
      <c r="E133">
        <v>21701425.257874269</v>
      </c>
      <c r="F133">
        <v>23876798.455793552</v>
      </c>
      <c r="G133">
        <v>125746188.71366784</v>
      </c>
      <c r="H133">
        <v>3.0900000000000007</v>
      </c>
      <c r="I133">
        <v>4100</v>
      </c>
      <c r="J133">
        <v>57.930096206785677</v>
      </c>
    </row>
    <row r="134" spans="1:10" x14ac:dyDescent="0.3">
      <c r="A134" t="s">
        <v>556</v>
      </c>
      <c r="B134" t="s">
        <v>393</v>
      </c>
      <c r="C134">
        <v>11791360</v>
      </c>
      <c r="D134">
        <v>50893191</v>
      </c>
      <c r="E134">
        <v>36601278.093110822</v>
      </c>
      <c r="F134">
        <v>26608307.374849036</v>
      </c>
      <c r="G134">
        <v>125894136.46795987</v>
      </c>
      <c r="H134">
        <v>3.29</v>
      </c>
      <c r="I134">
        <v>3020</v>
      </c>
      <c r="J134">
        <v>68.954756641164238</v>
      </c>
    </row>
    <row r="135" spans="1:10" x14ac:dyDescent="0.3">
      <c r="A135" t="s">
        <v>556</v>
      </c>
      <c r="B135" s="43" t="s">
        <v>29</v>
      </c>
      <c r="C135" s="20">
        <v>8960000</v>
      </c>
      <c r="D135">
        <v>64459091.25</v>
      </c>
      <c r="E135">
        <v>29799705.670473102</v>
      </c>
      <c r="F135" s="21">
        <v>22781158.146952253</v>
      </c>
      <c r="G135">
        <v>125999955.06742536</v>
      </c>
      <c r="H135">
        <v>2.5</v>
      </c>
      <c r="I135">
        <v>3825</v>
      </c>
      <c r="J135">
        <v>61.463774323942793</v>
      </c>
    </row>
    <row r="136" spans="1:10" x14ac:dyDescent="0.3">
      <c r="A136" t="s">
        <v>556</v>
      </c>
      <c r="B136" t="s">
        <v>285</v>
      </c>
      <c r="C136">
        <v>2867200</v>
      </c>
      <c r="D136">
        <v>69514706.25</v>
      </c>
      <c r="E136">
        <v>26973680.876496434</v>
      </c>
      <c r="F136">
        <v>26884993.343964905</v>
      </c>
      <c r="G136">
        <v>126240580.47046134</v>
      </c>
      <c r="H136">
        <v>0.8</v>
      </c>
      <c r="I136">
        <v>4125</v>
      </c>
      <c r="J136">
        <v>61.84574847016566</v>
      </c>
    </row>
    <row r="137" spans="1:10" x14ac:dyDescent="0.3">
      <c r="A137" t="s">
        <v>556</v>
      </c>
      <c r="B137" s="43" t="s">
        <v>72</v>
      </c>
      <c r="C137" s="20">
        <v>9282560</v>
      </c>
      <c r="D137">
        <v>71536952.250000015</v>
      </c>
      <c r="E137">
        <v>23993710.309449125</v>
      </c>
      <c r="F137" s="21">
        <v>22177298.455793556</v>
      </c>
      <c r="G137">
        <v>126990521.0152427</v>
      </c>
      <c r="H137">
        <v>2.59</v>
      </c>
      <c r="I137">
        <v>4245</v>
      </c>
      <c r="J137">
        <v>57.847268903328541</v>
      </c>
    </row>
    <row r="138" spans="1:10" x14ac:dyDescent="0.3">
      <c r="A138" t="s">
        <v>556</v>
      </c>
      <c r="B138" t="s">
        <v>362</v>
      </c>
      <c r="C138">
        <v>9282560</v>
      </c>
      <c r="D138">
        <v>71536952.250000015</v>
      </c>
      <c r="E138">
        <v>23993710.309449125</v>
      </c>
      <c r="F138">
        <v>22177298.455793556</v>
      </c>
      <c r="G138">
        <v>126990521.0152427</v>
      </c>
      <c r="H138">
        <v>2.59</v>
      </c>
      <c r="I138">
        <v>4245</v>
      </c>
      <c r="J138">
        <v>57.847268903328541</v>
      </c>
    </row>
    <row r="139" spans="1:10" x14ac:dyDescent="0.3">
      <c r="A139" t="s">
        <v>556</v>
      </c>
      <c r="B139" t="s">
        <v>284</v>
      </c>
      <c r="C139">
        <v>2867200</v>
      </c>
      <c r="D139">
        <v>66986898.750000007</v>
      </c>
      <c r="E139">
        <v>24413680.876496434</v>
      </c>
      <c r="F139">
        <v>33064993.343964901</v>
      </c>
      <c r="G139">
        <v>127332772.97046134</v>
      </c>
      <c r="H139">
        <v>0.8</v>
      </c>
      <c r="I139">
        <v>3975</v>
      </c>
      <c r="J139">
        <v>65.352998470165659</v>
      </c>
    </row>
    <row r="140" spans="1:10" x14ac:dyDescent="0.3">
      <c r="A140" t="s">
        <v>556</v>
      </c>
      <c r="B140" t="s">
        <v>387</v>
      </c>
      <c r="C140">
        <v>8601600</v>
      </c>
      <c r="D140">
        <v>53420998.5</v>
      </c>
      <c r="E140">
        <v>38893563.144685671</v>
      </c>
      <c r="F140">
        <v>26608307.374849036</v>
      </c>
      <c r="G140">
        <v>127524469.01953471</v>
      </c>
      <c r="H140">
        <v>2.4</v>
      </c>
      <c r="I140">
        <v>3170</v>
      </c>
      <c r="J140">
        <v>69.99235433770707</v>
      </c>
    </row>
    <row r="141" spans="1:10" x14ac:dyDescent="0.3">
      <c r="A141" t="s">
        <v>556</v>
      </c>
      <c r="B141" t="s">
        <v>169</v>
      </c>
      <c r="C141">
        <v>3046399.9999999995</v>
      </c>
      <c r="D141">
        <v>73306417.500000015</v>
      </c>
      <c r="E141">
        <v>48640000</v>
      </c>
      <c r="F141">
        <v>3090000</v>
      </c>
      <c r="G141">
        <v>128082817.50000001</v>
      </c>
      <c r="H141">
        <v>0.84999999999999987</v>
      </c>
      <c r="I141">
        <v>4350</v>
      </c>
      <c r="J141">
        <v>56.479750000000003</v>
      </c>
    </row>
    <row r="142" spans="1:10" x14ac:dyDescent="0.3">
      <c r="A142" t="s">
        <v>556</v>
      </c>
      <c r="B142" t="s">
        <v>287</v>
      </c>
      <c r="C142">
        <v>2867200</v>
      </c>
      <c r="D142">
        <v>66986898.750000007</v>
      </c>
      <c r="E142">
        <v>25693680.876496434</v>
      </c>
      <c r="F142">
        <v>33064993.343964901</v>
      </c>
      <c r="G142">
        <v>128612772.97046134</v>
      </c>
      <c r="H142">
        <v>0.8</v>
      </c>
      <c r="I142">
        <v>3975</v>
      </c>
      <c r="J142">
        <v>66.352998470165659</v>
      </c>
    </row>
    <row r="143" spans="1:10" x14ac:dyDescent="0.3">
      <c r="A143" t="s">
        <v>556</v>
      </c>
      <c r="B143" t="s">
        <v>382</v>
      </c>
      <c r="C143">
        <v>8601600</v>
      </c>
      <c r="D143">
        <v>50893191</v>
      </c>
      <c r="E143">
        <v>36333563.144685671</v>
      </c>
      <c r="F143">
        <v>32788307.37484904</v>
      </c>
      <c r="G143">
        <v>128616661.51953471</v>
      </c>
      <c r="H143">
        <v>2.4</v>
      </c>
      <c r="I143">
        <v>3020</v>
      </c>
      <c r="J143">
        <v>73.499604337707083</v>
      </c>
    </row>
    <row r="144" spans="1:10" x14ac:dyDescent="0.3">
      <c r="A144" t="s">
        <v>556</v>
      </c>
      <c r="B144" t="s">
        <v>168</v>
      </c>
      <c r="C144">
        <v>3046399.9999999995</v>
      </c>
      <c r="D144">
        <v>70778610</v>
      </c>
      <c r="E144">
        <v>46080000</v>
      </c>
      <c r="F144">
        <v>9270000</v>
      </c>
      <c r="G144">
        <v>129175010</v>
      </c>
      <c r="H144">
        <v>0.84999999999999987</v>
      </c>
      <c r="I144">
        <v>4200</v>
      </c>
      <c r="J144">
        <v>59.987000000000002</v>
      </c>
    </row>
    <row r="145" spans="1:10" x14ac:dyDescent="0.3">
      <c r="A145" t="s">
        <v>556</v>
      </c>
      <c r="B145" t="s">
        <v>397</v>
      </c>
      <c r="C145">
        <v>8601600</v>
      </c>
      <c r="D145">
        <v>50893191</v>
      </c>
      <c r="E145">
        <v>37613563.144685671</v>
      </c>
      <c r="F145">
        <v>32788307.37484904</v>
      </c>
      <c r="G145">
        <v>129896661.51953471</v>
      </c>
      <c r="H145">
        <v>2.4</v>
      </c>
      <c r="I145">
        <v>3020</v>
      </c>
      <c r="J145">
        <v>74.499604337707083</v>
      </c>
    </row>
    <row r="146" spans="1:10" x14ac:dyDescent="0.3">
      <c r="A146" t="b">
        <v>0</v>
      </c>
      <c r="B146" t="s">
        <v>465</v>
      </c>
      <c r="C146">
        <v>20787200</v>
      </c>
      <c r="D146">
        <v>55611765</v>
      </c>
      <c r="E146">
        <v>30945848.196260523</v>
      </c>
      <c r="F146">
        <v>22781158.146952253</v>
      </c>
      <c r="G146">
        <v>130125971.34321278</v>
      </c>
      <c r="H146">
        <v>5.8</v>
      </c>
      <c r="I146">
        <v>3300</v>
      </c>
      <c r="J146">
        <v>65.254573172214222</v>
      </c>
    </row>
    <row r="147" spans="1:10" x14ac:dyDescent="0.3">
      <c r="A147" t="s">
        <v>556</v>
      </c>
      <c r="B147" t="s">
        <v>171</v>
      </c>
      <c r="C147">
        <v>3046399.9999999995</v>
      </c>
      <c r="D147">
        <v>70778610</v>
      </c>
      <c r="E147">
        <v>47360000</v>
      </c>
      <c r="F147">
        <v>9270000</v>
      </c>
      <c r="G147">
        <v>130455010</v>
      </c>
      <c r="H147">
        <v>0.84999999999999987</v>
      </c>
      <c r="I147">
        <v>4200</v>
      </c>
      <c r="J147">
        <v>60.987000000000002</v>
      </c>
    </row>
    <row r="148" spans="1:10" x14ac:dyDescent="0.3">
      <c r="A148" t="s">
        <v>556</v>
      </c>
      <c r="B148" t="s">
        <v>286</v>
      </c>
      <c r="C148">
        <v>4981760</v>
      </c>
      <c r="D148">
        <v>72042513.75</v>
      </c>
      <c r="E148">
        <v>26973680.876496434</v>
      </c>
      <c r="F148">
        <v>26884993.343964905</v>
      </c>
      <c r="G148">
        <v>130882947.97046134</v>
      </c>
      <c r="H148">
        <v>1.3900000000000001</v>
      </c>
      <c r="I148">
        <v>4275</v>
      </c>
      <c r="J148">
        <v>63.164498470165661</v>
      </c>
    </row>
    <row r="149" spans="1:10" x14ac:dyDescent="0.3">
      <c r="A149" t="s">
        <v>556</v>
      </c>
      <c r="B149" t="s">
        <v>392</v>
      </c>
      <c r="C149">
        <v>10716160</v>
      </c>
      <c r="D149">
        <v>55948806.000000007</v>
      </c>
      <c r="E149">
        <v>38893563.144685671</v>
      </c>
      <c r="F149">
        <v>26608307.374849036</v>
      </c>
      <c r="G149">
        <v>132166836.51953472</v>
      </c>
      <c r="H149">
        <v>2.9899999999999998</v>
      </c>
      <c r="I149">
        <v>3320</v>
      </c>
      <c r="J149">
        <v>71.311104337707064</v>
      </c>
    </row>
    <row r="150" spans="1:10" x14ac:dyDescent="0.3">
      <c r="A150" t="b">
        <v>0</v>
      </c>
      <c r="B150" t="s">
        <v>538</v>
      </c>
      <c r="C150">
        <v>15590399.999999998</v>
      </c>
      <c r="D150">
        <v>48702424.499999993</v>
      </c>
      <c r="E150">
        <v>42331990.722047962</v>
      </c>
      <c r="F150">
        <v>25871158.14695226</v>
      </c>
      <c r="G150">
        <v>132495973.36900021</v>
      </c>
      <c r="H150">
        <v>4.3499999999999996</v>
      </c>
      <c r="I150">
        <v>2890</v>
      </c>
      <c r="J150">
        <v>73.773147020485666</v>
      </c>
    </row>
    <row r="151" spans="1:10" x14ac:dyDescent="0.3">
      <c r="A151" t="s">
        <v>556</v>
      </c>
      <c r="B151" t="s">
        <v>170</v>
      </c>
      <c r="C151">
        <v>5160960.0000000009</v>
      </c>
      <c r="D151">
        <v>75834225</v>
      </c>
      <c r="E151">
        <v>48640000</v>
      </c>
      <c r="F151">
        <v>3090000</v>
      </c>
      <c r="G151">
        <v>132725185</v>
      </c>
      <c r="H151">
        <v>1.4400000000000002</v>
      </c>
      <c r="I151">
        <v>4500</v>
      </c>
      <c r="J151">
        <v>57.798499999999997</v>
      </c>
    </row>
    <row r="152" spans="1:10" x14ac:dyDescent="0.3">
      <c r="A152" t="s">
        <v>556</v>
      </c>
      <c r="B152" t="s">
        <v>328</v>
      </c>
      <c r="C152">
        <v>7884800.0000000009</v>
      </c>
      <c r="D152">
        <v>76676827.5</v>
      </c>
      <c r="E152">
        <v>26744452.371338952</v>
      </c>
      <c r="F152">
        <v>21904645.899879225</v>
      </c>
      <c r="G152">
        <v>133210725.77121818</v>
      </c>
      <c r="H152">
        <v>2.2000000000000002</v>
      </c>
      <c r="I152">
        <v>4550</v>
      </c>
      <c r="J152">
        <v>60.187499919845678</v>
      </c>
    </row>
    <row r="153" spans="1:10" x14ac:dyDescent="0.3">
      <c r="A153" t="b">
        <v>0</v>
      </c>
      <c r="B153" t="s">
        <v>509</v>
      </c>
      <c r="C153">
        <v>16307200</v>
      </c>
      <c r="D153">
        <v>51061711.5</v>
      </c>
      <c r="E153">
        <v>36601278.093110822</v>
      </c>
      <c r="F153">
        <v>29375167.066007748</v>
      </c>
      <c r="G153">
        <v>133345356.65911858</v>
      </c>
      <c r="H153">
        <v>4.55</v>
      </c>
      <c r="I153">
        <v>3030</v>
      </c>
      <c r="J153">
        <v>73.437878185978505</v>
      </c>
    </row>
    <row r="154" spans="1:10" x14ac:dyDescent="0.3">
      <c r="A154" t="s">
        <v>556</v>
      </c>
      <c r="B154" s="43" t="s">
        <v>91</v>
      </c>
      <c r="C154" s="20">
        <v>6988800.0000000009</v>
      </c>
      <c r="D154">
        <v>69093405.000000015</v>
      </c>
      <c r="E154">
        <v>29456707.989961114</v>
      </c>
      <c r="F154" s="21">
        <v>28048298.455793548</v>
      </c>
      <c r="G154">
        <v>133587211.44575468</v>
      </c>
      <c r="H154">
        <v>1.9500000000000002</v>
      </c>
      <c r="I154">
        <v>4100</v>
      </c>
      <c r="J154">
        <v>66.442910841228539</v>
      </c>
    </row>
    <row r="155" spans="1:10" x14ac:dyDescent="0.3">
      <c r="A155" t="b">
        <v>0</v>
      </c>
      <c r="B155" t="s">
        <v>533</v>
      </c>
      <c r="C155">
        <v>15590399.999999998</v>
      </c>
      <c r="D155">
        <v>46174616.999999993</v>
      </c>
      <c r="E155">
        <v>39771990.722047955</v>
      </c>
      <c r="F155">
        <v>32051158.14695226</v>
      </c>
      <c r="G155">
        <v>133588165.86900021</v>
      </c>
      <c r="H155">
        <v>4.3499999999999996</v>
      </c>
      <c r="I155">
        <v>2740</v>
      </c>
      <c r="J155">
        <v>77.280397020485651</v>
      </c>
    </row>
    <row r="156" spans="1:10" x14ac:dyDescent="0.3">
      <c r="A156" t="s">
        <v>556</v>
      </c>
      <c r="B156" t="s">
        <v>323</v>
      </c>
      <c r="C156">
        <v>7884800.0000000009</v>
      </c>
      <c r="D156">
        <v>74149020</v>
      </c>
      <c r="E156">
        <v>24184452.371338949</v>
      </c>
      <c r="F156">
        <v>28084645.899879228</v>
      </c>
      <c r="G156">
        <v>134302918.27121818</v>
      </c>
      <c r="H156">
        <v>2.2000000000000002</v>
      </c>
      <c r="I156">
        <v>4400</v>
      </c>
      <c r="J156">
        <v>63.694749919845677</v>
      </c>
    </row>
    <row r="157" spans="1:10" x14ac:dyDescent="0.3">
      <c r="A157" t="s">
        <v>556</v>
      </c>
      <c r="B157" t="s">
        <v>289</v>
      </c>
      <c r="C157">
        <v>5017600.0000000009</v>
      </c>
      <c r="D157">
        <v>70357308.75</v>
      </c>
      <c r="E157">
        <v>21318250.979646143</v>
      </c>
      <c r="F157">
        <v>37629291.799758449</v>
      </c>
      <c r="G157">
        <v>134322451.52940458</v>
      </c>
      <c r="H157">
        <v>1.4000000000000001</v>
      </c>
      <c r="I157">
        <v>4175</v>
      </c>
      <c r="J157">
        <v>68.863051587322786</v>
      </c>
    </row>
    <row r="158" spans="1:10" x14ac:dyDescent="0.3">
      <c r="A158" t="b">
        <v>0</v>
      </c>
      <c r="B158" t="s">
        <v>504</v>
      </c>
      <c r="C158">
        <v>16307200</v>
      </c>
      <c r="D158">
        <v>48533903.999999993</v>
      </c>
      <c r="E158">
        <v>34041278.093110822</v>
      </c>
      <c r="F158">
        <v>35555167.066007748</v>
      </c>
      <c r="G158">
        <v>134437549.15911856</v>
      </c>
      <c r="H158">
        <v>4.55</v>
      </c>
      <c r="I158">
        <v>2880</v>
      </c>
      <c r="J158">
        <v>76.945128185978504</v>
      </c>
    </row>
    <row r="159" spans="1:10" x14ac:dyDescent="0.3">
      <c r="A159" t="s">
        <v>556</v>
      </c>
      <c r="B159" t="s">
        <v>106</v>
      </c>
      <c r="C159">
        <v>6988800.0000000009</v>
      </c>
      <c r="D159">
        <v>69093405.000000015</v>
      </c>
      <c r="E159">
        <v>30736707.989961114</v>
      </c>
      <c r="F159">
        <v>28048298.455793548</v>
      </c>
      <c r="G159">
        <v>134867211.44575468</v>
      </c>
      <c r="H159">
        <v>1.9500000000000002</v>
      </c>
      <c r="I159">
        <v>4100</v>
      </c>
      <c r="J159">
        <v>67.442910841228539</v>
      </c>
    </row>
    <row r="160" spans="1:10" x14ac:dyDescent="0.3">
      <c r="A160" t="b">
        <v>0</v>
      </c>
      <c r="B160" t="s">
        <v>548</v>
      </c>
      <c r="C160">
        <v>15590399.999999998</v>
      </c>
      <c r="D160">
        <v>46174616.999999993</v>
      </c>
      <c r="E160">
        <v>41051990.722047955</v>
      </c>
      <c r="F160">
        <v>32051158.14695226</v>
      </c>
      <c r="G160">
        <v>134868165.86900023</v>
      </c>
      <c r="H160">
        <v>4.3499999999999996</v>
      </c>
      <c r="I160">
        <v>2740</v>
      </c>
      <c r="J160">
        <v>78.280397020485651</v>
      </c>
    </row>
    <row r="161" spans="1:10" x14ac:dyDescent="0.3">
      <c r="A161" t="s">
        <v>556</v>
      </c>
      <c r="B161" t="s">
        <v>125</v>
      </c>
      <c r="C161">
        <v>7168000</v>
      </c>
      <c r="D161">
        <v>74991622.5</v>
      </c>
      <c r="E161">
        <v>28578280.412598833</v>
      </c>
      <c r="F161">
        <v>24649298.455793548</v>
      </c>
      <c r="G161">
        <v>135387201.36839238</v>
      </c>
      <c r="H161">
        <v>2</v>
      </c>
      <c r="I161">
        <v>4450</v>
      </c>
      <c r="J161">
        <v>63.676389296414243</v>
      </c>
    </row>
    <row r="162" spans="1:10" x14ac:dyDescent="0.3">
      <c r="A162" t="s">
        <v>556</v>
      </c>
      <c r="B162" t="s">
        <v>338</v>
      </c>
      <c r="C162">
        <v>7884800.0000000009</v>
      </c>
      <c r="D162">
        <v>74149020</v>
      </c>
      <c r="E162">
        <v>25464452.371338949</v>
      </c>
      <c r="F162">
        <v>28084645.899879228</v>
      </c>
      <c r="G162">
        <v>135582918.27121818</v>
      </c>
      <c r="H162">
        <v>2.2000000000000002</v>
      </c>
      <c r="I162">
        <v>4400</v>
      </c>
      <c r="J162">
        <v>64.694749919845677</v>
      </c>
    </row>
    <row r="163" spans="1:10" x14ac:dyDescent="0.3">
      <c r="A163" t="b">
        <v>0</v>
      </c>
      <c r="B163" t="s">
        <v>519</v>
      </c>
      <c r="C163">
        <v>16307200</v>
      </c>
      <c r="D163">
        <v>48533903.999999993</v>
      </c>
      <c r="E163">
        <v>35321278.093110822</v>
      </c>
      <c r="F163">
        <v>35555167.066007748</v>
      </c>
      <c r="G163">
        <v>135717549.15911856</v>
      </c>
      <c r="H163">
        <v>4.55</v>
      </c>
      <c r="I163">
        <v>2880</v>
      </c>
      <c r="J163">
        <v>77.945128185978504</v>
      </c>
    </row>
    <row r="164" spans="1:10" x14ac:dyDescent="0.3">
      <c r="A164" t="s">
        <v>556</v>
      </c>
      <c r="B164" t="s">
        <v>173</v>
      </c>
      <c r="C164">
        <v>5196800.0000000009</v>
      </c>
      <c r="D164">
        <v>74149020</v>
      </c>
      <c r="E164">
        <v>42984570.103149705</v>
      </c>
      <c r="F164">
        <v>13834298.45579355</v>
      </c>
      <c r="G164">
        <v>136164688.55894327</v>
      </c>
      <c r="H164">
        <v>1.4500000000000002</v>
      </c>
      <c r="I164">
        <v>4400</v>
      </c>
      <c r="J164">
        <v>63.497053117157122</v>
      </c>
    </row>
    <row r="165" spans="1:10" x14ac:dyDescent="0.3">
      <c r="A165" t="s">
        <v>556</v>
      </c>
      <c r="B165" t="s">
        <v>401</v>
      </c>
      <c r="C165">
        <v>6809600</v>
      </c>
      <c r="D165">
        <v>52241355.000000007</v>
      </c>
      <c r="E165">
        <v>35455135.567323394</v>
      </c>
      <c r="F165">
        <v>41826035.676221944</v>
      </c>
      <c r="G165">
        <v>136332126.24354535</v>
      </c>
      <c r="H165">
        <v>1.9</v>
      </c>
      <c r="I165">
        <v>3100</v>
      </c>
      <c r="J165">
        <v>81.150626289371345</v>
      </c>
    </row>
    <row r="166" spans="1:10" x14ac:dyDescent="0.3">
      <c r="A166" t="b">
        <v>0</v>
      </c>
      <c r="B166" t="s">
        <v>464</v>
      </c>
      <c r="C166">
        <v>19712000</v>
      </c>
      <c r="D166">
        <v>60667380.000000007</v>
      </c>
      <c r="E166">
        <v>33238133.247835372</v>
      </c>
      <c r="F166">
        <v>22781158.146952253</v>
      </c>
      <c r="G166">
        <v>136398671.39478761</v>
      </c>
      <c r="H166">
        <v>5.5</v>
      </c>
      <c r="I166">
        <v>3600</v>
      </c>
      <c r="J166">
        <v>67.610920868757063</v>
      </c>
    </row>
    <row r="167" spans="1:10" x14ac:dyDescent="0.3">
      <c r="A167" t="s">
        <v>556</v>
      </c>
      <c r="B167" t="s">
        <v>120</v>
      </c>
      <c r="C167">
        <v>7168000</v>
      </c>
      <c r="D167">
        <v>72463815</v>
      </c>
      <c r="E167">
        <v>26018280.412598833</v>
      </c>
      <c r="F167">
        <v>30829298.455793552</v>
      </c>
      <c r="G167">
        <v>136479393.86839238</v>
      </c>
      <c r="H167">
        <v>2</v>
      </c>
      <c r="I167">
        <v>4300</v>
      </c>
      <c r="J167">
        <v>67.183639296414242</v>
      </c>
    </row>
    <row r="168" spans="1:10" x14ac:dyDescent="0.3">
      <c r="A168" t="b">
        <v>0</v>
      </c>
      <c r="B168" t="s">
        <v>214</v>
      </c>
      <c r="C168">
        <v>26163200</v>
      </c>
      <c r="D168">
        <v>48365383.500000007</v>
      </c>
      <c r="E168">
        <v>37747420.618898243</v>
      </c>
      <c r="F168">
        <v>24480658.146952257</v>
      </c>
      <c r="G168">
        <v>136756662.26585048</v>
      </c>
      <c r="H168">
        <v>7.3</v>
      </c>
      <c r="I168">
        <v>2870</v>
      </c>
      <c r="J168">
        <v>72.905751627399951</v>
      </c>
    </row>
    <row r="169" spans="1:10" x14ac:dyDescent="0.3">
      <c r="A169" t="s">
        <v>556</v>
      </c>
      <c r="B169" t="s">
        <v>101</v>
      </c>
      <c r="C169">
        <v>9103360</v>
      </c>
      <c r="D169">
        <v>74149020</v>
      </c>
      <c r="E169">
        <v>32016707.989961114</v>
      </c>
      <c r="F169">
        <v>21868298.455793552</v>
      </c>
      <c r="G169">
        <v>137137386.44575468</v>
      </c>
      <c r="H169">
        <v>2.54</v>
      </c>
      <c r="I169">
        <v>4400</v>
      </c>
      <c r="J169">
        <v>64.254410841228534</v>
      </c>
    </row>
    <row r="170" spans="1:10" x14ac:dyDescent="0.3">
      <c r="A170" t="b">
        <v>0</v>
      </c>
      <c r="B170" t="s">
        <v>543</v>
      </c>
      <c r="C170">
        <v>17704960</v>
      </c>
      <c r="D170">
        <v>51230232.000000007</v>
      </c>
      <c r="E170">
        <v>42331990.722047962</v>
      </c>
      <c r="F170">
        <v>25871158.14695226</v>
      </c>
      <c r="G170">
        <v>137138340.86900023</v>
      </c>
      <c r="H170">
        <v>4.9400000000000004</v>
      </c>
      <c r="I170">
        <v>3040</v>
      </c>
      <c r="J170">
        <v>75.091897020485661</v>
      </c>
    </row>
    <row r="171" spans="1:10" x14ac:dyDescent="0.3">
      <c r="A171" t="s">
        <v>556</v>
      </c>
      <c r="B171" t="s">
        <v>400</v>
      </c>
      <c r="C171">
        <v>6809600</v>
      </c>
      <c r="D171">
        <v>49713547.5</v>
      </c>
      <c r="E171">
        <v>32895135.567323394</v>
      </c>
      <c r="F171">
        <v>48006035.676221944</v>
      </c>
      <c r="G171">
        <v>137424318.74354532</v>
      </c>
      <c r="H171">
        <v>1.9</v>
      </c>
      <c r="I171">
        <v>2950</v>
      </c>
      <c r="J171">
        <v>84.657876289371345</v>
      </c>
    </row>
    <row r="172" spans="1:10" x14ac:dyDescent="0.3">
      <c r="A172" t="s">
        <v>556</v>
      </c>
      <c r="B172" s="43" t="s">
        <v>38</v>
      </c>
      <c r="C172" s="20">
        <v>12185600.000000002</v>
      </c>
      <c r="D172">
        <v>80468538.75</v>
      </c>
      <c r="E172">
        <v>21701425.257874269</v>
      </c>
      <c r="F172" s="21">
        <v>23104298.455793552</v>
      </c>
      <c r="G172">
        <v>137459862.46366781</v>
      </c>
      <c r="H172">
        <v>3.4000000000000004</v>
      </c>
      <c r="I172">
        <v>4775</v>
      </c>
      <c r="J172">
        <v>59.831471206785679</v>
      </c>
    </row>
    <row r="173" spans="1:10" x14ac:dyDescent="0.3">
      <c r="A173" t="s">
        <v>556</v>
      </c>
      <c r="B173" t="s">
        <v>135</v>
      </c>
      <c r="C173">
        <v>7168000</v>
      </c>
      <c r="D173">
        <v>72463815</v>
      </c>
      <c r="E173">
        <v>27298280.412598833</v>
      </c>
      <c r="F173">
        <v>30829298.455793552</v>
      </c>
      <c r="G173">
        <v>137759393.86839238</v>
      </c>
      <c r="H173">
        <v>2</v>
      </c>
      <c r="I173">
        <v>4300</v>
      </c>
      <c r="J173">
        <v>68.183639296414242</v>
      </c>
    </row>
    <row r="174" spans="1:10" x14ac:dyDescent="0.3">
      <c r="A174" t="b">
        <v>0</v>
      </c>
      <c r="B174" t="s">
        <v>209</v>
      </c>
      <c r="C174">
        <v>26163200</v>
      </c>
      <c r="D174">
        <v>45837576</v>
      </c>
      <c r="E174">
        <v>35187420.618898243</v>
      </c>
      <c r="F174">
        <v>30660658.146952257</v>
      </c>
      <c r="G174">
        <v>137848854.76585048</v>
      </c>
      <c r="H174">
        <v>7.3</v>
      </c>
      <c r="I174">
        <v>2720</v>
      </c>
      <c r="J174">
        <v>76.41300162739995</v>
      </c>
    </row>
    <row r="175" spans="1:10" x14ac:dyDescent="0.3">
      <c r="A175" t="s">
        <v>556</v>
      </c>
      <c r="B175" t="s">
        <v>333</v>
      </c>
      <c r="C175">
        <v>9999360</v>
      </c>
      <c r="D175">
        <v>79204635</v>
      </c>
      <c r="E175">
        <v>26744452.371338952</v>
      </c>
      <c r="F175">
        <v>21904645.899879225</v>
      </c>
      <c r="G175">
        <v>137853093.27121818</v>
      </c>
      <c r="H175">
        <v>2.79</v>
      </c>
      <c r="I175">
        <v>4700</v>
      </c>
      <c r="J175">
        <v>61.506249919845679</v>
      </c>
    </row>
    <row r="176" spans="1:10" x14ac:dyDescent="0.3">
      <c r="A176" t="b">
        <v>0</v>
      </c>
      <c r="B176" t="s">
        <v>514</v>
      </c>
      <c r="C176">
        <v>18421760.000000004</v>
      </c>
      <c r="D176">
        <v>53589519</v>
      </c>
      <c r="E176">
        <v>36601278.093110822</v>
      </c>
      <c r="F176">
        <v>29375167.066007748</v>
      </c>
      <c r="G176">
        <v>137987724.15911859</v>
      </c>
      <c r="H176">
        <v>5.1400000000000006</v>
      </c>
      <c r="I176">
        <v>3180</v>
      </c>
      <c r="J176">
        <v>74.756628185978514</v>
      </c>
    </row>
    <row r="177" spans="1:10" x14ac:dyDescent="0.3">
      <c r="A177" t="s">
        <v>556</v>
      </c>
      <c r="B177" s="43" t="s">
        <v>33</v>
      </c>
      <c r="C177" s="20">
        <v>12185600.000000002</v>
      </c>
      <c r="D177">
        <v>77940731.25</v>
      </c>
      <c r="E177">
        <v>19141425.257874273</v>
      </c>
      <c r="F177" s="21">
        <v>29284298.455793548</v>
      </c>
      <c r="G177">
        <v>138552054.96366784</v>
      </c>
      <c r="H177">
        <v>3.4000000000000004</v>
      </c>
      <c r="I177">
        <v>4625</v>
      </c>
      <c r="J177">
        <v>63.338721206785678</v>
      </c>
    </row>
    <row r="178" spans="1:10" x14ac:dyDescent="0.3">
      <c r="A178" t="s">
        <v>556</v>
      </c>
      <c r="B178" t="s">
        <v>403</v>
      </c>
      <c r="C178">
        <v>6809600</v>
      </c>
      <c r="D178">
        <v>49713547.5</v>
      </c>
      <c r="E178">
        <v>34175135.567323394</v>
      </c>
      <c r="F178">
        <v>48006035.676221944</v>
      </c>
      <c r="G178">
        <v>138704318.74354532</v>
      </c>
      <c r="H178">
        <v>1.9</v>
      </c>
      <c r="I178">
        <v>2950</v>
      </c>
      <c r="J178">
        <v>85.657876289371345</v>
      </c>
    </row>
    <row r="179" spans="1:10" x14ac:dyDescent="0.3">
      <c r="A179" t="b">
        <v>0</v>
      </c>
      <c r="B179" t="s">
        <v>537</v>
      </c>
      <c r="C179">
        <v>14515200</v>
      </c>
      <c r="D179">
        <v>53758039.499999993</v>
      </c>
      <c r="E179">
        <v>44624275.773622811</v>
      </c>
      <c r="F179">
        <v>25871158.14695226</v>
      </c>
      <c r="G179">
        <v>138768673.42057508</v>
      </c>
      <c r="H179">
        <v>4.05</v>
      </c>
      <c r="I179">
        <v>3190</v>
      </c>
      <c r="J179">
        <v>76.129494717028507</v>
      </c>
    </row>
    <row r="180" spans="1:10" x14ac:dyDescent="0.3">
      <c r="A180" t="s">
        <v>556</v>
      </c>
      <c r="B180" t="s">
        <v>446</v>
      </c>
      <c r="C180">
        <v>5376000.0000000009</v>
      </c>
      <c r="D180">
        <v>68419323</v>
      </c>
      <c r="E180">
        <v>40039705.670473106</v>
      </c>
      <c r="F180">
        <v>25224877.52926968</v>
      </c>
      <c r="G180">
        <v>139059906.19974279</v>
      </c>
      <c r="H180">
        <v>1.5000000000000002</v>
      </c>
      <c r="I180">
        <v>4060</v>
      </c>
      <c r="J180">
        <v>71.208292413571371</v>
      </c>
    </row>
    <row r="181" spans="1:10" x14ac:dyDescent="0.3">
      <c r="A181" t="b">
        <v>0</v>
      </c>
      <c r="B181" t="s">
        <v>224</v>
      </c>
      <c r="C181">
        <v>26163200</v>
      </c>
      <c r="D181">
        <v>45837576</v>
      </c>
      <c r="E181">
        <v>36467420.618898243</v>
      </c>
      <c r="F181">
        <v>30660658.146952257</v>
      </c>
      <c r="G181">
        <v>139128854.76585048</v>
      </c>
      <c r="H181">
        <v>7.3</v>
      </c>
      <c r="I181">
        <v>2720</v>
      </c>
      <c r="J181">
        <v>77.41300162739995</v>
      </c>
    </row>
    <row r="182" spans="1:10" x14ac:dyDescent="0.3">
      <c r="A182" t="b">
        <v>0</v>
      </c>
      <c r="B182" t="s">
        <v>508</v>
      </c>
      <c r="C182">
        <v>15232000</v>
      </c>
      <c r="D182">
        <v>56117326.5</v>
      </c>
      <c r="E182">
        <v>38893563.144685671</v>
      </c>
      <c r="F182">
        <v>29375167.066007748</v>
      </c>
      <c r="G182">
        <v>139618056.71069342</v>
      </c>
      <c r="H182">
        <v>4.25</v>
      </c>
      <c r="I182">
        <v>3330</v>
      </c>
      <c r="J182">
        <v>75.794225882521346</v>
      </c>
    </row>
    <row r="183" spans="1:10" x14ac:dyDescent="0.3">
      <c r="A183" t="s">
        <v>556</v>
      </c>
      <c r="B183" s="43" t="s">
        <v>48</v>
      </c>
      <c r="C183" s="20">
        <v>12185600.000000002</v>
      </c>
      <c r="D183">
        <v>77940731.25</v>
      </c>
      <c r="E183">
        <v>20421425.257874273</v>
      </c>
      <c r="F183" s="21">
        <v>29284298.455793548</v>
      </c>
      <c r="G183">
        <v>139832054.96366784</v>
      </c>
      <c r="H183">
        <v>3.4000000000000004</v>
      </c>
      <c r="I183">
        <v>4625</v>
      </c>
      <c r="J183">
        <v>64.338721206785678</v>
      </c>
    </row>
    <row r="184" spans="1:10" x14ac:dyDescent="0.3">
      <c r="A184" t="b">
        <v>0</v>
      </c>
      <c r="B184" t="s">
        <v>532</v>
      </c>
      <c r="C184">
        <v>14515200</v>
      </c>
      <c r="D184">
        <v>51230232.000000007</v>
      </c>
      <c r="E184">
        <v>42064275.773622803</v>
      </c>
      <c r="F184">
        <v>32051158.14695226</v>
      </c>
      <c r="G184">
        <v>139860865.92057508</v>
      </c>
      <c r="H184">
        <v>4.05</v>
      </c>
      <c r="I184">
        <v>3040</v>
      </c>
      <c r="J184">
        <v>79.636744717028492</v>
      </c>
    </row>
    <row r="185" spans="1:10" x14ac:dyDescent="0.3">
      <c r="A185" t="s">
        <v>556</v>
      </c>
      <c r="B185" t="s">
        <v>130</v>
      </c>
      <c r="C185">
        <v>9282560</v>
      </c>
      <c r="D185">
        <v>77519430.000000015</v>
      </c>
      <c r="E185">
        <v>28578280.412598833</v>
      </c>
      <c r="F185">
        <v>24649298.455793548</v>
      </c>
      <c r="G185">
        <v>140029568.86839241</v>
      </c>
      <c r="H185">
        <v>2.59</v>
      </c>
      <c r="I185">
        <v>4600</v>
      </c>
      <c r="J185">
        <v>64.995139296414237</v>
      </c>
    </row>
    <row r="186" spans="1:10" x14ac:dyDescent="0.3">
      <c r="A186" t="s">
        <v>556</v>
      </c>
      <c r="B186" t="s">
        <v>441</v>
      </c>
      <c r="C186">
        <v>5376000.0000000009</v>
      </c>
      <c r="D186">
        <v>65891515.499999993</v>
      </c>
      <c r="E186">
        <v>37479705.670473099</v>
      </c>
      <c r="F186">
        <v>31404877.52926968</v>
      </c>
      <c r="G186">
        <v>140152098.69974279</v>
      </c>
      <c r="H186">
        <v>1.5000000000000002</v>
      </c>
      <c r="I186">
        <v>3910</v>
      </c>
      <c r="J186">
        <v>74.715542413571356</v>
      </c>
    </row>
    <row r="187" spans="1:10" x14ac:dyDescent="0.3">
      <c r="A187" t="b">
        <v>0</v>
      </c>
      <c r="B187" t="s">
        <v>503</v>
      </c>
      <c r="C187">
        <v>15232000</v>
      </c>
      <c r="D187">
        <v>53589519</v>
      </c>
      <c r="E187">
        <v>36333563.144685671</v>
      </c>
      <c r="F187">
        <v>35555167.066007748</v>
      </c>
      <c r="G187">
        <v>140710249.21069342</v>
      </c>
      <c r="H187">
        <v>4.25</v>
      </c>
      <c r="I187">
        <v>3180</v>
      </c>
      <c r="J187">
        <v>79.301475882521345</v>
      </c>
    </row>
    <row r="188" spans="1:10" x14ac:dyDescent="0.3">
      <c r="A188" t="s">
        <v>556</v>
      </c>
      <c r="B188" t="s">
        <v>156</v>
      </c>
      <c r="C188">
        <v>8243199.9999999991</v>
      </c>
      <c r="D188">
        <v>68250802.5</v>
      </c>
      <c r="E188">
        <v>37747420.618898243</v>
      </c>
      <c r="F188">
        <v>26643658.146952257</v>
      </c>
      <c r="G188">
        <v>140885081.26585048</v>
      </c>
      <c r="H188">
        <v>2.2999999999999998</v>
      </c>
      <c r="I188">
        <v>4050</v>
      </c>
      <c r="J188">
        <v>71.882051627399946</v>
      </c>
    </row>
    <row r="189" spans="1:10" x14ac:dyDescent="0.3">
      <c r="A189" t="s">
        <v>556</v>
      </c>
      <c r="B189" t="s">
        <v>402</v>
      </c>
      <c r="C189">
        <v>8924160</v>
      </c>
      <c r="D189">
        <v>54769162.5</v>
      </c>
      <c r="E189">
        <v>35455135.567323394</v>
      </c>
      <c r="F189">
        <v>41826035.676221944</v>
      </c>
      <c r="G189">
        <v>140974493.74354532</v>
      </c>
      <c r="H189">
        <v>2.4900000000000002</v>
      </c>
      <c r="I189">
        <v>3250</v>
      </c>
      <c r="J189">
        <v>82.469376289371354</v>
      </c>
    </row>
    <row r="190" spans="1:10" x14ac:dyDescent="0.3">
      <c r="A190" t="b">
        <v>0</v>
      </c>
      <c r="B190" t="s">
        <v>547</v>
      </c>
      <c r="C190">
        <v>14515200</v>
      </c>
      <c r="D190">
        <v>51230232.000000007</v>
      </c>
      <c r="E190">
        <v>43344275.773622803</v>
      </c>
      <c r="F190">
        <v>32051158.14695226</v>
      </c>
      <c r="G190">
        <v>141140865.92057508</v>
      </c>
      <c r="H190">
        <v>4.05</v>
      </c>
      <c r="I190">
        <v>3040</v>
      </c>
      <c r="J190">
        <v>80.636744717028492</v>
      </c>
    </row>
    <row r="191" spans="1:10" x14ac:dyDescent="0.3">
      <c r="A191" t="b">
        <v>0</v>
      </c>
      <c r="B191" t="s">
        <v>219</v>
      </c>
      <c r="C191">
        <v>28277759.999999996</v>
      </c>
      <c r="D191">
        <v>50893191</v>
      </c>
      <c r="E191">
        <v>37747420.618898243</v>
      </c>
      <c r="F191">
        <v>24480658.146952257</v>
      </c>
      <c r="G191">
        <v>141399029.76585048</v>
      </c>
      <c r="H191">
        <v>7.8899999999999988</v>
      </c>
      <c r="I191">
        <v>3020</v>
      </c>
      <c r="J191">
        <v>74.224501627399945</v>
      </c>
    </row>
    <row r="192" spans="1:10" x14ac:dyDescent="0.3">
      <c r="A192" t="s">
        <v>556</v>
      </c>
      <c r="B192" t="s">
        <v>456</v>
      </c>
      <c r="C192">
        <v>5376000.0000000009</v>
      </c>
      <c r="D192">
        <v>65891515.499999993</v>
      </c>
      <c r="E192">
        <v>38759705.670473106</v>
      </c>
      <c r="F192">
        <v>31404877.52926968</v>
      </c>
      <c r="G192">
        <v>141432098.69974279</v>
      </c>
      <c r="H192">
        <v>1.5000000000000002</v>
      </c>
      <c r="I192">
        <v>3910</v>
      </c>
      <c r="J192">
        <v>75.715542413571356</v>
      </c>
    </row>
    <row r="193" spans="1:10" x14ac:dyDescent="0.3">
      <c r="A193" t="s">
        <v>556</v>
      </c>
      <c r="B193" t="s">
        <v>151</v>
      </c>
      <c r="C193">
        <v>8243199.9999999991</v>
      </c>
      <c r="D193">
        <v>65722995</v>
      </c>
      <c r="E193">
        <v>35187420.618898243</v>
      </c>
      <c r="F193">
        <v>32823658.14695226</v>
      </c>
      <c r="G193">
        <v>141977273.76585051</v>
      </c>
      <c r="H193">
        <v>2.2999999999999998</v>
      </c>
      <c r="I193">
        <v>3900</v>
      </c>
      <c r="J193">
        <v>75.389301627399945</v>
      </c>
    </row>
    <row r="194" spans="1:10" x14ac:dyDescent="0.3">
      <c r="A194" t="b">
        <v>0</v>
      </c>
      <c r="B194" t="s">
        <v>518</v>
      </c>
      <c r="C194">
        <v>15232000</v>
      </c>
      <c r="D194">
        <v>53589519</v>
      </c>
      <c r="E194">
        <v>37613563.144685671</v>
      </c>
      <c r="F194">
        <v>35555167.066007748</v>
      </c>
      <c r="G194">
        <v>141990249.21069342</v>
      </c>
      <c r="H194">
        <v>4.25</v>
      </c>
      <c r="I194">
        <v>3180</v>
      </c>
      <c r="J194">
        <v>80.301475882521345</v>
      </c>
    </row>
    <row r="195" spans="1:10" x14ac:dyDescent="0.3">
      <c r="A195" t="s">
        <v>556</v>
      </c>
      <c r="B195" s="43" t="s">
        <v>43</v>
      </c>
      <c r="C195" s="20">
        <v>14300160</v>
      </c>
      <c r="D195">
        <v>82996346.25</v>
      </c>
      <c r="E195">
        <v>21701425.257874269</v>
      </c>
      <c r="F195" s="21">
        <v>23104298.455793552</v>
      </c>
      <c r="G195">
        <v>142102229.96366781</v>
      </c>
      <c r="H195">
        <v>3.99</v>
      </c>
      <c r="I195">
        <v>4925</v>
      </c>
      <c r="J195">
        <v>61.15022120678568</v>
      </c>
    </row>
    <row r="196" spans="1:10" x14ac:dyDescent="0.3">
      <c r="A196" t="s">
        <v>556</v>
      </c>
      <c r="B196" s="43" t="s">
        <v>69</v>
      </c>
      <c r="C196" s="20">
        <v>6451199.9999999991</v>
      </c>
      <c r="D196">
        <v>70694349.750000015</v>
      </c>
      <c r="E196">
        <v>40039705.670473106</v>
      </c>
      <c r="F196" s="21">
        <v>24944158.146952257</v>
      </c>
      <c r="G196">
        <v>142129413.56742537</v>
      </c>
      <c r="H196">
        <v>1.7999999999999998</v>
      </c>
      <c r="I196">
        <v>4195</v>
      </c>
      <c r="J196">
        <v>71.799224323942809</v>
      </c>
    </row>
    <row r="197" spans="1:10" x14ac:dyDescent="0.3">
      <c r="A197" t="s">
        <v>556</v>
      </c>
      <c r="B197" t="s">
        <v>359</v>
      </c>
      <c r="C197">
        <v>6451199.9999999991</v>
      </c>
      <c r="D197">
        <v>70694349.750000015</v>
      </c>
      <c r="E197">
        <v>40039705.670473106</v>
      </c>
      <c r="F197">
        <v>24944158.146952257</v>
      </c>
      <c r="G197">
        <v>142129413.56742537</v>
      </c>
      <c r="H197">
        <v>1.7999999999999998</v>
      </c>
      <c r="I197">
        <v>4195</v>
      </c>
      <c r="J197">
        <v>71.799224323942809</v>
      </c>
    </row>
    <row r="198" spans="1:10" x14ac:dyDescent="0.3">
      <c r="A198" t="b">
        <v>0</v>
      </c>
      <c r="B198" t="s">
        <v>213</v>
      </c>
      <c r="C198">
        <v>25088000.000000004</v>
      </c>
      <c r="D198">
        <v>53420998.5</v>
      </c>
      <c r="E198">
        <v>40039705.670473106</v>
      </c>
      <c r="F198">
        <v>24480658.146952257</v>
      </c>
      <c r="G198">
        <v>143029362.31742537</v>
      </c>
      <c r="H198">
        <v>7.0000000000000009</v>
      </c>
      <c r="I198">
        <v>3170</v>
      </c>
      <c r="J198">
        <v>75.262099323942806</v>
      </c>
    </row>
    <row r="199" spans="1:10" x14ac:dyDescent="0.3">
      <c r="A199" t="s">
        <v>556</v>
      </c>
      <c r="B199" s="43" t="s">
        <v>64</v>
      </c>
      <c r="C199" s="20">
        <v>6451199.9999999991</v>
      </c>
      <c r="D199">
        <v>68166542.25</v>
      </c>
      <c r="E199">
        <v>37479705.670473099</v>
      </c>
      <c r="F199" s="21">
        <v>31124158.146952253</v>
      </c>
      <c r="G199">
        <v>143221606.06742534</v>
      </c>
      <c r="H199">
        <v>1.7999999999999998</v>
      </c>
      <c r="I199">
        <v>4045</v>
      </c>
      <c r="J199">
        <v>75.306474323942808</v>
      </c>
    </row>
    <row r="200" spans="1:10" x14ac:dyDescent="0.3">
      <c r="A200" t="s">
        <v>556</v>
      </c>
      <c r="B200" t="s">
        <v>354</v>
      </c>
      <c r="C200">
        <v>6451199.9999999991</v>
      </c>
      <c r="D200">
        <v>68166542.25</v>
      </c>
      <c r="E200">
        <v>37479705.670473099</v>
      </c>
      <c r="F200">
        <v>31124158.146952253</v>
      </c>
      <c r="G200">
        <v>143221606.06742534</v>
      </c>
      <c r="H200">
        <v>1.7999999999999998</v>
      </c>
      <c r="I200">
        <v>4045</v>
      </c>
      <c r="J200">
        <v>75.306474323942808</v>
      </c>
    </row>
    <row r="201" spans="1:10" x14ac:dyDescent="0.3">
      <c r="A201" t="s">
        <v>556</v>
      </c>
      <c r="B201" t="s">
        <v>166</v>
      </c>
      <c r="C201">
        <v>8243199.9999999991</v>
      </c>
      <c r="D201">
        <v>65722995</v>
      </c>
      <c r="E201">
        <v>36467420.618898243</v>
      </c>
      <c r="F201">
        <v>32823658.14695226</v>
      </c>
      <c r="G201">
        <v>143257273.76585051</v>
      </c>
      <c r="H201">
        <v>2.2999999999999998</v>
      </c>
      <c r="I201">
        <v>3900</v>
      </c>
      <c r="J201">
        <v>76.389301627399945</v>
      </c>
    </row>
    <row r="202" spans="1:10" x14ac:dyDescent="0.3">
      <c r="A202" t="b">
        <v>0</v>
      </c>
      <c r="B202" t="s">
        <v>542</v>
      </c>
      <c r="C202">
        <v>16629760.000000002</v>
      </c>
      <c r="D202">
        <v>56285847.000000007</v>
      </c>
      <c r="E202">
        <v>44624275.773622811</v>
      </c>
      <c r="F202">
        <v>25871158.14695226</v>
      </c>
      <c r="G202">
        <v>143411040.92057508</v>
      </c>
      <c r="H202">
        <v>4.6400000000000006</v>
      </c>
      <c r="I202">
        <v>3340</v>
      </c>
      <c r="J202">
        <v>77.448244717028516</v>
      </c>
    </row>
    <row r="203" spans="1:10" x14ac:dyDescent="0.3">
      <c r="A203" t="s">
        <v>556</v>
      </c>
      <c r="B203" t="s">
        <v>451</v>
      </c>
      <c r="C203">
        <v>7490560.0000000009</v>
      </c>
      <c r="D203">
        <v>70947130.5</v>
      </c>
      <c r="E203">
        <v>40039705.670473106</v>
      </c>
      <c r="F203">
        <v>25224877.52926968</v>
      </c>
      <c r="G203">
        <v>143702273.69974279</v>
      </c>
      <c r="H203">
        <v>2.0900000000000003</v>
      </c>
      <c r="I203">
        <v>4210</v>
      </c>
      <c r="J203">
        <v>72.527042413571365</v>
      </c>
    </row>
    <row r="204" spans="1:10" x14ac:dyDescent="0.3">
      <c r="A204" t="b">
        <v>0</v>
      </c>
      <c r="B204" t="s">
        <v>208</v>
      </c>
      <c r="C204">
        <v>25088000.000000004</v>
      </c>
      <c r="D204">
        <v>50893191</v>
      </c>
      <c r="E204">
        <v>37479705.670473099</v>
      </c>
      <c r="F204">
        <v>30660658.146952257</v>
      </c>
      <c r="G204">
        <v>144121554.81742537</v>
      </c>
      <c r="H204">
        <v>7.0000000000000009</v>
      </c>
      <c r="I204">
        <v>3020</v>
      </c>
      <c r="J204">
        <v>78.769349323942805</v>
      </c>
    </row>
    <row r="205" spans="1:10" x14ac:dyDescent="0.3">
      <c r="A205" t="s">
        <v>556</v>
      </c>
      <c r="B205" t="s">
        <v>98</v>
      </c>
      <c r="C205">
        <v>6272000</v>
      </c>
      <c r="D205">
        <v>73306417.500000015</v>
      </c>
      <c r="E205">
        <v>40039705.670473106</v>
      </c>
      <c r="F205">
        <v>24635158.14695226</v>
      </c>
      <c r="G205">
        <v>144253281.3174254</v>
      </c>
      <c r="H205">
        <v>1.75</v>
      </c>
      <c r="I205">
        <v>4350</v>
      </c>
      <c r="J205">
        <v>71.938399323942804</v>
      </c>
    </row>
    <row r="206" spans="1:10" x14ac:dyDescent="0.3">
      <c r="A206" t="b">
        <v>0</v>
      </c>
      <c r="B206" t="s">
        <v>513</v>
      </c>
      <c r="C206">
        <v>17346560.000000004</v>
      </c>
      <c r="D206">
        <v>58645134</v>
      </c>
      <c r="E206">
        <v>38893563.144685671</v>
      </c>
      <c r="F206">
        <v>29375167.066007748</v>
      </c>
      <c r="G206">
        <v>144260424.21069342</v>
      </c>
      <c r="H206">
        <v>4.8400000000000007</v>
      </c>
      <c r="I206">
        <v>3480</v>
      </c>
      <c r="J206">
        <v>77.11297588252134</v>
      </c>
    </row>
    <row r="207" spans="1:10" x14ac:dyDescent="0.3">
      <c r="A207" t="s">
        <v>556</v>
      </c>
      <c r="B207" t="s">
        <v>405</v>
      </c>
      <c r="C207">
        <v>8960000</v>
      </c>
      <c r="D207">
        <v>53083957.5</v>
      </c>
      <c r="E207">
        <v>29799705.670473102</v>
      </c>
      <c r="F207">
        <v>52570334.132015496</v>
      </c>
      <c r="G207">
        <v>144413997.3024886</v>
      </c>
      <c r="H207">
        <v>2.5</v>
      </c>
      <c r="I207">
        <v>3150</v>
      </c>
      <c r="J207">
        <v>88.167929406528458</v>
      </c>
    </row>
    <row r="208" spans="1:10" x14ac:dyDescent="0.3">
      <c r="A208" t="s">
        <v>556</v>
      </c>
      <c r="B208" s="43" t="s">
        <v>79</v>
      </c>
      <c r="C208" s="20">
        <v>6451199.9999999991</v>
      </c>
      <c r="D208">
        <v>68166542.25</v>
      </c>
      <c r="E208">
        <v>38759705.670473106</v>
      </c>
      <c r="F208" s="21">
        <v>31124158.146952253</v>
      </c>
      <c r="G208">
        <v>144501606.06742534</v>
      </c>
      <c r="H208">
        <v>1.7999999999999998</v>
      </c>
      <c r="I208">
        <v>4045</v>
      </c>
      <c r="J208">
        <v>76.306474323942808</v>
      </c>
    </row>
    <row r="209" spans="1:10" x14ac:dyDescent="0.3">
      <c r="A209" t="s">
        <v>556</v>
      </c>
      <c r="B209" t="s">
        <v>369</v>
      </c>
      <c r="C209">
        <v>6451199.9999999991</v>
      </c>
      <c r="D209">
        <v>68166542.25</v>
      </c>
      <c r="E209">
        <v>38759705.670473106</v>
      </c>
      <c r="F209">
        <v>31124158.146952253</v>
      </c>
      <c r="G209">
        <v>144501606.06742534</v>
      </c>
      <c r="H209">
        <v>1.7999999999999998</v>
      </c>
      <c r="I209">
        <v>4045</v>
      </c>
      <c r="J209">
        <v>76.306474323942808</v>
      </c>
    </row>
    <row r="210" spans="1:10" x14ac:dyDescent="0.3">
      <c r="A210" t="s">
        <v>556</v>
      </c>
      <c r="B210" t="s">
        <v>445</v>
      </c>
      <c r="C210">
        <v>4300800.0000000009</v>
      </c>
      <c r="D210">
        <v>73474938</v>
      </c>
      <c r="E210">
        <v>42331990.722047962</v>
      </c>
      <c r="F210">
        <v>25224877.52926968</v>
      </c>
      <c r="G210">
        <v>145332606.25131762</v>
      </c>
      <c r="H210">
        <v>1.2000000000000002</v>
      </c>
      <c r="I210">
        <v>4360</v>
      </c>
      <c r="J210">
        <v>73.564640110114226</v>
      </c>
    </row>
    <row r="211" spans="1:10" x14ac:dyDescent="0.3">
      <c r="A211" t="b">
        <v>0</v>
      </c>
      <c r="B211" t="s">
        <v>223</v>
      </c>
      <c r="C211">
        <v>25088000.000000004</v>
      </c>
      <c r="D211">
        <v>50893191</v>
      </c>
      <c r="E211">
        <v>38759705.670473106</v>
      </c>
      <c r="F211">
        <v>30660658.146952257</v>
      </c>
      <c r="G211">
        <v>145401554.81742537</v>
      </c>
      <c r="H211">
        <v>7.0000000000000009</v>
      </c>
      <c r="I211">
        <v>3020</v>
      </c>
      <c r="J211">
        <v>79.769349323942805</v>
      </c>
    </row>
    <row r="212" spans="1:10" x14ac:dyDescent="0.3">
      <c r="A212" t="s">
        <v>556</v>
      </c>
      <c r="B212" t="s">
        <v>161</v>
      </c>
      <c r="C212">
        <v>10357760.000000002</v>
      </c>
      <c r="D212">
        <v>70778610</v>
      </c>
      <c r="E212">
        <v>37747420.618898243</v>
      </c>
      <c r="F212">
        <v>26643658.146952257</v>
      </c>
      <c r="G212">
        <v>145527448.76585048</v>
      </c>
      <c r="H212">
        <v>2.8900000000000006</v>
      </c>
      <c r="I212">
        <v>4200</v>
      </c>
      <c r="J212">
        <v>73.20080162739994</v>
      </c>
    </row>
    <row r="213" spans="1:10" x14ac:dyDescent="0.3">
      <c r="A213" t="s">
        <v>556</v>
      </c>
      <c r="B213" t="s">
        <v>440</v>
      </c>
      <c r="C213">
        <v>4300800.0000000009</v>
      </c>
      <c r="D213">
        <v>70947130.5</v>
      </c>
      <c r="E213">
        <v>39771990.722047955</v>
      </c>
      <c r="F213">
        <v>31404877.52926968</v>
      </c>
      <c r="G213">
        <v>146424798.75131762</v>
      </c>
      <c r="H213">
        <v>1.2000000000000002</v>
      </c>
      <c r="I213">
        <v>4210</v>
      </c>
      <c r="J213">
        <v>77.071890110114211</v>
      </c>
    </row>
    <row r="214" spans="1:10" x14ac:dyDescent="0.3">
      <c r="A214" t="s">
        <v>556</v>
      </c>
      <c r="B214" s="43" t="s">
        <v>74</v>
      </c>
      <c r="C214" s="20">
        <v>8565760</v>
      </c>
      <c r="D214">
        <v>73222157.25</v>
      </c>
      <c r="E214">
        <v>40039705.670473106</v>
      </c>
      <c r="F214" s="21">
        <v>24944158.146952257</v>
      </c>
      <c r="G214">
        <v>146771781.06742537</v>
      </c>
      <c r="H214">
        <v>2.3899999999999997</v>
      </c>
      <c r="I214">
        <v>4345</v>
      </c>
      <c r="J214">
        <v>73.117974323942803</v>
      </c>
    </row>
    <row r="215" spans="1:10" x14ac:dyDescent="0.3">
      <c r="A215" t="s">
        <v>556</v>
      </c>
      <c r="B215" t="s">
        <v>364</v>
      </c>
      <c r="C215">
        <v>8565760</v>
      </c>
      <c r="D215">
        <v>73222157.25</v>
      </c>
      <c r="E215">
        <v>40039705.670473106</v>
      </c>
      <c r="F215">
        <v>24944158.146952257</v>
      </c>
      <c r="G215">
        <v>146771781.06742537</v>
      </c>
      <c r="H215">
        <v>2.3899999999999997</v>
      </c>
      <c r="I215">
        <v>4345</v>
      </c>
      <c r="J215">
        <v>73.117974323942803</v>
      </c>
    </row>
    <row r="216" spans="1:10" x14ac:dyDescent="0.3">
      <c r="A216" t="s">
        <v>556</v>
      </c>
      <c r="B216" t="s">
        <v>155</v>
      </c>
      <c r="C216">
        <v>7168000</v>
      </c>
      <c r="D216">
        <v>73306417.500000015</v>
      </c>
      <c r="E216">
        <v>40039705.670473106</v>
      </c>
      <c r="F216">
        <v>26643658.146952257</v>
      </c>
      <c r="G216">
        <v>147157781.31742537</v>
      </c>
      <c r="H216">
        <v>2</v>
      </c>
      <c r="I216">
        <v>4350</v>
      </c>
      <c r="J216">
        <v>74.238399323942801</v>
      </c>
    </row>
    <row r="217" spans="1:10" x14ac:dyDescent="0.3">
      <c r="A217" t="b">
        <v>0</v>
      </c>
      <c r="B217" t="s">
        <v>218</v>
      </c>
      <c r="C217">
        <v>27202560</v>
      </c>
      <c r="D217">
        <v>55948806.000000007</v>
      </c>
      <c r="E217">
        <v>40039705.670473106</v>
      </c>
      <c r="F217">
        <v>24480658.146952257</v>
      </c>
      <c r="G217">
        <v>147671729.81742537</v>
      </c>
      <c r="H217">
        <v>7.59</v>
      </c>
      <c r="I217">
        <v>3320</v>
      </c>
      <c r="J217">
        <v>76.5808493239428</v>
      </c>
    </row>
    <row r="218" spans="1:10" x14ac:dyDescent="0.3">
      <c r="A218" t="s">
        <v>556</v>
      </c>
      <c r="B218" t="s">
        <v>455</v>
      </c>
      <c r="C218">
        <v>4300800.0000000009</v>
      </c>
      <c r="D218">
        <v>70947130.5</v>
      </c>
      <c r="E218">
        <v>41051990.722047962</v>
      </c>
      <c r="F218">
        <v>31404877.52926968</v>
      </c>
      <c r="G218">
        <v>147704798.75131762</v>
      </c>
      <c r="H218">
        <v>1.2000000000000002</v>
      </c>
      <c r="I218">
        <v>4210</v>
      </c>
      <c r="J218">
        <v>78.071890110114211</v>
      </c>
    </row>
    <row r="219" spans="1:10" x14ac:dyDescent="0.3">
      <c r="A219" t="b">
        <v>0</v>
      </c>
      <c r="B219" t="s">
        <v>473</v>
      </c>
      <c r="C219">
        <v>22937600</v>
      </c>
      <c r="D219">
        <v>76676827.5</v>
      </c>
      <c r="E219">
        <v>25139852.835236553</v>
      </c>
      <c r="F219">
        <v>23104298.455793552</v>
      </c>
      <c r="G219">
        <v>147858578.79103011</v>
      </c>
      <c r="H219">
        <v>6.4</v>
      </c>
      <c r="I219">
        <v>4550</v>
      </c>
      <c r="J219">
        <v>65.97861775159997</v>
      </c>
    </row>
    <row r="220" spans="1:10" x14ac:dyDescent="0.3">
      <c r="A220" t="s">
        <v>556</v>
      </c>
      <c r="B220" t="s">
        <v>150</v>
      </c>
      <c r="C220">
        <v>7168000</v>
      </c>
      <c r="D220">
        <v>70778610</v>
      </c>
      <c r="E220">
        <v>37479705.670473099</v>
      </c>
      <c r="F220">
        <v>32823658.14695226</v>
      </c>
      <c r="G220">
        <v>148249973.81742537</v>
      </c>
      <c r="H220">
        <v>2</v>
      </c>
      <c r="I220">
        <v>4200</v>
      </c>
      <c r="J220">
        <v>77.7456493239428</v>
      </c>
    </row>
    <row r="221" spans="1:10" x14ac:dyDescent="0.3">
      <c r="A221" t="s">
        <v>556</v>
      </c>
      <c r="B221" s="43" t="s">
        <v>68</v>
      </c>
      <c r="C221" s="20">
        <v>5376000.0000000009</v>
      </c>
      <c r="D221">
        <v>75749964.750000015</v>
      </c>
      <c r="E221">
        <v>42331990.722047962</v>
      </c>
      <c r="F221" s="21">
        <v>24944158.146952257</v>
      </c>
      <c r="G221">
        <v>148402113.61900026</v>
      </c>
      <c r="H221">
        <v>1.5000000000000002</v>
      </c>
      <c r="I221">
        <v>4495</v>
      </c>
      <c r="J221">
        <v>74.155572020485664</v>
      </c>
    </row>
    <row r="222" spans="1:10" x14ac:dyDescent="0.3">
      <c r="A222" t="s">
        <v>556</v>
      </c>
      <c r="B222" t="s">
        <v>358</v>
      </c>
      <c r="C222">
        <v>5376000.0000000009</v>
      </c>
      <c r="D222">
        <v>75749964.750000015</v>
      </c>
      <c r="E222">
        <v>42331990.722047962</v>
      </c>
      <c r="F222">
        <v>24944158.146952257</v>
      </c>
      <c r="G222">
        <v>148402113.61900026</v>
      </c>
      <c r="H222">
        <v>1.5000000000000002</v>
      </c>
      <c r="I222">
        <v>4495</v>
      </c>
      <c r="J222">
        <v>74.155572020485664</v>
      </c>
    </row>
    <row r="223" spans="1:10" x14ac:dyDescent="0.3">
      <c r="A223" t="b">
        <v>0</v>
      </c>
      <c r="B223" t="s">
        <v>468</v>
      </c>
      <c r="C223">
        <v>22937600</v>
      </c>
      <c r="D223">
        <v>74149020</v>
      </c>
      <c r="E223">
        <v>22579852.835236546</v>
      </c>
      <c r="F223">
        <v>29284298.455793548</v>
      </c>
      <c r="G223">
        <v>148950771.29103011</v>
      </c>
      <c r="H223">
        <v>6.4</v>
      </c>
      <c r="I223">
        <v>4400</v>
      </c>
      <c r="J223">
        <v>69.485867751599955</v>
      </c>
    </row>
    <row r="224" spans="1:10" x14ac:dyDescent="0.3">
      <c r="A224" t="s">
        <v>556</v>
      </c>
      <c r="B224" s="43" t="s">
        <v>63</v>
      </c>
      <c r="C224" s="20">
        <v>5376000.0000000009</v>
      </c>
      <c r="D224">
        <v>73222157.25</v>
      </c>
      <c r="E224">
        <v>39771990.722047955</v>
      </c>
      <c r="F224" s="21">
        <v>31124158.146952253</v>
      </c>
      <c r="G224">
        <v>149494306.1190002</v>
      </c>
      <c r="H224">
        <v>1.5000000000000002</v>
      </c>
      <c r="I224">
        <v>4345</v>
      </c>
      <c r="J224">
        <v>77.662822020485649</v>
      </c>
    </row>
    <row r="225" spans="1:10" x14ac:dyDescent="0.3">
      <c r="A225" t="s">
        <v>556</v>
      </c>
      <c r="B225" t="s">
        <v>353</v>
      </c>
      <c r="C225">
        <v>5376000.0000000009</v>
      </c>
      <c r="D225">
        <v>73222157.25</v>
      </c>
      <c r="E225">
        <v>39771990.722047955</v>
      </c>
      <c r="F225">
        <v>31124158.146952253</v>
      </c>
      <c r="G225">
        <v>149494306.1190002</v>
      </c>
      <c r="H225">
        <v>1.5000000000000002</v>
      </c>
      <c r="I225">
        <v>4345</v>
      </c>
      <c r="J225">
        <v>77.662822020485649</v>
      </c>
    </row>
    <row r="226" spans="1:10" x14ac:dyDescent="0.3">
      <c r="A226" t="s">
        <v>556</v>
      </c>
      <c r="B226" t="s">
        <v>165</v>
      </c>
      <c r="C226">
        <v>7168000</v>
      </c>
      <c r="D226">
        <v>70778610</v>
      </c>
      <c r="E226">
        <v>38759705.670473106</v>
      </c>
      <c r="F226">
        <v>32823658.14695226</v>
      </c>
      <c r="G226">
        <v>149529973.81742537</v>
      </c>
      <c r="H226">
        <v>2</v>
      </c>
      <c r="I226">
        <v>4200</v>
      </c>
      <c r="J226">
        <v>78.7456493239428</v>
      </c>
    </row>
    <row r="227" spans="1:10" x14ac:dyDescent="0.3">
      <c r="A227" t="s">
        <v>556</v>
      </c>
      <c r="B227" t="s">
        <v>450</v>
      </c>
      <c r="C227">
        <v>6415360</v>
      </c>
      <c r="D227">
        <v>76002745.5</v>
      </c>
      <c r="E227">
        <v>42331990.722047962</v>
      </c>
      <c r="F227">
        <v>25224877.52926968</v>
      </c>
      <c r="G227">
        <v>149974973.75131762</v>
      </c>
      <c r="H227">
        <v>1.79</v>
      </c>
      <c r="I227">
        <v>4510</v>
      </c>
      <c r="J227">
        <v>74.883390110114235</v>
      </c>
    </row>
    <row r="228" spans="1:10" x14ac:dyDescent="0.3">
      <c r="A228" t="b">
        <v>0</v>
      </c>
      <c r="B228" t="s">
        <v>483</v>
      </c>
      <c r="C228">
        <v>22937600</v>
      </c>
      <c r="D228">
        <v>74149020</v>
      </c>
      <c r="E228">
        <v>23859852.835236549</v>
      </c>
      <c r="F228">
        <v>29284298.455793548</v>
      </c>
      <c r="G228">
        <v>150230771.29103011</v>
      </c>
      <c r="H228">
        <v>6.4</v>
      </c>
      <c r="I228">
        <v>4400</v>
      </c>
      <c r="J228">
        <v>70.485867751599955</v>
      </c>
    </row>
    <row r="229" spans="1:10" x14ac:dyDescent="0.3">
      <c r="A229" t="s">
        <v>556</v>
      </c>
      <c r="B229" t="s">
        <v>97</v>
      </c>
      <c r="C229">
        <v>5196800.0000000009</v>
      </c>
      <c r="D229">
        <v>78362032.5</v>
      </c>
      <c r="E229">
        <v>42331990.722047962</v>
      </c>
      <c r="F229">
        <v>24635158.14695226</v>
      </c>
      <c r="G229">
        <v>150525981.36900023</v>
      </c>
      <c r="H229">
        <v>1.4500000000000002</v>
      </c>
      <c r="I229">
        <v>4650</v>
      </c>
      <c r="J229">
        <v>74.294747020485659</v>
      </c>
    </row>
    <row r="230" spans="1:10" x14ac:dyDescent="0.3">
      <c r="A230" t="s">
        <v>556</v>
      </c>
      <c r="B230" s="43" t="s">
        <v>78</v>
      </c>
      <c r="C230" s="20">
        <v>5376000.0000000009</v>
      </c>
      <c r="D230">
        <v>73222157.25</v>
      </c>
      <c r="E230">
        <v>41051990.722047962</v>
      </c>
      <c r="F230" s="21">
        <v>31124158.146952253</v>
      </c>
      <c r="G230">
        <v>150774306.1190002</v>
      </c>
      <c r="H230">
        <v>1.5000000000000002</v>
      </c>
      <c r="I230">
        <v>4345</v>
      </c>
      <c r="J230">
        <v>78.662822020485663</v>
      </c>
    </row>
    <row r="231" spans="1:10" x14ac:dyDescent="0.3">
      <c r="A231" t="s">
        <v>556</v>
      </c>
      <c r="B231" t="s">
        <v>368</v>
      </c>
      <c r="C231">
        <v>5376000.0000000009</v>
      </c>
      <c r="D231">
        <v>73222157.25</v>
      </c>
      <c r="E231">
        <v>41051990.722047962</v>
      </c>
      <c r="F231">
        <v>31124158.146952253</v>
      </c>
      <c r="G231">
        <v>150774306.1190002</v>
      </c>
      <c r="H231">
        <v>1.5000000000000002</v>
      </c>
      <c r="I231">
        <v>4345</v>
      </c>
      <c r="J231">
        <v>78.662822020485663</v>
      </c>
    </row>
    <row r="232" spans="1:10" x14ac:dyDescent="0.3">
      <c r="A232" t="s">
        <v>556</v>
      </c>
      <c r="B232" t="s">
        <v>160</v>
      </c>
      <c r="C232">
        <v>9282560</v>
      </c>
      <c r="D232">
        <v>75834225</v>
      </c>
      <c r="E232">
        <v>40039705.670473106</v>
      </c>
      <c r="F232">
        <v>26643658.146952257</v>
      </c>
      <c r="G232">
        <v>151800148.81742537</v>
      </c>
      <c r="H232">
        <v>2.59</v>
      </c>
      <c r="I232">
        <v>4500</v>
      </c>
      <c r="J232">
        <v>75.557149323942809</v>
      </c>
    </row>
    <row r="233" spans="1:10" x14ac:dyDescent="0.3">
      <c r="A233" t="b">
        <v>0</v>
      </c>
      <c r="B233" t="s">
        <v>478</v>
      </c>
      <c r="C233">
        <v>25052159.999999996</v>
      </c>
      <c r="D233">
        <v>79204635</v>
      </c>
      <c r="E233">
        <v>25139852.835236553</v>
      </c>
      <c r="F233">
        <v>23104298.455793552</v>
      </c>
      <c r="G233">
        <v>152500946.29103011</v>
      </c>
      <c r="H233">
        <v>6.9899999999999993</v>
      </c>
      <c r="I233">
        <v>4700</v>
      </c>
      <c r="J233">
        <v>67.297367751599964</v>
      </c>
    </row>
    <row r="234" spans="1:10" x14ac:dyDescent="0.3">
      <c r="A234" t="b">
        <v>0</v>
      </c>
      <c r="B234" t="s">
        <v>256</v>
      </c>
      <c r="C234">
        <v>3225599.9999999995</v>
      </c>
      <c r="D234">
        <v>88473262.5</v>
      </c>
      <c r="E234">
        <v>26285995.361023977</v>
      </c>
      <c r="F234">
        <v>34632200.479209296</v>
      </c>
      <c r="G234">
        <v>152617058.34023327</v>
      </c>
      <c r="H234">
        <v>0.89999999999999991</v>
      </c>
      <c r="I234">
        <v>5250</v>
      </c>
      <c r="J234">
        <v>72.665679486682791</v>
      </c>
    </row>
    <row r="235" spans="1:10" x14ac:dyDescent="0.3">
      <c r="A235" t="s">
        <v>556</v>
      </c>
      <c r="B235" t="s">
        <v>330</v>
      </c>
      <c r="C235">
        <v>7168000</v>
      </c>
      <c r="D235">
        <v>78362032.5</v>
      </c>
      <c r="E235">
        <v>42790447.732362919</v>
      </c>
      <c r="F235">
        <v>24671505.59103794</v>
      </c>
      <c r="G235">
        <v>152991985.82340086</v>
      </c>
      <c r="H235">
        <v>2</v>
      </c>
      <c r="I235">
        <v>4650</v>
      </c>
      <c r="J235">
        <v>75.458205340459912</v>
      </c>
    </row>
    <row r="236" spans="1:10" x14ac:dyDescent="0.3">
      <c r="A236" t="s">
        <v>556</v>
      </c>
      <c r="B236" s="43" t="s">
        <v>73</v>
      </c>
      <c r="C236" s="20">
        <v>7490560.0000000009</v>
      </c>
      <c r="D236">
        <v>78277772.25</v>
      </c>
      <c r="E236">
        <v>42331990.722047962</v>
      </c>
      <c r="F236" s="21">
        <v>24944158.146952257</v>
      </c>
      <c r="G236">
        <v>153044481.1190002</v>
      </c>
      <c r="H236">
        <v>2.0900000000000003</v>
      </c>
      <c r="I236">
        <v>4645</v>
      </c>
      <c r="J236">
        <v>75.474322020485658</v>
      </c>
    </row>
    <row r="237" spans="1:10" x14ac:dyDescent="0.3">
      <c r="A237" t="s">
        <v>556</v>
      </c>
      <c r="B237" t="s">
        <v>363</v>
      </c>
      <c r="C237">
        <v>7490560.0000000009</v>
      </c>
      <c r="D237">
        <v>78277772.25</v>
      </c>
      <c r="E237">
        <v>42331990.722047962</v>
      </c>
      <c r="F237">
        <v>24944158.146952257</v>
      </c>
      <c r="G237">
        <v>153044481.1190002</v>
      </c>
      <c r="H237">
        <v>2.0900000000000003</v>
      </c>
      <c r="I237">
        <v>4645</v>
      </c>
      <c r="J237">
        <v>75.474322020485658</v>
      </c>
    </row>
    <row r="238" spans="1:10" x14ac:dyDescent="0.3">
      <c r="A238" t="s">
        <v>556</v>
      </c>
      <c r="B238" s="43" t="s">
        <v>93</v>
      </c>
      <c r="C238" s="20">
        <v>6272000</v>
      </c>
      <c r="D238">
        <v>70778610</v>
      </c>
      <c r="E238">
        <v>45502703.350985087</v>
      </c>
      <c r="F238" s="21">
        <v>30815158.146952253</v>
      </c>
      <c r="G238">
        <v>153368471.49793732</v>
      </c>
      <c r="H238">
        <v>1.75</v>
      </c>
      <c r="I238">
        <v>4200</v>
      </c>
      <c r="J238">
        <v>81.713616261842773</v>
      </c>
    </row>
    <row r="239" spans="1:10" x14ac:dyDescent="0.3">
      <c r="A239" t="b">
        <v>0</v>
      </c>
      <c r="B239" t="s">
        <v>255</v>
      </c>
      <c r="C239">
        <v>3225599.9999999995</v>
      </c>
      <c r="D239">
        <v>85945455.000000015</v>
      </c>
      <c r="E239">
        <v>23725995.361023981</v>
      </c>
      <c r="F239">
        <v>40812200.479209296</v>
      </c>
      <c r="G239">
        <v>153709250.8402333</v>
      </c>
      <c r="H239">
        <v>0.89999999999999991</v>
      </c>
      <c r="I239">
        <v>5100</v>
      </c>
      <c r="J239">
        <v>76.17292948668279</v>
      </c>
    </row>
    <row r="240" spans="1:10" x14ac:dyDescent="0.3">
      <c r="A240" t="s">
        <v>556</v>
      </c>
      <c r="B240" t="s">
        <v>325</v>
      </c>
      <c r="C240">
        <v>7168000</v>
      </c>
      <c r="D240">
        <v>75834225</v>
      </c>
      <c r="E240">
        <v>40230447.732362926</v>
      </c>
      <c r="F240">
        <v>30851505.591037937</v>
      </c>
      <c r="G240">
        <v>154084178.32340086</v>
      </c>
      <c r="H240">
        <v>2</v>
      </c>
      <c r="I240">
        <v>4500</v>
      </c>
      <c r="J240">
        <v>78.965455340459926</v>
      </c>
    </row>
    <row r="241" spans="1:10" x14ac:dyDescent="0.3">
      <c r="A241" t="s">
        <v>556</v>
      </c>
      <c r="B241" t="s">
        <v>291</v>
      </c>
      <c r="C241">
        <v>4300800</v>
      </c>
      <c r="D241">
        <v>72042513.75</v>
      </c>
      <c r="E241">
        <v>37364246.340670116</v>
      </c>
      <c r="F241">
        <v>40396151.490917169</v>
      </c>
      <c r="G241">
        <v>154103711.58158728</v>
      </c>
      <c r="H241">
        <v>1.2</v>
      </c>
      <c r="I241">
        <v>4275</v>
      </c>
      <c r="J241">
        <v>84.133757007937021</v>
      </c>
    </row>
    <row r="242" spans="1:10" x14ac:dyDescent="0.3">
      <c r="A242" t="s">
        <v>556</v>
      </c>
      <c r="B242" t="s">
        <v>108</v>
      </c>
      <c r="C242">
        <v>6272000</v>
      </c>
      <c r="D242">
        <v>70778610</v>
      </c>
      <c r="E242">
        <v>46782703.350985087</v>
      </c>
      <c r="F242">
        <v>30815158.146952253</v>
      </c>
      <c r="G242">
        <v>154648471.49793732</v>
      </c>
      <c r="H242">
        <v>1.75</v>
      </c>
      <c r="I242">
        <v>4200</v>
      </c>
      <c r="J242">
        <v>82.713616261842773</v>
      </c>
    </row>
    <row r="243" spans="1:10" x14ac:dyDescent="0.3">
      <c r="A243" t="b">
        <v>0</v>
      </c>
      <c r="B243" t="s">
        <v>258</v>
      </c>
      <c r="C243">
        <v>3225599.9999999995</v>
      </c>
      <c r="D243">
        <v>85945455.000000015</v>
      </c>
      <c r="E243">
        <v>25005995.361023981</v>
      </c>
      <c r="F243">
        <v>40812200.479209296</v>
      </c>
      <c r="G243">
        <v>154989250.8402333</v>
      </c>
      <c r="H243">
        <v>0.89999999999999991</v>
      </c>
      <c r="I243">
        <v>5100</v>
      </c>
      <c r="J243">
        <v>77.17292948668279</v>
      </c>
    </row>
    <row r="244" spans="1:10" x14ac:dyDescent="0.3">
      <c r="A244" t="s">
        <v>556</v>
      </c>
      <c r="B244" t="s">
        <v>127</v>
      </c>
      <c r="C244">
        <v>6451199.9999999991</v>
      </c>
      <c r="D244">
        <v>76676827.5</v>
      </c>
      <c r="E244">
        <v>44624275.773622811</v>
      </c>
      <c r="F244">
        <v>27416158.14695226</v>
      </c>
      <c r="G244">
        <v>155168461.42057508</v>
      </c>
      <c r="H244">
        <v>1.7999999999999998</v>
      </c>
      <c r="I244">
        <v>4550</v>
      </c>
      <c r="J244">
        <v>78.947094717028506</v>
      </c>
    </row>
    <row r="245" spans="1:10" x14ac:dyDescent="0.3">
      <c r="A245" t="s">
        <v>556</v>
      </c>
      <c r="B245" t="s">
        <v>340</v>
      </c>
      <c r="C245">
        <v>7168000</v>
      </c>
      <c r="D245">
        <v>75834225</v>
      </c>
      <c r="E245">
        <v>41510447.732362919</v>
      </c>
      <c r="F245">
        <v>30851505.591037937</v>
      </c>
      <c r="G245">
        <v>155364178.32340086</v>
      </c>
      <c r="H245">
        <v>2</v>
      </c>
      <c r="I245">
        <v>4500</v>
      </c>
      <c r="J245">
        <v>79.965455340459926</v>
      </c>
    </row>
    <row r="246" spans="1:10" x14ac:dyDescent="0.3">
      <c r="A246" t="b">
        <v>0</v>
      </c>
      <c r="B246" s="43" t="s">
        <v>7</v>
      </c>
      <c r="C246" s="20">
        <v>143360000</v>
      </c>
      <c r="D246">
        <v>337041.00000000006</v>
      </c>
      <c r="E246">
        <v>6876855.1547245616</v>
      </c>
      <c r="F246" s="21">
        <v>4980347.4440856781</v>
      </c>
      <c r="G246">
        <v>155554243.59881026</v>
      </c>
      <c r="H246">
        <v>40</v>
      </c>
      <c r="I246">
        <v>20</v>
      </c>
      <c r="J246">
        <v>66.273531870294278</v>
      </c>
    </row>
    <row r="247" spans="1:10" x14ac:dyDescent="0.3">
      <c r="A247" t="s">
        <v>556</v>
      </c>
      <c r="B247" t="s">
        <v>175</v>
      </c>
      <c r="C247">
        <v>4480000</v>
      </c>
      <c r="D247">
        <v>75834225</v>
      </c>
      <c r="E247">
        <v>59030565.464173689</v>
      </c>
      <c r="F247">
        <v>16601158.146952262</v>
      </c>
      <c r="G247">
        <v>155945948.61112595</v>
      </c>
      <c r="H247">
        <v>1.25</v>
      </c>
      <c r="I247">
        <v>4500</v>
      </c>
      <c r="J247">
        <v>78.767758537771385</v>
      </c>
    </row>
    <row r="248" spans="1:10" x14ac:dyDescent="0.3">
      <c r="A248" t="s">
        <v>556</v>
      </c>
      <c r="B248" t="s">
        <v>122</v>
      </c>
      <c r="C248">
        <v>6451199.9999999991</v>
      </c>
      <c r="D248">
        <v>74149020</v>
      </c>
      <c r="E248">
        <v>42064275.773622811</v>
      </c>
      <c r="F248">
        <v>33596158.146952264</v>
      </c>
      <c r="G248">
        <v>156260653.92057508</v>
      </c>
      <c r="H248">
        <v>1.7999999999999998</v>
      </c>
      <c r="I248">
        <v>4400</v>
      </c>
      <c r="J248">
        <v>82.454344717028519</v>
      </c>
    </row>
    <row r="249" spans="1:10" x14ac:dyDescent="0.3">
      <c r="A249" t="s">
        <v>556</v>
      </c>
      <c r="B249" t="s">
        <v>103</v>
      </c>
      <c r="C249">
        <v>8386559.9999999991</v>
      </c>
      <c r="D249">
        <v>75834225</v>
      </c>
      <c r="E249">
        <v>48062703.350985087</v>
      </c>
      <c r="F249">
        <v>24635158.14695226</v>
      </c>
      <c r="G249">
        <v>156918646.49793735</v>
      </c>
      <c r="H249">
        <v>2.34</v>
      </c>
      <c r="I249">
        <v>4500</v>
      </c>
      <c r="J249">
        <v>79.525116261842768</v>
      </c>
    </row>
    <row r="250" spans="1:10" x14ac:dyDescent="0.3">
      <c r="A250" t="s">
        <v>556</v>
      </c>
      <c r="B250" s="43" t="s">
        <v>40</v>
      </c>
      <c r="C250" s="20">
        <v>11468800</v>
      </c>
      <c r="D250">
        <v>82153743.75</v>
      </c>
      <c r="E250">
        <v>37747420.618898243</v>
      </c>
      <c r="F250" s="21">
        <v>25871158.14695226</v>
      </c>
      <c r="G250">
        <v>157241122.51585051</v>
      </c>
      <c r="H250">
        <v>3.2</v>
      </c>
      <c r="I250">
        <v>4875</v>
      </c>
      <c r="J250">
        <v>75.102176627399942</v>
      </c>
    </row>
    <row r="251" spans="1:10" x14ac:dyDescent="0.3">
      <c r="A251" t="b">
        <v>0</v>
      </c>
      <c r="B251" t="s">
        <v>257</v>
      </c>
      <c r="C251">
        <v>5340160.0000000009</v>
      </c>
      <c r="D251">
        <v>91001070</v>
      </c>
      <c r="E251">
        <v>26285995.361023977</v>
      </c>
      <c r="F251">
        <v>34632200.479209296</v>
      </c>
      <c r="G251">
        <v>157259425.84023327</v>
      </c>
      <c r="H251">
        <v>1.4900000000000002</v>
      </c>
      <c r="I251">
        <v>5400</v>
      </c>
      <c r="J251">
        <v>73.984429486682799</v>
      </c>
    </row>
    <row r="252" spans="1:10" x14ac:dyDescent="0.3">
      <c r="A252" t="s">
        <v>556</v>
      </c>
      <c r="B252" t="s">
        <v>137</v>
      </c>
      <c r="C252">
        <v>6451199.9999999991</v>
      </c>
      <c r="D252">
        <v>74149020</v>
      </c>
      <c r="E252">
        <v>43344275.773622811</v>
      </c>
      <c r="F252">
        <v>33596158.146952264</v>
      </c>
      <c r="G252">
        <v>157540653.92057508</v>
      </c>
      <c r="H252">
        <v>1.7999999999999998</v>
      </c>
      <c r="I252">
        <v>4400</v>
      </c>
      <c r="J252">
        <v>83.454344717028519</v>
      </c>
    </row>
    <row r="253" spans="1:10" x14ac:dyDescent="0.3">
      <c r="A253" t="s">
        <v>556</v>
      </c>
      <c r="B253" t="s">
        <v>335</v>
      </c>
      <c r="C253">
        <v>9282560</v>
      </c>
      <c r="D253">
        <v>80889840</v>
      </c>
      <c r="E253">
        <v>42790447.732362919</v>
      </c>
      <c r="F253">
        <v>24671505.59103794</v>
      </c>
      <c r="G253">
        <v>157634353.32340086</v>
      </c>
      <c r="H253">
        <v>2.59</v>
      </c>
      <c r="I253">
        <v>4800</v>
      </c>
      <c r="J253">
        <v>76.776955340459921</v>
      </c>
    </row>
    <row r="254" spans="1:10" x14ac:dyDescent="0.3">
      <c r="A254" t="s">
        <v>556</v>
      </c>
      <c r="B254" s="43" t="s">
        <v>35</v>
      </c>
      <c r="C254" s="20">
        <v>11468800</v>
      </c>
      <c r="D254">
        <v>79625936.250000015</v>
      </c>
      <c r="E254">
        <v>35187420.618898243</v>
      </c>
      <c r="F254" s="21">
        <v>32051158.14695226</v>
      </c>
      <c r="G254">
        <v>158333315.01585051</v>
      </c>
      <c r="H254">
        <v>3.2</v>
      </c>
      <c r="I254">
        <v>4725</v>
      </c>
      <c r="J254">
        <v>78.609426627399941</v>
      </c>
    </row>
    <row r="255" spans="1:10" x14ac:dyDescent="0.3">
      <c r="A255" t="s">
        <v>556</v>
      </c>
      <c r="B255" t="s">
        <v>329</v>
      </c>
      <c r="C255">
        <v>6092799.9999999991</v>
      </c>
      <c r="D255">
        <v>83417647.5</v>
      </c>
      <c r="E255">
        <v>45082732.783937775</v>
      </c>
      <c r="F255">
        <v>24671505.59103794</v>
      </c>
      <c r="G255">
        <v>159264685.87497571</v>
      </c>
      <c r="H255">
        <v>1.6999999999999997</v>
      </c>
      <c r="I255">
        <v>4950</v>
      </c>
      <c r="J255">
        <v>77.814553037002781</v>
      </c>
    </row>
    <row r="256" spans="1:10" x14ac:dyDescent="0.3">
      <c r="A256" t="s">
        <v>556</v>
      </c>
      <c r="B256" s="43" t="s">
        <v>50</v>
      </c>
      <c r="C256" s="20">
        <v>11468800</v>
      </c>
      <c r="D256">
        <v>79625936.250000015</v>
      </c>
      <c r="E256">
        <v>36467420.618898243</v>
      </c>
      <c r="F256" s="21">
        <v>32051158.14695226</v>
      </c>
      <c r="G256">
        <v>159613315.01585051</v>
      </c>
      <c r="H256">
        <v>3.2</v>
      </c>
      <c r="I256">
        <v>4725</v>
      </c>
      <c r="J256">
        <v>79.609426627399941</v>
      </c>
    </row>
    <row r="257" spans="1:10" x14ac:dyDescent="0.3">
      <c r="A257" t="s">
        <v>556</v>
      </c>
      <c r="B257" s="43" t="s">
        <v>92</v>
      </c>
      <c r="C257" s="20">
        <v>5196800.0000000009</v>
      </c>
      <c r="D257">
        <v>75834225</v>
      </c>
      <c r="E257">
        <v>47794988.402559936</v>
      </c>
      <c r="F257" s="21">
        <v>30815158.146952253</v>
      </c>
      <c r="G257">
        <v>159641171.54951218</v>
      </c>
      <c r="H257">
        <v>1.4500000000000002</v>
      </c>
      <c r="I257">
        <v>4500</v>
      </c>
      <c r="J257">
        <v>84.069963958385628</v>
      </c>
    </row>
    <row r="258" spans="1:10" x14ac:dyDescent="0.3">
      <c r="A258" t="s">
        <v>556</v>
      </c>
      <c r="B258" t="s">
        <v>132</v>
      </c>
      <c r="C258">
        <v>8565760</v>
      </c>
      <c r="D258">
        <v>79204635</v>
      </c>
      <c r="E258">
        <v>44624275.773622811</v>
      </c>
      <c r="F258">
        <v>27416158.14695226</v>
      </c>
      <c r="G258">
        <v>159810828.92057508</v>
      </c>
      <c r="H258">
        <v>2.3899999999999997</v>
      </c>
      <c r="I258">
        <v>4700</v>
      </c>
      <c r="J258">
        <v>80.265844717028514</v>
      </c>
    </row>
    <row r="259" spans="1:10" x14ac:dyDescent="0.3">
      <c r="A259" t="s">
        <v>556</v>
      </c>
      <c r="B259" t="s">
        <v>324</v>
      </c>
      <c r="C259">
        <v>6092799.9999999991</v>
      </c>
      <c r="D259">
        <v>80889840</v>
      </c>
      <c r="E259">
        <v>42522732.783937767</v>
      </c>
      <c r="F259">
        <v>30851505.591037937</v>
      </c>
      <c r="G259">
        <v>160356878.37497571</v>
      </c>
      <c r="H259">
        <v>1.6999999999999997</v>
      </c>
      <c r="I259">
        <v>4800</v>
      </c>
      <c r="J259">
        <v>81.32180303700278</v>
      </c>
    </row>
    <row r="260" spans="1:10" x14ac:dyDescent="0.3">
      <c r="A260" t="s">
        <v>556</v>
      </c>
      <c r="B260" t="s">
        <v>290</v>
      </c>
      <c r="C260">
        <v>3225599.9999999995</v>
      </c>
      <c r="D260">
        <v>77098128.75</v>
      </c>
      <c r="E260">
        <v>39656531.392244972</v>
      </c>
      <c r="F260">
        <v>40396151.490917169</v>
      </c>
      <c r="G260">
        <v>160376411.63316214</v>
      </c>
      <c r="H260">
        <v>0.89999999999999991</v>
      </c>
      <c r="I260">
        <v>4575</v>
      </c>
      <c r="J260">
        <v>86.49010470447989</v>
      </c>
    </row>
    <row r="261" spans="1:10" x14ac:dyDescent="0.3">
      <c r="A261" t="b">
        <v>0</v>
      </c>
      <c r="B261" t="s">
        <v>260</v>
      </c>
      <c r="C261">
        <v>5376000.0000000009</v>
      </c>
      <c r="D261">
        <v>89315865</v>
      </c>
      <c r="E261">
        <v>20630565.464173686</v>
      </c>
      <c r="F261">
        <v>45376498.935002849</v>
      </c>
      <c r="G261">
        <v>160698929.39917654</v>
      </c>
      <c r="H261">
        <v>1.5000000000000002</v>
      </c>
      <c r="I261">
        <v>5300</v>
      </c>
      <c r="J261">
        <v>79.682982603839918</v>
      </c>
    </row>
    <row r="262" spans="1:10" x14ac:dyDescent="0.3">
      <c r="A262" t="s">
        <v>556</v>
      </c>
      <c r="B262" t="s">
        <v>107</v>
      </c>
      <c r="C262">
        <v>5196800.0000000009</v>
      </c>
      <c r="D262">
        <v>75834225</v>
      </c>
      <c r="E262">
        <v>49074988.402559936</v>
      </c>
      <c r="F262">
        <v>30815158.146952253</v>
      </c>
      <c r="G262">
        <v>160921171.54951218</v>
      </c>
      <c r="H262">
        <v>1.4500000000000002</v>
      </c>
      <c r="I262">
        <v>4500</v>
      </c>
      <c r="J262">
        <v>85.069963958385628</v>
      </c>
    </row>
    <row r="263" spans="1:10" x14ac:dyDescent="0.3">
      <c r="A263" t="s">
        <v>556</v>
      </c>
      <c r="B263" t="s">
        <v>126</v>
      </c>
      <c r="C263">
        <v>5376000.0000000009</v>
      </c>
      <c r="D263">
        <v>81732442.500000015</v>
      </c>
      <c r="E263">
        <v>46916560.825197674</v>
      </c>
      <c r="F263">
        <v>27416158.14695226</v>
      </c>
      <c r="G263">
        <v>161441161.47214997</v>
      </c>
      <c r="H263">
        <v>1.5000000000000002</v>
      </c>
      <c r="I263">
        <v>4850</v>
      </c>
      <c r="J263">
        <v>81.303442413571361</v>
      </c>
    </row>
    <row r="264" spans="1:10" x14ac:dyDescent="0.3">
      <c r="A264" t="s">
        <v>556</v>
      </c>
      <c r="B264" t="s">
        <v>339</v>
      </c>
      <c r="C264">
        <v>6092799.9999999991</v>
      </c>
      <c r="D264">
        <v>80889840</v>
      </c>
      <c r="E264">
        <v>43802732.783937767</v>
      </c>
      <c r="F264">
        <v>30851505.591037937</v>
      </c>
      <c r="G264">
        <v>161636878.37497571</v>
      </c>
      <c r="H264">
        <v>1.6999999999999997</v>
      </c>
      <c r="I264">
        <v>4800</v>
      </c>
      <c r="J264">
        <v>82.32180303700278</v>
      </c>
    </row>
    <row r="265" spans="1:10" x14ac:dyDescent="0.3">
      <c r="A265" t="b">
        <v>0</v>
      </c>
      <c r="B265" s="43" t="s">
        <v>45</v>
      </c>
      <c r="C265" s="20">
        <v>13583360.000000002</v>
      </c>
      <c r="D265">
        <v>84681551.25</v>
      </c>
      <c r="E265">
        <v>37747420.618898243</v>
      </c>
      <c r="F265" s="21">
        <v>25871158.14695226</v>
      </c>
      <c r="G265">
        <v>161883490.01585051</v>
      </c>
      <c r="H265">
        <v>3.7900000000000005</v>
      </c>
      <c r="I265">
        <v>5025</v>
      </c>
      <c r="J265">
        <v>76.42092662739995</v>
      </c>
    </row>
    <row r="266" spans="1:10" x14ac:dyDescent="0.3">
      <c r="A266" t="s">
        <v>556</v>
      </c>
      <c r="B266" t="s">
        <v>174</v>
      </c>
      <c r="C266">
        <v>3404800</v>
      </c>
      <c r="D266">
        <v>80889840</v>
      </c>
      <c r="E266">
        <v>61322850.515748538</v>
      </c>
      <c r="F266">
        <v>16601158.146952262</v>
      </c>
      <c r="G266">
        <v>162218648.6627008</v>
      </c>
      <c r="H266">
        <v>0.95</v>
      </c>
      <c r="I266">
        <v>4800</v>
      </c>
      <c r="J266">
        <v>81.124106234314226</v>
      </c>
    </row>
    <row r="267" spans="1:10" x14ac:dyDescent="0.3">
      <c r="A267" t="s">
        <v>556</v>
      </c>
      <c r="B267" t="s">
        <v>121</v>
      </c>
      <c r="C267">
        <v>5376000.0000000009</v>
      </c>
      <c r="D267">
        <v>79204635</v>
      </c>
      <c r="E267">
        <v>44356560.825197667</v>
      </c>
      <c r="F267">
        <v>33596158.146952264</v>
      </c>
      <c r="G267">
        <v>162533353.97214994</v>
      </c>
      <c r="H267">
        <v>1.5000000000000002</v>
      </c>
      <c r="I267">
        <v>4700</v>
      </c>
      <c r="J267">
        <v>84.810692413571388</v>
      </c>
    </row>
    <row r="268" spans="1:10" x14ac:dyDescent="0.3">
      <c r="A268" t="s">
        <v>556</v>
      </c>
      <c r="B268" t="s">
        <v>102</v>
      </c>
      <c r="C268">
        <v>7311360</v>
      </c>
      <c r="D268">
        <v>80889840</v>
      </c>
      <c r="E268">
        <v>50354988.402559936</v>
      </c>
      <c r="F268">
        <v>24635158.14695226</v>
      </c>
      <c r="G268">
        <v>163191346.54951221</v>
      </c>
      <c r="H268">
        <v>2.04</v>
      </c>
      <c r="I268">
        <v>4800</v>
      </c>
      <c r="J268">
        <v>81.881463958385638</v>
      </c>
    </row>
    <row r="269" spans="1:10" x14ac:dyDescent="0.3">
      <c r="A269" t="b">
        <v>0</v>
      </c>
      <c r="B269" s="43" t="s">
        <v>39</v>
      </c>
      <c r="C269" s="20">
        <v>10393600.000000002</v>
      </c>
      <c r="D269">
        <v>87209358.75</v>
      </c>
      <c r="E269">
        <v>40039705.670473106</v>
      </c>
      <c r="F269" s="21">
        <v>25871158.14695226</v>
      </c>
      <c r="G269">
        <v>163513822.56742537</v>
      </c>
      <c r="H269">
        <v>2.9000000000000004</v>
      </c>
      <c r="I269">
        <v>5175</v>
      </c>
      <c r="J269">
        <v>77.458524323942811</v>
      </c>
    </row>
    <row r="270" spans="1:10" x14ac:dyDescent="0.3">
      <c r="A270" t="s">
        <v>556</v>
      </c>
      <c r="B270" t="s">
        <v>136</v>
      </c>
      <c r="C270">
        <v>5376000.0000000009</v>
      </c>
      <c r="D270">
        <v>79204635</v>
      </c>
      <c r="E270">
        <v>45636560.825197667</v>
      </c>
      <c r="F270">
        <v>33596158.146952264</v>
      </c>
      <c r="G270">
        <v>163813353.97214994</v>
      </c>
      <c r="H270">
        <v>1.5000000000000002</v>
      </c>
      <c r="I270">
        <v>4700</v>
      </c>
      <c r="J270">
        <v>85.810692413571388</v>
      </c>
    </row>
    <row r="271" spans="1:10" x14ac:dyDescent="0.3">
      <c r="A271" t="b">
        <v>0</v>
      </c>
      <c r="B271" t="s">
        <v>334</v>
      </c>
      <c r="C271">
        <v>8207360</v>
      </c>
      <c r="D271">
        <v>85945455.000000015</v>
      </c>
      <c r="E271">
        <v>45082732.783937775</v>
      </c>
      <c r="F271">
        <v>24671505.59103794</v>
      </c>
      <c r="G271">
        <v>163907053.37497571</v>
      </c>
      <c r="H271">
        <v>2.29</v>
      </c>
      <c r="I271">
        <v>5100</v>
      </c>
      <c r="J271">
        <v>79.133303037002776</v>
      </c>
    </row>
    <row r="272" spans="1:10" x14ac:dyDescent="0.3">
      <c r="A272" t="s">
        <v>556</v>
      </c>
      <c r="B272" t="s">
        <v>407</v>
      </c>
      <c r="C272">
        <v>8243199.9999999991</v>
      </c>
      <c r="D272">
        <v>54769162.5</v>
      </c>
      <c r="E272">
        <v>45845701.031497076</v>
      </c>
      <c r="F272">
        <v>55337193.823174186</v>
      </c>
      <c r="G272">
        <v>164195257.35467127</v>
      </c>
      <c r="H272">
        <v>2.2999999999999998</v>
      </c>
      <c r="I272">
        <v>3250</v>
      </c>
      <c r="J272">
        <v>103.43863482714274</v>
      </c>
    </row>
    <row r="273" spans="1:10" x14ac:dyDescent="0.3">
      <c r="A273" t="b">
        <v>0</v>
      </c>
      <c r="B273" s="43" t="s">
        <v>34</v>
      </c>
      <c r="C273" s="20">
        <v>10393600.000000002</v>
      </c>
      <c r="D273">
        <v>84681551.25</v>
      </c>
      <c r="E273">
        <v>37479705.670473099</v>
      </c>
      <c r="F273" s="21">
        <v>32051158.14695226</v>
      </c>
      <c r="G273">
        <v>164606015.06742537</v>
      </c>
      <c r="H273">
        <v>2.9000000000000004</v>
      </c>
      <c r="I273">
        <v>5025</v>
      </c>
      <c r="J273">
        <v>80.96577432394281</v>
      </c>
    </row>
    <row r="274" spans="1:10" x14ac:dyDescent="0.3">
      <c r="A274" t="b">
        <v>0</v>
      </c>
      <c r="B274" s="43" t="s">
        <v>49</v>
      </c>
      <c r="C274" s="20">
        <v>10393600.000000002</v>
      </c>
      <c r="D274">
        <v>84681551.25</v>
      </c>
      <c r="E274">
        <v>38759705.670473106</v>
      </c>
      <c r="F274" s="21">
        <v>32051158.14695226</v>
      </c>
      <c r="G274">
        <v>165886015.06742537</v>
      </c>
      <c r="H274">
        <v>2.9000000000000004</v>
      </c>
      <c r="I274">
        <v>5025</v>
      </c>
      <c r="J274">
        <v>81.96577432394281</v>
      </c>
    </row>
    <row r="275" spans="1:10" x14ac:dyDescent="0.3">
      <c r="A275" t="b">
        <v>0</v>
      </c>
      <c r="B275" t="s">
        <v>131</v>
      </c>
      <c r="C275">
        <v>7490560.0000000009</v>
      </c>
      <c r="D275">
        <v>84260250</v>
      </c>
      <c r="E275">
        <v>46916560.825197674</v>
      </c>
      <c r="F275">
        <v>27416158.14695226</v>
      </c>
      <c r="G275">
        <v>166083528.97214994</v>
      </c>
      <c r="H275">
        <v>2.0900000000000003</v>
      </c>
      <c r="I275">
        <v>5000</v>
      </c>
      <c r="J275">
        <v>82.622192413571355</v>
      </c>
    </row>
    <row r="276" spans="1:10" x14ac:dyDescent="0.3">
      <c r="A276" t="b">
        <v>0</v>
      </c>
      <c r="B276" t="s">
        <v>475</v>
      </c>
      <c r="C276">
        <v>22220800</v>
      </c>
      <c r="D276">
        <v>78362032.5</v>
      </c>
      <c r="E276">
        <v>41185848.196260519</v>
      </c>
      <c r="F276">
        <v>25871158.14695226</v>
      </c>
      <c r="G276">
        <v>167639838.84321278</v>
      </c>
      <c r="H276">
        <v>6.2</v>
      </c>
      <c r="I276">
        <v>4650</v>
      </c>
      <c r="J276">
        <v>81.249323172214233</v>
      </c>
    </row>
    <row r="277" spans="1:10" x14ac:dyDescent="0.3">
      <c r="A277" t="b">
        <v>0</v>
      </c>
      <c r="B277" s="43" t="s">
        <v>44</v>
      </c>
      <c r="C277" s="20">
        <v>12508160</v>
      </c>
      <c r="D277">
        <v>89737166.250000015</v>
      </c>
      <c r="E277">
        <v>40039705.670473106</v>
      </c>
      <c r="F277" s="21">
        <v>25871158.14695226</v>
      </c>
      <c r="G277">
        <v>168156190.0674254</v>
      </c>
      <c r="H277">
        <v>3.49</v>
      </c>
      <c r="I277">
        <v>5325</v>
      </c>
      <c r="J277">
        <v>78.777274323942805</v>
      </c>
    </row>
    <row r="278" spans="1:10" x14ac:dyDescent="0.3">
      <c r="A278" t="b">
        <v>0</v>
      </c>
      <c r="B278" t="s">
        <v>470</v>
      </c>
      <c r="C278">
        <v>22220800</v>
      </c>
      <c r="D278">
        <v>75834225</v>
      </c>
      <c r="E278">
        <v>38625848.196260519</v>
      </c>
      <c r="F278">
        <v>32051158.14695226</v>
      </c>
      <c r="G278">
        <v>168732031.34321278</v>
      </c>
      <c r="H278">
        <v>6.2</v>
      </c>
      <c r="I278">
        <v>4500</v>
      </c>
      <c r="J278">
        <v>84.756573172214217</v>
      </c>
    </row>
    <row r="279" spans="1:10" x14ac:dyDescent="0.3">
      <c r="A279" t="b">
        <v>0</v>
      </c>
      <c r="B279" t="s">
        <v>485</v>
      </c>
      <c r="C279">
        <v>22220800</v>
      </c>
      <c r="D279">
        <v>75834225</v>
      </c>
      <c r="E279">
        <v>39905848.196260519</v>
      </c>
      <c r="F279">
        <v>32051158.14695226</v>
      </c>
      <c r="G279">
        <v>170012031.34321278</v>
      </c>
      <c r="H279">
        <v>6.2</v>
      </c>
      <c r="I279">
        <v>4500</v>
      </c>
      <c r="J279">
        <v>85.756573172214217</v>
      </c>
    </row>
    <row r="280" spans="1:10" x14ac:dyDescent="0.3">
      <c r="A280" t="s">
        <v>556</v>
      </c>
      <c r="B280" t="s">
        <v>406</v>
      </c>
      <c r="C280">
        <v>7168000</v>
      </c>
      <c r="D280">
        <v>59824777.5</v>
      </c>
      <c r="E280">
        <v>48137986.083071932</v>
      </c>
      <c r="F280">
        <v>55337193.823174186</v>
      </c>
      <c r="G280">
        <v>170467957.40624613</v>
      </c>
      <c r="H280">
        <v>2</v>
      </c>
      <c r="I280">
        <v>3550</v>
      </c>
      <c r="J280">
        <v>105.79498252368559</v>
      </c>
    </row>
    <row r="281" spans="1:10" x14ac:dyDescent="0.3">
      <c r="A281" t="b">
        <v>0</v>
      </c>
      <c r="B281" t="s">
        <v>299</v>
      </c>
      <c r="C281">
        <v>6451199.9999999991</v>
      </c>
      <c r="D281">
        <v>93107576.25</v>
      </c>
      <c r="E281">
        <v>31558250.979646143</v>
      </c>
      <c r="F281">
        <v>40719291.799758457</v>
      </c>
      <c r="G281">
        <v>171836319.02940461</v>
      </c>
      <c r="H281">
        <v>1.7999999999999998</v>
      </c>
      <c r="I281">
        <v>5525</v>
      </c>
      <c r="J281">
        <v>84.857801587322783</v>
      </c>
    </row>
    <row r="282" spans="1:10" x14ac:dyDescent="0.3">
      <c r="A282" t="b">
        <v>0</v>
      </c>
      <c r="B282" t="s">
        <v>480</v>
      </c>
      <c r="C282">
        <v>24335359.999999996</v>
      </c>
      <c r="D282">
        <v>80889840</v>
      </c>
      <c r="E282">
        <v>41185848.196260519</v>
      </c>
      <c r="F282">
        <v>25871158.14695226</v>
      </c>
      <c r="G282">
        <v>172282206.34321278</v>
      </c>
      <c r="H282">
        <v>6.7899999999999991</v>
      </c>
      <c r="I282">
        <v>4800</v>
      </c>
      <c r="J282">
        <v>82.568073172214227</v>
      </c>
    </row>
    <row r="283" spans="1:10" x14ac:dyDescent="0.3">
      <c r="A283" t="b">
        <v>0</v>
      </c>
      <c r="B283" t="s">
        <v>294</v>
      </c>
      <c r="C283">
        <v>6451199.9999999991</v>
      </c>
      <c r="D283">
        <v>90579768.75</v>
      </c>
      <c r="E283">
        <v>28998250.979646143</v>
      </c>
      <c r="F283">
        <v>46899291.799758457</v>
      </c>
      <c r="G283">
        <v>172928511.52940461</v>
      </c>
      <c r="H283">
        <v>1.7999999999999998</v>
      </c>
      <c r="I283">
        <v>5375</v>
      </c>
      <c r="J283">
        <v>88.365051587322782</v>
      </c>
    </row>
    <row r="284" spans="1:10" x14ac:dyDescent="0.3">
      <c r="A284" t="b">
        <v>0</v>
      </c>
      <c r="B284" t="s">
        <v>183</v>
      </c>
      <c r="C284">
        <v>6630400</v>
      </c>
      <c r="D284">
        <v>96899287.5</v>
      </c>
      <c r="E284">
        <v>53224570.103149712</v>
      </c>
      <c r="F284">
        <v>16924298.455793552</v>
      </c>
      <c r="G284">
        <v>173678556.05894327</v>
      </c>
      <c r="H284">
        <v>1.85</v>
      </c>
      <c r="I284">
        <v>5750</v>
      </c>
      <c r="J284">
        <v>79.491803117157119</v>
      </c>
    </row>
    <row r="285" spans="1:10" x14ac:dyDescent="0.3">
      <c r="A285" t="b">
        <v>0</v>
      </c>
      <c r="B285" t="s">
        <v>474</v>
      </c>
      <c r="C285">
        <v>21145600</v>
      </c>
      <c r="D285">
        <v>83417647.5</v>
      </c>
      <c r="E285">
        <v>43478133.247835375</v>
      </c>
      <c r="F285">
        <v>25871158.14695226</v>
      </c>
      <c r="G285">
        <v>173912538.89478764</v>
      </c>
      <c r="H285">
        <v>5.9</v>
      </c>
      <c r="I285">
        <v>4950</v>
      </c>
      <c r="J285">
        <v>83.605670868757088</v>
      </c>
    </row>
    <row r="286" spans="1:10" x14ac:dyDescent="0.3">
      <c r="A286" t="b">
        <v>0</v>
      </c>
      <c r="B286" t="s">
        <v>309</v>
      </c>
      <c r="C286">
        <v>6451199.9999999991</v>
      </c>
      <c r="D286">
        <v>90579768.75</v>
      </c>
      <c r="E286">
        <v>30278250.979646143</v>
      </c>
      <c r="F286">
        <v>46899291.799758457</v>
      </c>
      <c r="G286">
        <v>174208511.52940461</v>
      </c>
      <c r="H286">
        <v>1.7999999999999998</v>
      </c>
      <c r="I286">
        <v>5375</v>
      </c>
      <c r="J286">
        <v>89.365051587322782</v>
      </c>
    </row>
    <row r="287" spans="1:10" x14ac:dyDescent="0.3">
      <c r="A287" t="b">
        <v>0</v>
      </c>
      <c r="B287" t="s">
        <v>178</v>
      </c>
      <c r="C287">
        <v>6630400</v>
      </c>
      <c r="D287">
        <v>94371480</v>
      </c>
      <c r="E287">
        <v>50664570.103149705</v>
      </c>
      <c r="F287">
        <v>23104298.455793548</v>
      </c>
      <c r="G287">
        <v>174770748.55894327</v>
      </c>
      <c r="H287">
        <v>1.85</v>
      </c>
      <c r="I287">
        <v>5600</v>
      </c>
      <c r="J287">
        <v>82.999053117157132</v>
      </c>
    </row>
    <row r="288" spans="1:10" x14ac:dyDescent="0.3">
      <c r="A288" t="b">
        <v>0</v>
      </c>
      <c r="B288" t="s">
        <v>469</v>
      </c>
      <c r="C288">
        <v>21145600</v>
      </c>
      <c r="D288">
        <v>80889840</v>
      </c>
      <c r="E288">
        <v>40918133.247835368</v>
      </c>
      <c r="F288">
        <v>32051158.14695226</v>
      </c>
      <c r="G288">
        <v>175004731.39478764</v>
      </c>
      <c r="H288">
        <v>5.9</v>
      </c>
      <c r="I288">
        <v>4800</v>
      </c>
      <c r="J288">
        <v>87.112920868757087</v>
      </c>
    </row>
    <row r="289" spans="1:10" x14ac:dyDescent="0.3">
      <c r="A289" t="b">
        <v>0</v>
      </c>
      <c r="B289" t="s">
        <v>193</v>
      </c>
      <c r="C289">
        <v>6630400</v>
      </c>
      <c r="D289">
        <v>94371480</v>
      </c>
      <c r="E289">
        <v>51944570.103149705</v>
      </c>
      <c r="F289">
        <v>23104298.455793548</v>
      </c>
      <c r="G289">
        <v>176050748.55894327</v>
      </c>
      <c r="H289">
        <v>1.85</v>
      </c>
      <c r="I289">
        <v>5600</v>
      </c>
      <c r="J289">
        <v>83.999053117157132</v>
      </c>
    </row>
    <row r="290" spans="1:10" x14ac:dyDescent="0.3">
      <c r="A290" t="b">
        <v>0</v>
      </c>
      <c r="B290" t="s">
        <v>484</v>
      </c>
      <c r="C290">
        <v>21145600</v>
      </c>
      <c r="D290">
        <v>80889840</v>
      </c>
      <c r="E290">
        <v>42198133.247835375</v>
      </c>
      <c r="F290">
        <v>32051158.14695226</v>
      </c>
      <c r="G290">
        <v>176284731.39478764</v>
      </c>
      <c r="H290">
        <v>5.9</v>
      </c>
      <c r="I290">
        <v>4800</v>
      </c>
      <c r="J290">
        <v>88.112920868757087</v>
      </c>
    </row>
    <row r="291" spans="1:10" x14ac:dyDescent="0.3">
      <c r="A291" t="b">
        <v>0</v>
      </c>
      <c r="B291" t="s">
        <v>304</v>
      </c>
      <c r="C291">
        <v>8565760</v>
      </c>
      <c r="D291">
        <v>95635383.750000015</v>
      </c>
      <c r="E291">
        <v>31558250.979646143</v>
      </c>
      <c r="F291">
        <v>40719291.799758457</v>
      </c>
      <c r="G291">
        <v>176478686.52940461</v>
      </c>
      <c r="H291">
        <v>2.39</v>
      </c>
      <c r="I291">
        <v>5675</v>
      </c>
      <c r="J291">
        <v>86.176551587322777</v>
      </c>
    </row>
    <row r="292" spans="1:10" x14ac:dyDescent="0.3">
      <c r="A292" t="b">
        <v>0</v>
      </c>
      <c r="B292" t="s">
        <v>188</v>
      </c>
      <c r="C292">
        <v>8744960.0000000019</v>
      </c>
      <c r="D292">
        <v>99427095</v>
      </c>
      <c r="E292">
        <v>53224570.103149712</v>
      </c>
      <c r="F292">
        <v>16924298.455793552</v>
      </c>
      <c r="G292">
        <v>178320923.55894327</v>
      </c>
      <c r="H292">
        <v>2.4400000000000004</v>
      </c>
      <c r="I292">
        <v>5900</v>
      </c>
      <c r="J292">
        <v>80.810553117157127</v>
      </c>
    </row>
    <row r="293" spans="1:10" x14ac:dyDescent="0.3">
      <c r="A293" t="b">
        <v>0</v>
      </c>
      <c r="B293" t="s">
        <v>479</v>
      </c>
      <c r="C293">
        <v>23260160</v>
      </c>
      <c r="D293">
        <v>85945455.000000015</v>
      </c>
      <c r="E293">
        <v>43478133.247835375</v>
      </c>
      <c r="F293">
        <v>25871158.14695226</v>
      </c>
      <c r="G293">
        <v>178554906.39478767</v>
      </c>
      <c r="H293">
        <v>6.49</v>
      </c>
      <c r="I293">
        <v>5100</v>
      </c>
      <c r="J293">
        <v>84.924420868757082</v>
      </c>
    </row>
    <row r="294" spans="1:10" x14ac:dyDescent="0.3">
      <c r="A294" t="b">
        <v>0</v>
      </c>
      <c r="B294" t="s">
        <v>262</v>
      </c>
      <c r="C294">
        <v>4659200</v>
      </c>
      <c r="D294">
        <v>91001070</v>
      </c>
      <c r="E294">
        <v>36676560.825197659</v>
      </c>
      <c r="F294">
        <v>48143358.626161553</v>
      </c>
      <c r="G294">
        <v>180480189.45135921</v>
      </c>
      <c r="H294">
        <v>1.3</v>
      </c>
      <c r="I294">
        <v>5400</v>
      </c>
      <c r="J294">
        <v>94.953688024454181</v>
      </c>
    </row>
    <row r="295" spans="1:10" x14ac:dyDescent="0.3">
      <c r="A295" t="s">
        <v>556</v>
      </c>
      <c r="B295" t="s">
        <v>415</v>
      </c>
      <c r="C295">
        <v>10393600.000000002</v>
      </c>
      <c r="D295">
        <v>75834225</v>
      </c>
      <c r="E295">
        <v>40039705.670473106</v>
      </c>
      <c r="F295">
        <v>55660334.132015489</v>
      </c>
      <c r="G295">
        <v>181927864.8024886</v>
      </c>
      <c r="H295">
        <v>2.9000000000000004</v>
      </c>
      <c r="I295">
        <v>4500</v>
      </c>
      <c r="J295">
        <v>104.16267940652845</v>
      </c>
    </row>
    <row r="296" spans="1:10" x14ac:dyDescent="0.3">
      <c r="A296" t="s">
        <v>556</v>
      </c>
      <c r="B296" t="s">
        <v>410</v>
      </c>
      <c r="C296">
        <v>10393600.000000002</v>
      </c>
      <c r="D296">
        <v>73306417.500000015</v>
      </c>
      <c r="E296">
        <v>37479705.670473099</v>
      </c>
      <c r="F296">
        <v>61840334.132015489</v>
      </c>
      <c r="G296">
        <v>183020057.3024886</v>
      </c>
      <c r="H296">
        <v>2.9000000000000004</v>
      </c>
      <c r="I296">
        <v>4350</v>
      </c>
      <c r="J296">
        <v>107.66992940652845</v>
      </c>
    </row>
    <row r="297" spans="1:10" x14ac:dyDescent="0.3">
      <c r="A297" t="s">
        <v>556</v>
      </c>
      <c r="B297" t="s">
        <v>425</v>
      </c>
      <c r="C297">
        <v>10393600.000000002</v>
      </c>
      <c r="D297">
        <v>73306417.500000015</v>
      </c>
      <c r="E297">
        <v>38759705.670473106</v>
      </c>
      <c r="F297">
        <v>61840334.132015489</v>
      </c>
      <c r="G297">
        <v>184300057.30248863</v>
      </c>
      <c r="H297">
        <v>2.9000000000000004</v>
      </c>
      <c r="I297">
        <v>4350</v>
      </c>
      <c r="J297">
        <v>108.66992940652845</v>
      </c>
    </row>
    <row r="298" spans="1:10" x14ac:dyDescent="0.3">
      <c r="A298" t="s">
        <v>556</v>
      </c>
      <c r="B298" t="s">
        <v>420</v>
      </c>
      <c r="C298">
        <v>12508160</v>
      </c>
      <c r="D298">
        <v>78362032.5</v>
      </c>
      <c r="E298">
        <v>40039705.670473106</v>
      </c>
      <c r="F298">
        <v>55660334.132015489</v>
      </c>
      <c r="G298">
        <v>186570232.3024886</v>
      </c>
      <c r="H298">
        <v>3.4899999999999998</v>
      </c>
      <c r="I298">
        <v>4650</v>
      </c>
      <c r="J298">
        <v>105.48142940652845</v>
      </c>
    </row>
    <row r="299" spans="1:10" x14ac:dyDescent="0.3">
      <c r="A299" t="b">
        <v>0</v>
      </c>
      <c r="B299" t="s">
        <v>261</v>
      </c>
      <c r="C299">
        <v>3584000</v>
      </c>
      <c r="D299">
        <v>96056685.000000015</v>
      </c>
      <c r="E299">
        <v>38968845.876772515</v>
      </c>
      <c r="F299">
        <v>48143358.626161553</v>
      </c>
      <c r="G299">
        <v>186752889.50293407</v>
      </c>
      <c r="H299">
        <v>1</v>
      </c>
      <c r="I299">
        <v>5700</v>
      </c>
      <c r="J299">
        <v>97.310035720997021</v>
      </c>
    </row>
    <row r="300" spans="1:10" x14ac:dyDescent="0.3">
      <c r="A300" t="b">
        <v>0</v>
      </c>
      <c r="B300" t="s">
        <v>301</v>
      </c>
      <c r="C300">
        <v>5734400</v>
      </c>
      <c r="D300">
        <v>94792781.25</v>
      </c>
      <c r="E300">
        <v>47604246.340670116</v>
      </c>
      <c r="F300">
        <v>43486151.490917169</v>
      </c>
      <c r="G300">
        <v>191617579.08158728</v>
      </c>
      <c r="H300">
        <v>1.6</v>
      </c>
      <c r="I300">
        <v>5625</v>
      </c>
      <c r="J300">
        <v>100.12850700793703</v>
      </c>
    </row>
    <row r="301" spans="1:10" x14ac:dyDescent="0.3">
      <c r="A301" t="b">
        <v>0</v>
      </c>
      <c r="B301" t="s">
        <v>296</v>
      </c>
      <c r="C301">
        <v>5734400</v>
      </c>
      <c r="D301">
        <v>92264973.75</v>
      </c>
      <c r="E301">
        <v>45044246.340670116</v>
      </c>
      <c r="F301">
        <v>49666151.490917169</v>
      </c>
      <c r="G301">
        <v>192709771.58158728</v>
      </c>
      <c r="H301">
        <v>1.6</v>
      </c>
      <c r="I301">
        <v>5475</v>
      </c>
      <c r="J301">
        <v>103.63575700793703</v>
      </c>
    </row>
    <row r="302" spans="1:10" x14ac:dyDescent="0.3">
      <c r="A302" t="b">
        <v>0</v>
      </c>
      <c r="B302" t="s">
        <v>227</v>
      </c>
      <c r="C302">
        <v>144793600</v>
      </c>
      <c r="D302">
        <v>23087308.499999996</v>
      </c>
      <c r="E302">
        <v>17116855.154724561</v>
      </c>
      <c r="F302">
        <v>8070347.4440856762</v>
      </c>
      <c r="G302">
        <v>193068111.09881026</v>
      </c>
      <c r="H302">
        <v>40.4</v>
      </c>
      <c r="I302">
        <v>1370</v>
      </c>
      <c r="J302">
        <v>82.268281870294274</v>
      </c>
    </row>
    <row r="303" spans="1:10" x14ac:dyDescent="0.3">
      <c r="A303" t="b">
        <v>0</v>
      </c>
      <c r="B303" t="s">
        <v>185</v>
      </c>
      <c r="C303">
        <v>5913600</v>
      </c>
      <c r="D303">
        <v>98584492.5</v>
      </c>
      <c r="E303">
        <v>69270565.464173689</v>
      </c>
      <c r="F303">
        <v>19691158.14695226</v>
      </c>
      <c r="G303">
        <v>193459816.11112595</v>
      </c>
      <c r="H303">
        <v>1.65</v>
      </c>
      <c r="I303">
        <v>5850</v>
      </c>
      <c r="J303">
        <v>94.762508537771382</v>
      </c>
    </row>
    <row r="304" spans="1:10" x14ac:dyDescent="0.3">
      <c r="A304" t="b">
        <v>0</v>
      </c>
      <c r="B304" t="s">
        <v>311</v>
      </c>
      <c r="C304">
        <v>5734400</v>
      </c>
      <c r="D304">
        <v>92264973.75</v>
      </c>
      <c r="E304">
        <v>46324246.340670116</v>
      </c>
      <c r="F304">
        <v>49666151.490917169</v>
      </c>
      <c r="G304">
        <v>193989771.58158728</v>
      </c>
      <c r="H304">
        <v>1.6</v>
      </c>
      <c r="I304">
        <v>5475</v>
      </c>
      <c r="J304">
        <v>104.63575700793703</v>
      </c>
    </row>
    <row r="305" spans="1:10" x14ac:dyDescent="0.3">
      <c r="A305" t="b">
        <v>0</v>
      </c>
      <c r="B305" t="s">
        <v>226</v>
      </c>
      <c r="C305">
        <v>144793600</v>
      </c>
      <c r="D305">
        <v>20559501</v>
      </c>
      <c r="E305">
        <v>14556855.154724563</v>
      </c>
      <c r="F305">
        <v>14250347.444085676</v>
      </c>
      <c r="G305">
        <v>194160303.59881026</v>
      </c>
      <c r="H305">
        <v>40.4</v>
      </c>
      <c r="I305">
        <v>1220</v>
      </c>
      <c r="J305">
        <v>85.775531870294273</v>
      </c>
    </row>
    <row r="306" spans="1:10" x14ac:dyDescent="0.3">
      <c r="A306" t="b">
        <v>0</v>
      </c>
      <c r="B306" t="s">
        <v>180</v>
      </c>
      <c r="C306">
        <v>5913600</v>
      </c>
      <c r="D306">
        <v>96056685.000000015</v>
      </c>
      <c r="E306">
        <v>66710565.464173697</v>
      </c>
      <c r="F306">
        <v>25871158.14695226</v>
      </c>
      <c r="G306">
        <v>194552008.61112598</v>
      </c>
      <c r="H306">
        <v>1.65</v>
      </c>
      <c r="I306">
        <v>5700</v>
      </c>
      <c r="J306">
        <v>98.269758537771395</v>
      </c>
    </row>
    <row r="307" spans="1:10" x14ac:dyDescent="0.3">
      <c r="A307" t="b">
        <v>0</v>
      </c>
      <c r="B307" t="s">
        <v>229</v>
      </c>
      <c r="C307">
        <v>144793600</v>
      </c>
      <c r="D307">
        <v>20559501</v>
      </c>
      <c r="E307">
        <v>15836855.154724563</v>
      </c>
      <c r="F307">
        <v>14250347.444085676</v>
      </c>
      <c r="G307">
        <v>195440303.59881026</v>
      </c>
      <c r="H307">
        <v>40.4</v>
      </c>
      <c r="I307">
        <v>1220</v>
      </c>
      <c r="J307">
        <v>86.775531870294273</v>
      </c>
    </row>
    <row r="308" spans="1:10" x14ac:dyDescent="0.3">
      <c r="A308" t="b">
        <v>0</v>
      </c>
      <c r="B308" t="s">
        <v>195</v>
      </c>
      <c r="C308">
        <v>5913600</v>
      </c>
      <c r="D308">
        <v>96056685.000000015</v>
      </c>
      <c r="E308">
        <v>67990565.464173704</v>
      </c>
      <c r="F308">
        <v>25871158.14695226</v>
      </c>
      <c r="G308">
        <v>195832008.61112601</v>
      </c>
      <c r="H308">
        <v>1.65</v>
      </c>
      <c r="I308">
        <v>5700</v>
      </c>
      <c r="J308">
        <v>99.269758537771395</v>
      </c>
    </row>
    <row r="309" spans="1:10" x14ac:dyDescent="0.3">
      <c r="A309" t="b">
        <v>0</v>
      </c>
      <c r="B309" t="s">
        <v>306</v>
      </c>
      <c r="C309">
        <v>7848960.0000000009</v>
      </c>
      <c r="D309">
        <v>97320588.75</v>
      </c>
      <c r="E309">
        <v>47604246.340670116</v>
      </c>
      <c r="F309">
        <v>43486151.490917169</v>
      </c>
      <c r="G309">
        <v>196259946.58158728</v>
      </c>
      <c r="H309">
        <v>2.1900000000000004</v>
      </c>
      <c r="I309">
        <v>5775</v>
      </c>
      <c r="J309">
        <v>101.44725700793703</v>
      </c>
    </row>
    <row r="310" spans="1:10" x14ac:dyDescent="0.3">
      <c r="A310" t="b">
        <v>0</v>
      </c>
      <c r="B310" t="s">
        <v>228</v>
      </c>
      <c r="C310">
        <v>146908160</v>
      </c>
      <c r="D310">
        <v>25615116.000000004</v>
      </c>
      <c r="E310">
        <v>17116855.154724561</v>
      </c>
      <c r="F310">
        <v>8070347.4440856762</v>
      </c>
      <c r="G310">
        <v>197710478.59881026</v>
      </c>
      <c r="H310">
        <v>40.99</v>
      </c>
      <c r="I310">
        <v>1520</v>
      </c>
      <c r="J310">
        <v>83.587031870294268</v>
      </c>
    </row>
    <row r="311" spans="1:10" x14ac:dyDescent="0.3">
      <c r="A311" t="b">
        <v>0</v>
      </c>
      <c r="B311" t="s">
        <v>300</v>
      </c>
      <c r="C311">
        <v>4659200</v>
      </c>
      <c r="D311">
        <v>99848396.25</v>
      </c>
      <c r="E311">
        <v>49896531.392244972</v>
      </c>
      <c r="F311">
        <v>43486151.490917169</v>
      </c>
      <c r="G311">
        <v>197890279.13316214</v>
      </c>
      <c r="H311">
        <v>1.3</v>
      </c>
      <c r="I311">
        <v>5925</v>
      </c>
      <c r="J311">
        <v>102.48485470447989</v>
      </c>
    </row>
    <row r="312" spans="1:10" x14ac:dyDescent="0.3">
      <c r="A312" t="b">
        <v>0</v>
      </c>
      <c r="B312" t="s">
        <v>190</v>
      </c>
      <c r="C312">
        <v>8028160.0000000009</v>
      </c>
      <c r="D312">
        <v>101112300</v>
      </c>
      <c r="E312">
        <v>69270565.464173689</v>
      </c>
      <c r="F312">
        <v>19691158.14695226</v>
      </c>
      <c r="G312">
        <v>198102183.61112595</v>
      </c>
      <c r="H312">
        <v>2.2400000000000002</v>
      </c>
      <c r="I312">
        <v>6000</v>
      </c>
      <c r="J312">
        <v>96.081258537771376</v>
      </c>
    </row>
    <row r="313" spans="1:10" x14ac:dyDescent="0.3">
      <c r="A313" t="b">
        <v>0</v>
      </c>
      <c r="B313" t="s">
        <v>270</v>
      </c>
      <c r="C313">
        <v>6809600</v>
      </c>
      <c r="D313">
        <v>112066132.5</v>
      </c>
      <c r="E313">
        <v>30870565.464173686</v>
      </c>
      <c r="F313">
        <v>48466498.935002849</v>
      </c>
      <c r="G313">
        <v>198212796.89917654</v>
      </c>
      <c r="H313">
        <v>1.9</v>
      </c>
      <c r="I313">
        <v>6650</v>
      </c>
      <c r="J313">
        <v>95.677732603839928</v>
      </c>
    </row>
    <row r="314" spans="1:10" x14ac:dyDescent="0.3">
      <c r="A314" t="b">
        <v>0</v>
      </c>
      <c r="B314" t="s">
        <v>295</v>
      </c>
      <c r="C314">
        <v>4659200</v>
      </c>
      <c r="D314">
        <v>97320588.75</v>
      </c>
      <c r="E314">
        <v>47336531.392244972</v>
      </c>
      <c r="F314">
        <v>49666151.490917169</v>
      </c>
      <c r="G314">
        <v>198982471.63316214</v>
      </c>
      <c r="H314">
        <v>1.3</v>
      </c>
      <c r="I314">
        <v>5775</v>
      </c>
      <c r="J314">
        <v>105.99210470447989</v>
      </c>
    </row>
    <row r="315" spans="1:10" x14ac:dyDescent="0.3">
      <c r="A315" t="b">
        <v>0</v>
      </c>
      <c r="B315" t="s">
        <v>265</v>
      </c>
      <c r="C315">
        <v>6809600</v>
      </c>
      <c r="D315">
        <v>109538325</v>
      </c>
      <c r="E315">
        <v>28310565.464173689</v>
      </c>
      <c r="F315">
        <v>54646498.935002849</v>
      </c>
      <c r="G315">
        <v>199304989.39917654</v>
      </c>
      <c r="H315">
        <v>1.9</v>
      </c>
      <c r="I315">
        <v>6500</v>
      </c>
      <c r="J315">
        <v>99.184982603839927</v>
      </c>
    </row>
    <row r="316" spans="1:10" x14ac:dyDescent="0.3">
      <c r="A316" t="b">
        <v>0</v>
      </c>
      <c r="B316" t="s">
        <v>184</v>
      </c>
      <c r="C316">
        <v>4838400</v>
      </c>
      <c r="D316">
        <v>103640107.5</v>
      </c>
      <c r="E316">
        <v>71562850.515748546</v>
      </c>
      <c r="F316">
        <v>19691158.14695226</v>
      </c>
      <c r="G316">
        <v>199732516.16270083</v>
      </c>
      <c r="H316">
        <v>1.35</v>
      </c>
      <c r="I316">
        <v>6150</v>
      </c>
      <c r="J316">
        <v>97.118856234314237</v>
      </c>
    </row>
    <row r="317" spans="1:10" x14ac:dyDescent="0.3">
      <c r="A317" t="b">
        <v>0</v>
      </c>
      <c r="B317" t="s">
        <v>310</v>
      </c>
      <c r="C317">
        <v>4659200</v>
      </c>
      <c r="D317">
        <v>97320588.75</v>
      </c>
      <c r="E317">
        <v>48616531.392244972</v>
      </c>
      <c r="F317">
        <v>49666151.490917169</v>
      </c>
      <c r="G317">
        <v>200262471.63316214</v>
      </c>
      <c r="H317">
        <v>1.3</v>
      </c>
      <c r="I317">
        <v>5775</v>
      </c>
      <c r="J317">
        <v>106.99210470447989</v>
      </c>
    </row>
    <row r="318" spans="1:10" x14ac:dyDescent="0.3">
      <c r="A318" t="b">
        <v>0</v>
      </c>
      <c r="B318" t="s">
        <v>280</v>
      </c>
      <c r="C318">
        <v>6809600</v>
      </c>
      <c r="D318">
        <v>109538325</v>
      </c>
      <c r="E318">
        <v>29590565.464173689</v>
      </c>
      <c r="F318">
        <v>54646498.935002849</v>
      </c>
      <c r="G318">
        <v>200584989.39917654</v>
      </c>
      <c r="H318">
        <v>1.9</v>
      </c>
      <c r="I318">
        <v>6500</v>
      </c>
      <c r="J318">
        <v>100.18498260383993</v>
      </c>
    </row>
    <row r="319" spans="1:10" x14ac:dyDescent="0.3">
      <c r="A319" t="b">
        <v>0</v>
      </c>
      <c r="B319" t="s">
        <v>179</v>
      </c>
      <c r="C319">
        <v>4838400</v>
      </c>
      <c r="D319">
        <v>101112300</v>
      </c>
      <c r="E319">
        <v>69002850.515748546</v>
      </c>
      <c r="F319">
        <v>25871158.14695226</v>
      </c>
      <c r="G319">
        <v>200824708.66270083</v>
      </c>
      <c r="H319">
        <v>1.35</v>
      </c>
      <c r="I319">
        <v>6000</v>
      </c>
      <c r="J319">
        <v>100.62610623431425</v>
      </c>
    </row>
    <row r="320" spans="1:10" x14ac:dyDescent="0.3">
      <c r="A320" t="b">
        <v>0</v>
      </c>
      <c r="B320" t="s">
        <v>231</v>
      </c>
      <c r="C320">
        <v>146944000</v>
      </c>
      <c r="D320">
        <v>23929911.000000004</v>
      </c>
      <c r="E320">
        <v>11461425.257874269</v>
      </c>
      <c r="F320">
        <v>18814645.899879228</v>
      </c>
      <c r="G320">
        <v>201149982.1577535</v>
      </c>
      <c r="H320">
        <v>41</v>
      </c>
      <c r="I320">
        <v>1420</v>
      </c>
      <c r="J320">
        <v>89.285584987451386</v>
      </c>
    </row>
    <row r="321" spans="1:10" x14ac:dyDescent="0.3">
      <c r="A321" t="s">
        <v>556</v>
      </c>
      <c r="B321" t="s">
        <v>417</v>
      </c>
      <c r="C321">
        <v>9676800</v>
      </c>
      <c r="D321">
        <v>77519430.000000015</v>
      </c>
      <c r="E321">
        <v>56085701.031497076</v>
      </c>
      <c r="F321">
        <v>58427193.823174194</v>
      </c>
      <c r="G321">
        <v>201709124.8546713</v>
      </c>
      <c r="H321">
        <v>2.7</v>
      </c>
      <c r="I321">
        <v>4600</v>
      </c>
      <c r="J321">
        <v>119.43338482714272</v>
      </c>
    </row>
    <row r="322" spans="1:10" x14ac:dyDescent="0.3">
      <c r="A322" t="b">
        <v>0</v>
      </c>
      <c r="B322" t="s">
        <v>194</v>
      </c>
      <c r="C322">
        <v>4838400</v>
      </c>
      <c r="D322">
        <v>101112300</v>
      </c>
      <c r="E322">
        <v>70282850.515748546</v>
      </c>
      <c r="F322">
        <v>25871158.14695226</v>
      </c>
      <c r="G322">
        <v>202104708.66270083</v>
      </c>
      <c r="H322">
        <v>1.35</v>
      </c>
      <c r="I322">
        <v>6000</v>
      </c>
      <c r="J322">
        <v>101.62610623431425</v>
      </c>
    </row>
    <row r="323" spans="1:10" x14ac:dyDescent="0.3">
      <c r="A323" t="b">
        <v>0</v>
      </c>
      <c r="B323" t="s">
        <v>305</v>
      </c>
      <c r="C323">
        <v>6773760</v>
      </c>
      <c r="D323">
        <v>102376203.75000001</v>
      </c>
      <c r="E323">
        <v>49896531.392244972</v>
      </c>
      <c r="F323">
        <v>43486151.490917169</v>
      </c>
      <c r="G323">
        <v>202532646.63316217</v>
      </c>
      <c r="H323">
        <v>1.8900000000000001</v>
      </c>
      <c r="I323">
        <v>6075</v>
      </c>
      <c r="J323">
        <v>103.80360470447988</v>
      </c>
    </row>
    <row r="324" spans="1:10" x14ac:dyDescent="0.3">
      <c r="A324" t="s">
        <v>556</v>
      </c>
      <c r="B324" t="s">
        <v>412</v>
      </c>
      <c r="C324">
        <v>9676800</v>
      </c>
      <c r="D324">
        <v>74991622.5</v>
      </c>
      <c r="E324">
        <v>53525701.031497076</v>
      </c>
      <c r="F324">
        <v>64607193.823174201</v>
      </c>
      <c r="G324">
        <v>202801317.35467127</v>
      </c>
      <c r="H324">
        <v>2.7</v>
      </c>
      <c r="I324">
        <v>4450</v>
      </c>
      <c r="J324">
        <v>122.94063482714272</v>
      </c>
    </row>
    <row r="325" spans="1:10" x14ac:dyDescent="0.3">
      <c r="A325" t="b">
        <v>0</v>
      </c>
      <c r="B325" t="s">
        <v>275</v>
      </c>
      <c r="C325">
        <v>8924160</v>
      </c>
      <c r="D325">
        <v>114593940</v>
      </c>
      <c r="E325">
        <v>30870565.464173686</v>
      </c>
      <c r="F325">
        <v>48466498.935002849</v>
      </c>
      <c r="G325">
        <v>202855164.39917654</v>
      </c>
      <c r="H325">
        <v>2.4900000000000002</v>
      </c>
      <c r="I325">
        <v>6800</v>
      </c>
      <c r="J325">
        <v>96.996482603839922</v>
      </c>
    </row>
    <row r="326" spans="1:10" x14ac:dyDescent="0.3">
      <c r="A326" t="s">
        <v>556</v>
      </c>
      <c r="B326" t="s">
        <v>427</v>
      </c>
      <c r="C326">
        <v>9676800</v>
      </c>
      <c r="D326">
        <v>74991622.5</v>
      </c>
      <c r="E326">
        <v>54805701.031497076</v>
      </c>
      <c r="F326">
        <v>64607193.823174201</v>
      </c>
      <c r="G326">
        <v>204081317.35467127</v>
      </c>
      <c r="H326">
        <v>2.7</v>
      </c>
      <c r="I326">
        <v>4450</v>
      </c>
      <c r="J326">
        <v>123.94063482714272</v>
      </c>
    </row>
    <row r="327" spans="1:10" x14ac:dyDescent="0.3">
      <c r="A327" t="b">
        <v>0</v>
      </c>
      <c r="B327" t="s">
        <v>189</v>
      </c>
      <c r="C327">
        <v>6952960</v>
      </c>
      <c r="D327">
        <v>106167915</v>
      </c>
      <c r="E327">
        <v>71562850.515748546</v>
      </c>
      <c r="F327">
        <v>19691158.14695226</v>
      </c>
      <c r="G327">
        <v>204374883.66270083</v>
      </c>
      <c r="H327">
        <v>1.94</v>
      </c>
      <c r="I327">
        <v>6300</v>
      </c>
      <c r="J327">
        <v>98.437606234314245</v>
      </c>
    </row>
    <row r="328" spans="1:10" x14ac:dyDescent="0.3">
      <c r="A328" t="s">
        <v>556</v>
      </c>
      <c r="B328" t="s">
        <v>422</v>
      </c>
      <c r="C328">
        <v>11791360</v>
      </c>
      <c r="D328">
        <v>80047237.5</v>
      </c>
      <c r="E328">
        <v>56085701.031497076</v>
      </c>
      <c r="F328">
        <v>58427193.823174194</v>
      </c>
      <c r="G328">
        <v>206351492.35467124</v>
      </c>
      <c r="H328">
        <v>3.29</v>
      </c>
      <c r="I328">
        <v>4750</v>
      </c>
      <c r="J328">
        <v>120.75213482714271</v>
      </c>
    </row>
    <row r="329" spans="1:10" x14ac:dyDescent="0.3">
      <c r="A329" t="s">
        <v>556</v>
      </c>
      <c r="B329" t="s">
        <v>416</v>
      </c>
      <c r="C329">
        <v>8601600</v>
      </c>
      <c r="D329">
        <v>82575045</v>
      </c>
      <c r="E329">
        <v>58377986.083071925</v>
      </c>
      <c r="F329">
        <v>58427193.823174194</v>
      </c>
      <c r="G329">
        <v>207981824.90624613</v>
      </c>
      <c r="H329">
        <v>2.4</v>
      </c>
      <c r="I329">
        <v>4900</v>
      </c>
      <c r="J329">
        <v>121.7897325236856</v>
      </c>
    </row>
    <row r="330" spans="1:10" x14ac:dyDescent="0.3">
      <c r="A330" t="s">
        <v>556</v>
      </c>
      <c r="B330" t="s">
        <v>411</v>
      </c>
      <c r="C330">
        <v>8601600</v>
      </c>
      <c r="D330">
        <v>80047237.5</v>
      </c>
      <c r="E330">
        <v>55817986.083071932</v>
      </c>
      <c r="F330">
        <v>64607193.823174201</v>
      </c>
      <c r="G330">
        <v>209074017.40624616</v>
      </c>
      <c r="H330">
        <v>2.4</v>
      </c>
      <c r="I330">
        <v>4750</v>
      </c>
      <c r="J330">
        <v>125.2969825236856</v>
      </c>
    </row>
    <row r="331" spans="1:10" x14ac:dyDescent="0.3">
      <c r="A331" t="s">
        <v>556</v>
      </c>
      <c r="B331" t="s">
        <v>426</v>
      </c>
      <c r="C331">
        <v>8601600</v>
      </c>
      <c r="D331">
        <v>80047237.5</v>
      </c>
      <c r="E331">
        <v>57097986.083071932</v>
      </c>
      <c r="F331">
        <v>64607193.823174201</v>
      </c>
      <c r="G331">
        <v>210354017.40624616</v>
      </c>
      <c r="H331">
        <v>2.4</v>
      </c>
      <c r="I331">
        <v>4750</v>
      </c>
      <c r="J331">
        <v>126.2969825236856</v>
      </c>
    </row>
    <row r="332" spans="1:10" x14ac:dyDescent="0.3">
      <c r="A332" t="b">
        <v>0</v>
      </c>
      <c r="B332" t="s">
        <v>421</v>
      </c>
      <c r="C332">
        <v>10716160</v>
      </c>
      <c r="D332">
        <v>85102852.5</v>
      </c>
      <c r="E332">
        <v>58377986.083071925</v>
      </c>
      <c r="F332">
        <v>58427193.823174194</v>
      </c>
      <c r="G332">
        <v>212624192.40624613</v>
      </c>
      <c r="H332">
        <v>2.9899999999999998</v>
      </c>
      <c r="I332">
        <v>5050</v>
      </c>
      <c r="J332">
        <v>123.10848252368559</v>
      </c>
    </row>
    <row r="333" spans="1:10" x14ac:dyDescent="0.3">
      <c r="A333" t="b">
        <v>0</v>
      </c>
      <c r="B333" t="s">
        <v>272</v>
      </c>
      <c r="C333">
        <v>6092799.9999999991</v>
      </c>
      <c r="D333">
        <v>113751337.5</v>
      </c>
      <c r="E333">
        <v>46916560.825197674</v>
      </c>
      <c r="F333">
        <v>51233358.62616156</v>
      </c>
      <c r="G333">
        <v>217994056.95135921</v>
      </c>
      <c r="H333">
        <v>1.6999999999999997</v>
      </c>
      <c r="I333">
        <v>6750</v>
      </c>
      <c r="J333">
        <v>110.94843802445419</v>
      </c>
    </row>
    <row r="334" spans="1:10" x14ac:dyDescent="0.3">
      <c r="A334" t="b">
        <v>0</v>
      </c>
      <c r="B334" t="s">
        <v>267</v>
      </c>
      <c r="C334">
        <v>6092799.9999999991</v>
      </c>
      <c r="D334">
        <v>111223530</v>
      </c>
      <c r="E334">
        <v>44356560.825197667</v>
      </c>
      <c r="F334">
        <v>57413358.626161546</v>
      </c>
      <c r="G334">
        <v>219086249.45135921</v>
      </c>
      <c r="H334">
        <v>1.6999999999999997</v>
      </c>
      <c r="I334">
        <v>6600</v>
      </c>
      <c r="J334">
        <v>114.45568802445416</v>
      </c>
    </row>
    <row r="335" spans="1:10" x14ac:dyDescent="0.3">
      <c r="A335" t="b">
        <v>0</v>
      </c>
      <c r="B335" t="s">
        <v>282</v>
      </c>
      <c r="C335">
        <v>6092799.9999999991</v>
      </c>
      <c r="D335">
        <v>111223530</v>
      </c>
      <c r="E335">
        <v>45636560.825197667</v>
      </c>
      <c r="F335">
        <v>57413358.626161546</v>
      </c>
      <c r="G335">
        <v>220366249.45135921</v>
      </c>
      <c r="H335">
        <v>1.6999999999999997</v>
      </c>
      <c r="I335">
        <v>6600</v>
      </c>
      <c r="J335">
        <v>115.45568802445416</v>
      </c>
    </row>
    <row r="336" spans="1:10" x14ac:dyDescent="0.3">
      <c r="A336" t="b">
        <v>0</v>
      </c>
      <c r="B336" t="s">
        <v>233</v>
      </c>
      <c r="C336">
        <v>146227200</v>
      </c>
      <c r="D336">
        <v>25615116.000000004</v>
      </c>
      <c r="E336">
        <v>27507420.618898246</v>
      </c>
      <c r="F336">
        <v>21581505.59103794</v>
      </c>
      <c r="G336">
        <v>220931242.20993617</v>
      </c>
      <c r="H336">
        <v>40.799999999999997</v>
      </c>
      <c r="I336">
        <v>1520</v>
      </c>
      <c r="J336">
        <v>104.55629040806565</v>
      </c>
    </row>
    <row r="337" spans="1:10" x14ac:dyDescent="0.3">
      <c r="A337" t="b">
        <v>0</v>
      </c>
      <c r="B337" t="s">
        <v>277</v>
      </c>
      <c r="C337">
        <v>8207360.0000000019</v>
      </c>
      <c r="D337">
        <v>116279145</v>
      </c>
      <c r="E337">
        <v>46916560.825197674</v>
      </c>
      <c r="F337">
        <v>51233358.62616156</v>
      </c>
      <c r="G337">
        <v>222636424.45135921</v>
      </c>
      <c r="H337">
        <v>2.2900000000000005</v>
      </c>
      <c r="I337">
        <v>6900</v>
      </c>
      <c r="J337">
        <v>112.26718802445419</v>
      </c>
    </row>
    <row r="338" spans="1:10" x14ac:dyDescent="0.3">
      <c r="A338" t="b">
        <v>0</v>
      </c>
      <c r="B338" t="s">
        <v>271</v>
      </c>
      <c r="C338">
        <v>5017600.0000000009</v>
      </c>
      <c r="D338">
        <v>118806952.5</v>
      </c>
      <c r="E338">
        <v>49208845.87677253</v>
      </c>
      <c r="F338">
        <v>51233358.62616156</v>
      </c>
      <c r="G338">
        <v>224266757.0029341</v>
      </c>
      <c r="H338">
        <v>1.4000000000000001</v>
      </c>
      <c r="I338">
        <v>7050</v>
      </c>
      <c r="J338">
        <v>113.30478572099705</v>
      </c>
    </row>
    <row r="339" spans="1:10" x14ac:dyDescent="0.3">
      <c r="A339" t="b">
        <v>0</v>
      </c>
      <c r="B339" t="s">
        <v>266</v>
      </c>
      <c r="C339">
        <v>5017600.0000000009</v>
      </c>
      <c r="D339">
        <v>116279145</v>
      </c>
      <c r="E339">
        <v>46648845.876772523</v>
      </c>
      <c r="F339">
        <v>57413358.626161546</v>
      </c>
      <c r="G339">
        <v>225358949.50293407</v>
      </c>
      <c r="H339">
        <v>1.4000000000000001</v>
      </c>
      <c r="I339">
        <v>6900</v>
      </c>
      <c r="J339">
        <v>116.81203572099705</v>
      </c>
    </row>
    <row r="340" spans="1:10" x14ac:dyDescent="0.3">
      <c r="A340" t="b">
        <v>0</v>
      </c>
      <c r="B340" t="s">
        <v>281</v>
      </c>
      <c r="C340">
        <v>5017600.0000000009</v>
      </c>
      <c r="D340">
        <v>116279145</v>
      </c>
      <c r="E340">
        <v>47928845.87677253</v>
      </c>
      <c r="F340">
        <v>57413358.626161546</v>
      </c>
      <c r="G340">
        <v>226638949.50293407</v>
      </c>
      <c r="H340">
        <v>1.4000000000000001</v>
      </c>
      <c r="I340">
        <v>6900</v>
      </c>
      <c r="J340">
        <v>117.81203572099705</v>
      </c>
    </row>
    <row r="341" spans="1:10" x14ac:dyDescent="0.3">
      <c r="A341" t="b">
        <v>0</v>
      </c>
      <c r="B341" t="s">
        <v>232</v>
      </c>
      <c r="C341">
        <v>145152000</v>
      </c>
      <c r="D341">
        <v>30670730.999999996</v>
      </c>
      <c r="E341">
        <v>29799705.670473102</v>
      </c>
      <c r="F341">
        <v>21581505.59103794</v>
      </c>
      <c r="G341">
        <v>227203942.26151103</v>
      </c>
      <c r="H341">
        <v>40.5</v>
      </c>
      <c r="I341">
        <v>1820</v>
      </c>
      <c r="J341">
        <v>106.91263810460852</v>
      </c>
    </row>
    <row r="342" spans="1:10" x14ac:dyDescent="0.3">
      <c r="A342" t="b">
        <v>0</v>
      </c>
      <c r="B342" t="s">
        <v>276</v>
      </c>
      <c r="C342">
        <v>7132160.0000000009</v>
      </c>
      <c r="D342">
        <v>121334760.00000001</v>
      </c>
      <c r="E342">
        <v>49208845.87677253</v>
      </c>
      <c r="F342">
        <v>51233358.62616156</v>
      </c>
      <c r="G342">
        <v>228909124.5029341</v>
      </c>
      <c r="H342">
        <v>1.9900000000000002</v>
      </c>
      <c r="I342">
        <v>7200</v>
      </c>
      <c r="J342">
        <v>114.62353572099705</v>
      </c>
    </row>
    <row r="343" spans="1:10" x14ac:dyDescent="0.3">
      <c r="A343" t="b">
        <v>0</v>
      </c>
      <c r="B343" t="s">
        <v>241</v>
      </c>
      <c r="C343">
        <v>148377600</v>
      </c>
      <c r="D343">
        <v>46680178.5</v>
      </c>
      <c r="E343">
        <v>21701425.257874269</v>
      </c>
      <c r="F343">
        <v>21904645.899879225</v>
      </c>
      <c r="G343">
        <v>238663849.6577535</v>
      </c>
      <c r="H343">
        <v>41.4</v>
      </c>
      <c r="I343">
        <v>2770</v>
      </c>
      <c r="J343">
        <v>105.28033498745138</v>
      </c>
    </row>
    <row r="344" spans="1:10" x14ac:dyDescent="0.3">
      <c r="A344" t="b">
        <v>0</v>
      </c>
      <c r="B344" t="s">
        <v>236</v>
      </c>
      <c r="C344">
        <v>148377600</v>
      </c>
      <c r="D344">
        <v>44152371</v>
      </c>
      <c r="E344">
        <v>19141425.257874273</v>
      </c>
      <c r="F344">
        <v>28084645.899879228</v>
      </c>
      <c r="G344">
        <v>239756042.1577535</v>
      </c>
      <c r="H344">
        <v>41.4</v>
      </c>
      <c r="I344">
        <v>2620</v>
      </c>
      <c r="J344">
        <v>108.78758498745138</v>
      </c>
    </row>
    <row r="345" spans="1:10" x14ac:dyDescent="0.3">
      <c r="A345" t="b">
        <v>0</v>
      </c>
      <c r="B345" t="s">
        <v>246</v>
      </c>
      <c r="C345">
        <v>150492159.99999997</v>
      </c>
      <c r="D345">
        <v>49207986</v>
      </c>
      <c r="E345">
        <v>21701425.257874269</v>
      </c>
      <c r="F345">
        <v>21904645.899879225</v>
      </c>
      <c r="G345">
        <v>243306217.15775347</v>
      </c>
      <c r="H345">
        <v>41.989999999999995</v>
      </c>
      <c r="I345">
        <v>2920</v>
      </c>
      <c r="J345">
        <v>106.59908498745138</v>
      </c>
    </row>
    <row r="346" spans="1:10" x14ac:dyDescent="0.3">
      <c r="A346" t="b">
        <v>0</v>
      </c>
      <c r="B346" t="s">
        <v>251</v>
      </c>
      <c r="C346">
        <v>150492159.99999997</v>
      </c>
      <c r="D346">
        <v>49207986</v>
      </c>
      <c r="E346">
        <v>21701425.257874269</v>
      </c>
      <c r="F346">
        <v>21904645.899879225</v>
      </c>
      <c r="G346">
        <v>243306217.15775347</v>
      </c>
      <c r="H346">
        <v>41.989999999999995</v>
      </c>
      <c r="I346">
        <v>2920</v>
      </c>
      <c r="J346">
        <v>106.59908498745138</v>
      </c>
    </row>
    <row r="347" spans="1:10" x14ac:dyDescent="0.3">
      <c r="A347" t="b">
        <v>0</v>
      </c>
      <c r="B347" t="s">
        <v>243</v>
      </c>
      <c r="C347">
        <v>147660800</v>
      </c>
      <c r="D347">
        <v>48365383.500000007</v>
      </c>
      <c r="E347">
        <v>37747420.618898243</v>
      </c>
      <c r="F347">
        <v>24671505.59103794</v>
      </c>
      <c r="G347">
        <v>258445109.70993617</v>
      </c>
      <c r="H347">
        <v>41.2</v>
      </c>
      <c r="I347">
        <v>2870</v>
      </c>
      <c r="J347">
        <v>120.55104040806566</v>
      </c>
    </row>
    <row r="348" spans="1:10" x14ac:dyDescent="0.3">
      <c r="A348" t="b">
        <v>0</v>
      </c>
      <c r="B348" t="s">
        <v>238</v>
      </c>
      <c r="C348">
        <v>147660800</v>
      </c>
      <c r="D348">
        <v>45837576</v>
      </c>
      <c r="E348">
        <v>35187420.618898243</v>
      </c>
      <c r="F348">
        <v>30851505.591037937</v>
      </c>
      <c r="G348">
        <v>259537302.20993617</v>
      </c>
      <c r="H348">
        <v>41.2</v>
      </c>
      <c r="I348">
        <v>2720</v>
      </c>
      <c r="J348">
        <v>124.05829040806566</v>
      </c>
    </row>
    <row r="349" spans="1:10" x14ac:dyDescent="0.3">
      <c r="A349" t="b">
        <v>0</v>
      </c>
      <c r="B349" t="s">
        <v>248</v>
      </c>
      <c r="C349">
        <v>149775360.00000003</v>
      </c>
      <c r="D349">
        <v>50893191</v>
      </c>
      <c r="E349">
        <v>37747420.618898243</v>
      </c>
      <c r="F349">
        <v>24671505.59103794</v>
      </c>
      <c r="G349">
        <v>263087477.2099362</v>
      </c>
      <c r="H349">
        <v>41.790000000000006</v>
      </c>
      <c r="I349">
        <v>3020</v>
      </c>
      <c r="J349">
        <v>121.86979040806565</v>
      </c>
    </row>
    <row r="350" spans="1:10" x14ac:dyDescent="0.3">
      <c r="A350" t="b">
        <v>0</v>
      </c>
      <c r="B350" t="s">
        <v>253</v>
      </c>
      <c r="C350">
        <v>149775360.00000003</v>
      </c>
      <c r="D350">
        <v>50893191</v>
      </c>
      <c r="E350">
        <v>37747420.618898243</v>
      </c>
      <c r="F350">
        <v>24671505.59103794</v>
      </c>
      <c r="G350">
        <v>263087477.2099362</v>
      </c>
      <c r="H350">
        <v>41.790000000000006</v>
      </c>
      <c r="I350">
        <v>3020</v>
      </c>
      <c r="J350">
        <v>121.86979040806565</v>
      </c>
    </row>
    <row r="351" spans="1:10" x14ac:dyDescent="0.3">
      <c r="A351" t="b">
        <v>0</v>
      </c>
      <c r="B351" t="s">
        <v>242</v>
      </c>
      <c r="C351">
        <v>146585600</v>
      </c>
      <c r="D351">
        <v>53420998.5</v>
      </c>
      <c r="E351">
        <v>40039705.670473106</v>
      </c>
      <c r="F351">
        <v>24671505.59103794</v>
      </c>
      <c r="G351">
        <v>264717809.76151103</v>
      </c>
      <c r="H351">
        <v>40.9</v>
      </c>
      <c r="I351">
        <v>3170</v>
      </c>
      <c r="J351">
        <v>122.90738810460851</v>
      </c>
    </row>
    <row r="352" spans="1:10" x14ac:dyDescent="0.3">
      <c r="A352" t="b">
        <v>0</v>
      </c>
      <c r="B352" t="s">
        <v>237</v>
      </c>
      <c r="C352">
        <v>146585600</v>
      </c>
      <c r="D352">
        <v>50893191</v>
      </c>
      <c r="E352">
        <v>37479705.670473099</v>
      </c>
      <c r="F352">
        <v>30851505.591037937</v>
      </c>
      <c r="G352">
        <v>265810002.26151103</v>
      </c>
      <c r="H352">
        <v>40.9</v>
      </c>
      <c r="I352">
        <v>3020</v>
      </c>
      <c r="J352">
        <v>126.41463810460851</v>
      </c>
    </row>
    <row r="353" spans="1:10" x14ac:dyDescent="0.3">
      <c r="A353" t="b">
        <v>0</v>
      </c>
      <c r="B353" t="s">
        <v>247</v>
      </c>
      <c r="C353">
        <v>148700160</v>
      </c>
      <c r="D353">
        <v>55948806.000000007</v>
      </c>
      <c r="E353">
        <v>40039705.670473106</v>
      </c>
      <c r="F353">
        <v>24671505.59103794</v>
      </c>
      <c r="G353">
        <v>269360177.26151103</v>
      </c>
      <c r="H353">
        <v>41.49</v>
      </c>
      <c r="I353">
        <v>3320</v>
      </c>
      <c r="J353">
        <v>124.22613810460851</v>
      </c>
    </row>
    <row r="354" spans="1:10" x14ac:dyDescent="0.3">
      <c r="A354" t="b">
        <v>0</v>
      </c>
      <c r="B354" t="s">
        <v>252</v>
      </c>
      <c r="C354">
        <v>148700160</v>
      </c>
      <c r="D354">
        <v>55948806.000000007</v>
      </c>
      <c r="E354">
        <v>40039705.670473106</v>
      </c>
      <c r="F354">
        <v>24671505.59103794</v>
      </c>
      <c r="G354">
        <v>269360177.26151103</v>
      </c>
      <c r="H354">
        <v>41.49</v>
      </c>
      <c r="I354">
        <v>3320</v>
      </c>
      <c r="J354">
        <v>124.22613810460851</v>
      </c>
    </row>
    <row r="355" spans="1:10" x14ac:dyDescent="0.3">
      <c r="A355" t="b">
        <v>0</v>
      </c>
      <c r="B355" t="s">
        <v>379</v>
      </c>
      <c r="C355">
        <v>11975936000</v>
      </c>
      <c r="D355">
        <v>1348164.0000000002</v>
      </c>
      <c r="E355">
        <v>1536977127.0809395</v>
      </c>
      <c r="F355">
        <v>12872814713.115898</v>
      </c>
      <c r="G355">
        <v>26387076004.196838</v>
      </c>
      <c r="H355">
        <v>3341.5</v>
      </c>
      <c r="I355">
        <v>80</v>
      </c>
      <c r="J355">
        <v>18377.004542780429</v>
      </c>
    </row>
    <row r="356" spans="1:10" x14ac:dyDescent="0.3">
      <c r="A356" t="b">
        <v>0</v>
      </c>
      <c r="B356" t="s">
        <v>529</v>
      </c>
      <c r="C356">
        <v>11981849600</v>
      </c>
      <c r="D356">
        <v>1685205</v>
      </c>
      <c r="E356">
        <v>1542707839.709877</v>
      </c>
      <c r="F356">
        <v>12872077563.888002</v>
      </c>
      <c r="G356">
        <v>26398320208.597878</v>
      </c>
      <c r="H356">
        <v>3343.15</v>
      </c>
      <c r="I356">
        <v>100</v>
      </c>
      <c r="J356">
        <v>18383.141683159753</v>
      </c>
    </row>
    <row r="357" spans="1:10" x14ac:dyDescent="0.3">
      <c r="A357" t="b">
        <v>0</v>
      </c>
      <c r="B357" t="s">
        <v>500</v>
      </c>
      <c r="C357">
        <v>11982566400</v>
      </c>
      <c r="D357">
        <v>4044492.0000000005</v>
      </c>
      <c r="E357">
        <v>1536977127.0809395</v>
      </c>
      <c r="F357">
        <v>12875581572.807056</v>
      </c>
      <c r="G357">
        <v>26399169591.887997</v>
      </c>
      <c r="H357">
        <v>3343.35</v>
      </c>
      <c r="I357">
        <v>240</v>
      </c>
      <c r="J357">
        <v>18382.806414325245</v>
      </c>
    </row>
    <row r="358" spans="1:10" x14ac:dyDescent="0.3">
      <c r="A358" t="b">
        <v>0</v>
      </c>
      <c r="B358" t="s">
        <v>205</v>
      </c>
      <c r="C358">
        <v>11992422400.000002</v>
      </c>
      <c r="D358">
        <v>1348164.0000000002</v>
      </c>
      <c r="E358">
        <v>1538123269.6067274</v>
      </c>
      <c r="F358">
        <v>12870687063.888</v>
      </c>
      <c r="G358">
        <v>26402580897.494728</v>
      </c>
      <c r="H358">
        <v>3346.1000000000004</v>
      </c>
      <c r="I358">
        <v>80</v>
      </c>
      <c r="J358">
        <v>18382.274287766664</v>
      </c>
    </row>
    <row r="359" spans="1:10" x14ac:dyDescent="0.3">
      <c r="A359" t="b">
        <v>0</v>
      </c>
      <c r="B359" t="s">
        <v>437</v>
      </c>
      <c r="C359">
        <v>11971635199.999998</v>
      </c>
      <c r="D359">
        <v>21402103.5</v>
      </c>
      <c r="E359">
        <v>1540415554.6583023</v>
      </c>
      <c r="F359">
        <v>12871431283.270321</v>
      </c>
      <c r="G359">
        <v>26404884141.428619</v>
      </c>
      <c r="H359">
        <v>3340.2999999999997</v>
      </c>
      <c r="I359">
        <v>1270</v>
      </c>
      <c r="J359">
        <v>18380.576828552839</v>
      </c>
    </row>
    <row r="360" spans="1:10" x14ac:dyDescent="0.3">
      <c r="A360" t="b">
        <v>0</v>
      </c>
      <c r="B360" t="s">
        <v>147</v>
      </c>
      <c r="C360">
        <v>11974502400.000002</v>
      </c>
      <c r="D360">
        <v>21233583</v>
      </c>
      <c r="E360">
        <v>1538123269.6067274</v>
      </c>
      <c r="F360">
        <v>12872850063.888002</v>
      </c>
      <c r="G360">
        <v>26406709316.494732</v>
      </c>
      <c r="H360">
        <v>3341.1000000000004</v>
      </c>
      <c r="I360">
        <v>1260</v>
      </c>
      <c r="J360">
        <v>18381.25058776667</v>
      </c>
    </row>
    <row r="361" spans="1:10" x14ac:dyDescent="0.3">
      <c r="A361" t="b">
        <v>0</v>
      </c>
      <c r="B361" s="43" t="s">
        <v>60</v>
      </c>
      <c r="C361" s="20">
        <v>11972710400</v>
      </c>
      <c r="D361">
        <v>23677130.250000004</v>
      </c>
      <c r="E361">
        <v>1540415554.6583023</v>
      </c>
      <c r="F361" s="21">
        <v>12871150563.888002</v>
      </c>
      <c r="G361">
        <v>26407953648.796303</v>
      </c>
      <c r="H361">
        <v>3340.6</v>
      </c>
      <c r="I361">
        <v>1405</v>
      </c>
      <c r="J361">
        <v>18381.16776046321</v>
      </c>
    </row>
    <row r="362" spans="1:10" x14ac:dyDescent="0.3">
      <c r="A362" t="b">
        <v>0</v>
      </c>
      <c r="B362" t="s">
        <v>350</v>
      </c>
      <c r="C362">
        <v>11972710400</v>
      </c>
      <c r="D362">
        <v>23677130.250000004</v>
      </c>
      <c r="E362">
        <v>1540415554.6583023</v>
      </c>
      <c r="F362">
        <v>12871150563.888002</v>
      </c>
      <c r="G362">
        <v>26407953648.796303</v>
      </c>
      <c r="H362">
        <v>3340.6</v>
      </c>
      <c r="I362">
        <v>1405</v>
      </c>
      <c r="J362">
        <v>18381.16776046321</v>
      </c>
    </row>
    <row r="363" spans="1:10" x14ac:dyDescent="0.3">
      <c r="A363" t="b">
        <v>0</v>
      </c>
      <c r="B363" s="43" t="s">
        <v>89</v>
      </c>
      <c r="C363" s="20">
        <v>11972531200</v>
      </c>
      <c r="D363">
        <v>26289198.000000004</v>
      </c>
      <c r="E363">
        <v>1548438552.338814</v>
      </c>
      <c r="F363" s="21">
        <v>12870841563.888002</v>
      </c>
      <c r="G363">
        <v>26418100514.226814</v>
      </c>
      <c r="H363">
        <v>3340.55</v>
      </c>
      <c r="I363">
        <v>1560</v>
      </c>
      <c r="J363">
        <v>18387.574902401109</v>
      </c>
    </row>
    <row r="364" spans="1:10" x14ac:dyDescent="0.3">
      <c r="A364" t="b">
        <v>0</v>
      </c>
      <c r="B364" t="s">
        <v>321</v>
      </c>
      <c r="C364">
        <v>11973427199.999998</v>
      </c>
      <c r="D364">
        <v>31344813</v>
      </c>
      <c r="E364">
        <v>1543166296.7201917</v>
      </c>
      <c r="F364">
        <v>12870877911.332088</v>
      </c>
      <c r="G364">
        <v>26418816221.052277</v>
      </c>
      <c r="H364">
        <v>3340.7999999999997</v>
      </c>
      <c r="I364">
        <v>1860</v>
      </c>
      <c r="J364">
        <v>18384.826741479723</v>
      </c>
    </row>
    <row r="365" spans="1:10" x14ac:dyDescent="0.3">
      <c r="A365" t="b">
        <v>0</v>
      </c>
      <c r="B365" t="s">
        <v>118</v>
      </c>
      <c r="C365">
        <v>11972710400</v>
      </c>
      <c r="D365">
        <v>29659608</v>
      </c>
      <c r="E365">
        <v>1545000124.761452</v>
      </c>
      <c r="F365">
        <v>12873622563.888002</v>
      </c>
      <c r="G365">
        <v>26420992696.649452</v>
      </c>
      <c r="H365">
        <v>3340.6</v>
      </c>
      <c r="I365">
        <v>1760</v>
      </c>
      <c r="J365">
        <v>18388.315630856294</v>
      </c>
    </row>
    <row r="366" spans="1:10" x14ac:dyDescent="0.3">
      <c r="A366" t="b">
        <v>0</v>
      </c>
      <c r="B366" s="43" t="s">
        <v>31</v>
      </c>
      <c r="C366" s="20">
        <v>11977728000</v>
      </c>
      <c r="D366">
        <v>35136524.25</v>
      </c>
      <c r="E366">
        <v>1538123269.6067274</v>
      </c>
      <c r="F366" s="21">
        <v>12872077563.888002</v>
      </c>
      <c r="G366">
        <v>26423065357.744728</v>
      </c>
      <c r="H366">
        <v>3342</v>
      </c>
      <c r="I366">
        <v>2085</v>
      </c>
      <c r="J366">
        <v>18384.470712766666</v>
      </c>
    </row>
    <row r="367" spans="1:10" x14ac:dyDescent="0.3">
      <c r="A367" t="b">
        <v>0</v>
      </c>
      <c r="B367" t="s">
        <v>389</v>
      </c>
      <c r="C367">
        <v>11977369600</v>
      </c>
      <c r="D367">
        <v>24098431.500000004</v>
      </c>
      <c r="E367">
        <v>1547217127.0809395</v>
      </c>
      <c r="F367">
        <v>12875904713.115898</v>
      </c>
      <c r="G367">
        <v>26424589871.696838</v>
      </c>
      <c r="H367">
        <v>3341.9</v>
      </c>
      <c r="I367">
        <v>1430</v>
      </c>
      <c r="J367">
        <v>18392.999292780431</v>
      </c>
    </row>
    <row r="368" spans="1:10" x14ac:dyDescent="0.3">
      <c r="A368" t="b">
        <v>0</v>
      </c>
      <c r="B368" t="s">
        <v>384</v>
      </c>
      <c r="C368">
        <v>11977369600</v>
      </c>
      <c r="D368">
        <v>21570624.000000004</v>
      </c>
      <c r="E368">
        <v>1544657127.0809395</v>
      </c>
      <c r="F368">
        <v>12882084713.115898</v>
      </c>
      <c r="G368">
        <v>26425682064.196838</v>
      </c>
      <c r="H368">
        <v>3341.9</v>
      </c>
      <c r="I368">
        <v>1280</v>
      </c>
      <c r="J368">
        <v>18396.506542780433</v>
      </c>
    </row>
    <row r="369" spans="1:10" x14ac:dyDescent="0.3">
      <c r="A369" t="b">
        <v>0</v>
      </c>
      <c r="B369" t="s">
        <v>399</v>
      </c>
      <c r="C369">
        <v>11977369600</v>
      </c>
      <c r="D369">
        <v>21570624.000000004</v>
      </c>
      <c r="E369">
        <v>1545937127.0809395</v>
      </c>
      <c r="F369">
        <v>12882084713.115898</v>
      </c>
      <c r="G369">
        <v>26426962064.196838</v>
      </c>
      <c r="H369">
        <v>3341.9</v>
      </c>
      <c r="I369">
        <v>1280</v>
      </c>
      <c r="J369">
        <v>18397.506542780433</v>
      </c>
    </row>
    <row r="370" spans="1:10" x14ac:dyDescent="0.3">
      <c r="A370" t="b">
        <v>0</v>
      </c>
      <c r="B370" t="s">
        <v>394</v>
      </c>
      <c r="C370">
        <v>11979484160</v>
      </c>
      <c r="D370">
        <v>26626238.999999996</v>
      </c>
      <c r="E370">
        <v>1547217127.0809395</v>
      </c>
      <c r="F370">
        <v>12875904713.115898</v>
      </c>
      <c r="G370">
        <v>26429232239.196838</v>
      </c>
      <c r="H370">
        <v>3342.4900000000002</v>
      </c>
      <c r="I370">
        <v>1580</v>
      </c>
      <c r="J370">
        <v>18394.318042780433</v>
      </c>
    </row>
    <row r="371" spans="1:10" x14ac:dyDescent="0.3">
      <c r="A371" t="b">
        <v>0</v>
      </c>
      <c r="B371" t="s">
        <v>466</v>
      </c>
      <c r="C371">
        <v>11988480000</v>
      </c>
      <c r="D371">
        <v>31344813</v>
      </c>
      <c r="E371">
        <v>1541561697.1840894</v>
      </c>
      <c r="F371">
        <v>12872077563.888002</v>
      </c>
      <c r="G371">
        <v>26433464074.07209</v>
      </c>
      <c r="H371">
        <v>3345</v>
      </c>
      <c r="I371">
        <v>1860</v>
      </c>
      <c r="J371">
        <v>18390.617859311482</v>
      </c>
    </row>
    <row r="372" spans="1:10" x14ac:dyDescent="0.3">
      <c r="A372" t="b">
        <v>0</v>
      </c>
      <c r="B372" t="s">
        <v>539</v>
      </c>
      <c r="C372">
        <v>11983283200</v>
      </c>
      <c r="D372">
        <v>24435472.5</v>
      </c>
      <c r="E372">
        <v>1552947839.709877</v>
      </c>
      <c r="F372">
        <v>12875167563.888002</v>
      </c>
      <c r="G372">
        <v>26435834076.097878</v>
      </c>
      <c r="H372">
        <v>3343.55</v>
      </c>
      <c r="I372">
        <v>1450</v>
      </c>
      <c r="J372">
        <v>18399.136433159754</v>
      </c>
    </row>
    <row r="373" spans="1:10" x14ac:dyDescent="0.3">
      <c r="A373" t="b">
        <v>0</v>
      </c>
      <c r="B373" t="s">
        <v>510</v>
      </c>
      <c r="C373">
        <v>11984000000</v>
      </c>
      <c r="D373">
        <v>26794759.5</v>
      </c>
      <c r="E373">
        <v>1547217127.0809395</v>
      </c>
      <c r="F373">
        <v>12878671572.80706</v>
      </c>
      <c r="G373">
        <v>26436683459.388</v>
      </c>
      <c r="H373">
        <v>3343.75</v>
      </c>
      <c r="I373">
        <v>1590</v>
      </c>
      <c r="J373">
        <v>18398.801164325243</v>
      </c>
    </row>
    <row r="374" spans="1:10" x14ac:dyDescent="0.3">
      <c r="A374" t="b">
        <v>0</v>
      </c>
      <c r="B374" t="s">
        <v>534</v>
      </c>
      <c r="C374">
        <v>11983283200</v>
      </c>
      <c r="D374">
        <v>21907665</v>
      </c>
      <c r="E374">
        <v>1550387839.7098768</v>
      </c>
      <c r="F374">
        <v>12881347563.888002</v>
      </c>
      <c r="G374">
        <v>26436926268.597878</v>
      </c>
      <c r="H374">
        <v>3343.55</v>
      </c>
      <c r="I374">
        <v>1300</v>
      </c>
      <c r="J374">
        <v>18402.643683159753</v>
      </c>
    </row>
    <row r="375" spans="1:10" x14ac:dyDescent="0.3">
      <c r="A375" t="b">
        <v>0</v>
      </c>
      <c r="B375" t="s">
        <v>505</v>
      </c>
      <c r="C375">
        <v>11984000000</v>
      </c>
      <c r="D375">
        <v>24266951.999999996</v>
      </c>
      <c r="E375">
        <v>1544657127.0809395</v>
      </c>
      <c r="F375">
        <v>12884851572.807058</v>
      </c>
      <c r="G375">
        <v>26437775651.888</v>
      </c>
      <c r="H375">
        <v>3343.75</v>
      </c>
      <c r="I375">
        <v>1440</v>
      </c>
      <c r="J375">
        <v>18402.308414325245</v>
      </c>
    </row>
    <row r="376" spans="1:10" x14ac:dyDescent="0.3">
      <c r="A376" t="b">
        <v>0</v>
      </c>
      <c r="B376" t="s">
        <v>549</v>
      </c>
      <c r="C376">
        <v>11983283200</v>
      </c>
      <c r="D376">
        <v>21907665</v>
      </c>
      <c r="E376">
        <v>1551667839.709877</v>
      </c>
      <c r="F376">
        <v>12881347563.888002</v>
      </c>
      <c r="G376">
        <v>26438206268.597878</v>
      </c>
      <c r="H376">
        <v>3343.55</v>
      </c>
      <c r="I376">
        <v>1300</v>
      </c>
      <c r="J376">
        <v>18403.643683159753</v>
      </c>
    </row>
    <row r="377" spans="1:10" x14ac:dyDescent="0.3">
      <c r="A377" t="b">
        <v>0</v>
      </c>
      <c r="B377" t="s">
        <v>520</v>
      </c>
      <c r="C377">
        <v>11984000000</v>
      </c>
      <c r="D377">
        <v>24266951.999999996</v>
      </c>
      <c r="E377">
        <v>1545937127.0809395</v>
      </c>
      <c r="F377">
        <v>12884851572.807058</v>
      </c>
      <c r="G377">
        <v>26439055651.888</v>
      </c>
      <c r="H377">
        <v>3343.75</v>
      </c>
      <c r="I377">
        <v>1440</v>
      </c>
      <c r="J377">
        <v>18403.308414325245</v>
      </c>
    </row>
    <row r="378" spans="1:10" x14ac:dyDescent="0.3">
      <c r="A378" t="b">
        <v>0</v>
      </c>
      <c r="B378" t="s">
        <v>215</v>
      </c>
      <c r="C378">
        <v>11993856000</v>
      </c>
      <c r="D378">
        <v>24098431.500000004</v>
      </c>
      <c r="E378">
        <v>1548363269.6067274</v>
      </c>
      <c r="F378">
        <v>12873777063.888</v>
      </c>
      <c r="G378">
        <v>26440094764.994728</v>
      </c>
      <c r="H378">
        <v>3346.5</v>
      </c>
      <c r="I378">
        <v>1430</v>
      </c>
      <c r="J378">
        <v>18398.269037766666</v>
      </c>
    </row>
    <row r="379" spans="1:10" x14ac:dyDescent="0.3">
      <c r="A379" t="b">
        <v>0</v>
      </c>
      <c r="B379" t="s">
        <v>544</v>
      </c>
      <c r="C379">
        <v>11985397760</v>
      </c>
      <c r="D379">
        <v>26963280</v>
      </c>
      <c r="E379">
        <v>1552947839.709877</v>
      </c>
      <c r="F379">
        <v>12875167563.888002</v>
      </c>
      <c r="G379">
        <v>26440476443.597878</v>
      </c>
      <c r="H379">
        <v>3344.14</v>
      </c>
      <c r="I379">
        <v>1600</v>
      </c>
      <c r="J379">
        <v>18400.455183159753</v>
      </c>
    </row>
    <row r="380" spans="1:10" x14ac:dyDescent="0.3">
      <c r="A380" t="b">
        <v>0</v>
      </c>
      <c r="B380" t="s">
        <v>210</v>
      </c>
      <c r="C380">
        <v>11993856000</v>
      </c>
      <c r="D380">
        <v>21570624.000000004</v>
      </c>
      <c r="E380">
        <v>1545803269.6067271</v>
      </c>
      <c r="F380">
        <v>12879957063.888</v>
      </c>
      <c r="G380">
        <v>26441186957.494728</v>
      </c>
      <c r="H380">
        <v>3346.5</v>
      </c>
      <c r="I380">
        <v>1280</v>
      </c>
      <c r="J380">
        <v>18401.776287766665</v>
      </c>
    </row>
    <row r="381" spans="1:10" x14ac:dyDescent="0.3">
      <c r="A381" t="b">
        <v>0</v>
      </c>
      <c r="B381" t="s">
        <v>515</v>
      </c>
      <c r="C381">
        <v>11986114560</v>
      </c>
      <c r="D381">
        <v>29322567</v>
      </c>
      <c r="E381">
        <v>1547217127.0809395</v>
      </c>
      <c r="F381">
        <v>12878671572.80706</v>
      </c>
      <c r="G381">
        <v>26441325826.888</v>
      </c>
      <c r="H381">
        <v>3344.34</v>
      </c>
      <c r="I381">
        <v>1740</v>
      </c>
      <c r="J381">
        <v>18400.119914325245</v>
      </c>
    </row>
    <row r="382" spans="1:10" x14ac:dyDescent="0.3">
      <c r="A382" t="b">
        <v>0</v>
      </c>
      <c r="B382" t="s">
        <v>447</v>
      </c>
      <c r="C382">
        <v>11973068800</v>
      </c>
      <c r="D382">
        <v>44152371</v>
      </c>
      <c r="E382">
        <v>1550655554.6583023</v>
      </c>
      <c r="F382">
        <v>12874521283.270319</v>
      </c>
      <c r="G382">
        <v>26442398008.928619</v>
      </c>
      <c r="H382">
        <v>3340.7</v>
      </c>
      <c r="I382">
        <v>2620</v>
      </c>
      <c r="J382">
        <v>18396.571578552837</v>
      </c>
    </row>
    <row r="383" spans="1:10" x14ac:dyDescent="0.3">
      <c r="A383" t="b">
        <v>0</v>
      </c>
      <c r="B383" t="s">
        <v>225</v>
      </c>
      <c r="C383">
        <v>11993856000</v>
      </c>
      <c r="D383">
        <v>21570624.000000004</v>
      </c>
      <c r="E383">
        <v>1547083269.6067274</v>
      </c>
      <c r="F383">
        <v>12879957063.888</v>
      </c>
      <c r="G383">
        <v>26442466957.494728</v>
      </c>
      <c r="H383">
        <v>3346.5</v>
      </c>
      <c r="I383">
        <v>1280</v>
      </c>
      <c r="J383">
        <v>18402.776287766665</v>
      </c>
    </row>
    <row r="384" spans="1:10" x14ac:dyDescent="0.3">
      <c r="A384" t="b">
        <v>0</v>
      </c>
      <c r="B384" t="s">
        <v>442</v>
      </c>
      <c r="C384">
        <v>11973068800</v>
      </c>
      <c r="D384">
        <v>41624563.5</v>
      </c>
      <c r="E384">
        <v>1548095554.6583021</v>
      </c>
      <c r="F384">
        <v>12880701283.270319</v>
      </c>
      <c r="G384">
        <v>26443490201.428619</v>
      </c>
      <c r="H384">
        <v>3340.7</v>
      </c>
      <c r="I384">
        <v>2470</v>
      </c>
      <c r="J384">
        <v>18400.078828552836</v>
      </c>
    </row>
    <row r="385" spans="1:10" x14ac:dyDescent="0.3">
      <c r="A385" t="b">
        <v>0</v>
      </c>
      <c r="B385" t="s">
        <v>157</v>
      </c>
      <c r="C385">
        <v>11975936000</v>
      </c>
      <c r="D385">
        <v>43983850.5</v>
      </c>
      <c r="E385">
        <v>1548363269.6067274</v>
      </c>
      <c r="F385">
        <v>12875940063.888004</v>
      </c>
      <c r="G385">
        <v>26444223183.994732</v>
      </c>
      <c r="H385">
        <v>3341.5</v>
      </c>
      <c r="I385">
        <v>2610</v>
      </c>
      <c r="J385">
        <v>18397.245337766664</v>
      </c>
    </row>
    <row r="386" spans="1:10" x14ac:dyDescent="0.3">
      <c r="A386" t="b">
        <v>0</v>
      </c>
      <c r="B386" t="s">
        <v>220</v>
      </c>
      <c r="C386">
        <v>11995970560</v>
      </c>
      <c r="D386">
        <v>26626238.999999996</v>
      </c>
      <c r="E386">
        <v>1548363269.6067274</v>
      </c>
      <c r="F386">
        <v>12873777063.888</v>
      </c>
      <c r="G386">
        <v>26444737132.494728</v>
      </c>
      <c r="H386">
        <v>3347.09</v>
      </c>
      <c r="I386">
        <v>1580</v>
      </c>
      <c r="J386">
        <v>18399.587787766664</v>
      </c>
    </row>
    <row r="387" spans="1:10" x14ac:dyDescent="0.3">
      <c r="A387" t="b">
        <v>0</v>
      </c>
      <c r="B387" t="s">
        <v>457</v>
      </c>
      <c r="C387">
        <v>11973068800</v>
      </c>
      <c r="D387">
        <v>41624563.5</v>
      </c>
      <c r="E387">
        <v>1549375554.6583023</v>
      </c>
      <c r="F387">
        <v>12880701283.270319</v>
      </c>
      <c r="G387">
        <v>26444770201.428619</v>
      </c>
      <c r="H387">
        <v>3340.7</v>
      </c>
      <c r="I387">
        <v>2470</v>
      </c>
      <c r="J387">
        <v>18401.078828552836</v>
      </c>
    </row>
    <row r="388" spans="1:10" x14ac:dyDescent="0.3">
      <c r="A388" t="b">
        <v>0</v>
      </c>
      <c r="B388" t="s">
        <v>152</v>
      </c>
      <c r="C388">
        <v>11975936000</v>
      </c>
      <c r="D388">
        <v>41456043</v>
      </c>
      <c r="E388">
        <v>1545803269.6067271</v>
      </c>
      <c r="F388">
        <v>12882120063.888002</v>
      </c>
      <c r="G388">
        <v>26445315376.494728</v>
      </c>
      <c r="H388">
        <v>3341.5</v>
      </c>
      <c r="I388">
        <v>2460</v>
      </c>
      <c r="J388">
        <v>18400.752587766667</v>
      </c>
    </row>
    <row r="389" spans="1:10" x14ac:dyDescent="0.3">
      <c r="A389" t="b">
        <v>0</v>
      </c>
      <c r="B389" s="43" t="s">
        <v>70</v>
      </c>
      <c r="C389" s="20">
        <v>11974144000</v>
      </c>
      <c r="D389">
        <v>46427397.75</v>
      </c>
      <c r="E389">
        <v>1550655554.6583023</v>
      </c>
      <c r="F389" s="21">
        <v>12874240563.888002</v>
      </c>
      <c r="G389">
        <v>26445467516.296303</v>
      </c>
      <c r="H389">
        <v>3341</v>
      </c>
      <c r="I389">
        <v>2755</v>
      </c>
      <c r="J389">
        <v>18397.162510463208</v>
      </c>
    </row>
    <row r="390" spans="1:10" x14ac:dyDescent="0.3">
      <c r="A390" t="b">
        <v>0</v>
      </c>
      <c r="B390" t="s">
        <v>360</v>
      </c>
      <c r="C390">
        <v>11974144000</v>
      </c>
      <c r="D390">
        <v>46427397.75</v>
      </c>
      <c r="E390">
        <v>1550655554.6583023</v>
      </c>
      <c r="F390">
        <v>12874240563.888002</v>
      </c>
      <c r="G390">
        <v>26445467516.296303</v>
      </c>
      <c r="H390">
        <v>3341</v>
      </c>
      <c r="I390">
        <v>2755</v>
      </c>
      <c r="J390">
        <v>18397.162510463208</v>
      </c>
    </row>
    <row r="391" spans="1:10" x14ac:dyDescent="0.3">
      <c r="A391" t="b">
        <v>0</v>
      </c>
      <c r="B391" s="43" t="s">
        <v>65</v>
      </c>
      <c r="C391" s="20">
        <v>11974144000</v>
      </c>
      <c r="D391">
        <v>43899590.25</v>
      </c>
      <c r="E391">
        <v>1548095554.6583021</v>
      </c>
      <c r="F391" s="21">
        <v>12880420563.888004</v>
      </c>
      <c r="G391">
        <v>26446559708.796307</v>
      </c>
      <c r="H391">
        <v>3341</v>
      </c>
      <c r="I391">
        <v>2605</v>
      </c>
      <c r="J391">
        <v>18400.669760463206</v>
      </c>
    </row>
    <row r="392" spans="1:10" x14ac:dyDescent="0.3">
      <c r="A392" t="b">
        <v>0</v>
      </c>
      <c r="B392" t="s">
        <v>355</v>
      </c>
      <c r="C392">
        <v>11974144000</v>
      </c>
      <c r="D392">
        <v>43899590.25</v>
      </c>
      <c r="E392">
        <v>1548095554.6583021</v>
      </c>
      <c r="F392">
        <v>12880420563.888004</v>
      </c>
      <c r="G392">
        <v>26446559708.796307</v>
      </c>
      <c r="H392">
        <v>3341</v>
      </c>
      <c r="I392">
        <v>2605</v>
      </c>
      <c r="J392">
        <v>18400.669760463206</v>
      </c>
    </row>
    <row r="393" spans="1:10" x14ac:dyDescent="0.3">
      <c r="A393" t="b">
        <v>0</v>
      </c>
      <c r="B393" t="s">
        <v>167</v>
      </c>
      <c r="C393">
        <v>11975936000</v>
      </c>
      <c r="D393">
        <v>41456043</v>
      </c>
      <c r="E393">
        <v>1547083269.6067274</v>
      </c>
      <c r="F393">
        <v>12882120063.888002</v>
      </c>
      <c r="G393">
        <v>26446595376.494728</v>
      </c>
      <c r="H393">
        <v>3341.5</v>
      </c>
      <c r="I393">
        <v>2460</v>
      </c>
      <c r="J393">
        <v>18401.752587766667</v>
      </c>
    </row>
    <row r="394" spans="1:10" x14ac:dyDescent="0.3">
      <c r="A394" t="b">
        <v>0</v>
      </c>
      <c r="B394" t="s">
        <v>452</v>
      </c>
      <c r="C394">
        <v>11975183360</v>
      </c>
      <c r="D394">
        <v>46680178.5</v>
      </c>
      <c r="E394">
        <v>1550655554.6583023</v>
      </c>
      <c r="F394">
        <v>12874521283.270319</v>
      </c>
      <c r="G394">
        <v>26447040376.428619</v>
      </c>
      <c r="H394">
        <v>3341.29</v>
      </c>
      <c r="I394">
        <v>2770</v>
      </c>
      <c r="J394">
        <v>18397.890328552839</v>
      </c>
    </row>
    <row r="395" spans="1:10" x14ac:dyDescent="0.3">
      <c r="A395" t="b">
        <v>0</v>
      </c>
      <c r="B395" t="s">
        <v>99</v>
      </c>
      <c r="C395">
        <v>11973964800.000002</v>
      </c>
      <c r="D395">
        <v>49039465.499999993</v>
      </c>
      <c r="E395">
        <v>1550655554.6583023</v>
      </c>
      <c r="F395">
        <v>12873931563.888004</v>
      </c>
      <c r="G395">
        <v>26447591384.04631</v>
      </c>
      <c r="H395">
        <v>3340.9500000000003</v>
      </c>
      <c r="I395">
        <v>2910</v>
      </c>
      <c r="J395">
        <v>18397.301685463208</v>
      </c>
    </row>
    <row r="396" spans="1:10" x14ac:dyDescent="0.3">
      <c r="A396" t="b">
        <v>0</v>
      </c>
      <c r="B396" s="43" t="s">
        <v>80</v>
      </c>
      <c r="C396" s="20">
        <v>11974144000</v>
      </c>
      <c r="D396">
        <v>43899590.25</v>
      </c>
      <c r="E396">
        <v>1549375554.6583023</v>
      </c>
      <c r="F396" s="21">
        <v>12880420563.888004</v>
      </c>
      <c r="G396">
        <v>26447839708.796307</v>
      </c>
      <c r="H396">
        <v>3341</v>
      </c>
      <c r="I396">
        <v>2605</v>
      </c>
      <c r="J396">
        <v>18401.669760463206</v>
      </c>
    </row>
    <row r="397" spans="1:10" x14ac:dyDescent="0.3">
      <c r="A397" t="b">
        <v>0</v>
      </c>
      <c r="B397" t="s">
        <v>370</v>
      </c>
      <c r="C397">
        <v>11974144000</v>
      </c>
      <c r="D397">
        <v>43899590.25</v>
      </c>
      <c r="E397">
        <v>1549375554.6583023</v>
      </c>
      <c r="F397">
        <v>12880420563.888004</v>
      </c>
      <c r="G397">
        <v>26447839708.796307</v>
      </c>
      <c r="H397">
        <v>3341</v>
      </c>
      <c r="I397">
        <v>2605</v>
      </c>
      <c r="J397">
        <v>18401.669760463206</v>
      </c>
    </row>
    <row r="398" spans="1:10" x14ac:dyDescent="0.3">
      <c r="A398" t="b">
        <v>0</v>
      </c>
      <c r="B398" t="s">
        <v>162</v>
      </c>
      <c r="C398">
        <v>11978050560</v>
      </c>
      <c r="D398">
        <v>46511658.000000007</v>
      </c>
      <c r="E398">
        <v>1548363269.6067274</v>
      </c>
      <c r="F398">
        <v>12875940063.888004</v>
      </c>
      <c r="G398">
        <v>26448865551.494732</v>
      </c>
      <c r="H398">
        <v>3342.09</v>
      </c>
      <c r="I398">
        <v>2760</v>
      </c>
      <c r="J398">
        <v>18398.564087766666</v>
      </c>
    </row>
    <row r="399" spans="1:10" x14ac:dyDescent="0.3">
      <c r="A399" t="b">
        <v>0</v>
      </c>
      <c r="B399" s="43" t="s">
        <v>75</v>
      </c>
      <c r="C399" s="20">
        <v>11976258560</v>
      </c>
      <c r="D399">
        <v>48955205.25</v>
      </c>
      <c r="E399">
        <v>1550655554.6583023</v>
      </c>
      <c r="F399" s="21">
        <v>12874240563.888002</v>
      </c>
      <c r="G399">
        <v>26450109883.796303</v>
      </c>
      <c r="H399">
        <v>3341.59</v>
      </c>
      <c r="I399">
        <v>2905</v>
      </c>
      <c r="J399">
        <v>18398.48126046321</v>
      </c>
    </row>
    <row r="400" spans="1:10" x14ac:dyDescent="0.3">
      <c r="A400" t="b">
        <v>0</v>
      </c>
      <c r="B400" t="s">
        <v>365</v>
      </c>
      <c r="C400">
        <v>11976258560</v>
      </c>
      <c r="D400">
        <v>48955205.25</v>
      </c>
      <c r="E400">
        <v>1550655554.6583023</v>
      </c>
      <c r="F400">
        <v>12874240563.888002</v>
      </c>
      <c r="G400">
        <v>26450109883.796303</v>
      </c>
      <c r="H400">
        <v>3341.59</v>
      </c>
      <c r="I400">
        <v>2905</v>
      </c>
      <c r="J400">
        <v>18398.48126046321</v>
      </c>
    </row>
    <row r="401" spans="1:10" x14ac:dyDescent="0.3">
      <c r="A401" t="b">
        <v>0</v>
      </c>
      <c r="B401" t="s">
        <v>331</v>
      </c>
      <c r="C401">
        <v>11974860800</v>
      </c>
      <c r="D401">
        <v>54095080.500000007</v>
      </c>
      <c r="E401">
        <v>1553406296.7201917</v>
      </c>
      <c r="F401">
        <v>12873967911.332087</v>
      </c>
      <c r="G401">
        <v>26456330088.552277</v>
      </c>
      <c r="H401">
        <v>3341.2</v>
      </c>
      <c r="I401">
        <v>3210</v>
      </c>
      <c r="J401">
        <v>18400.821491479725</v>
      </c>
    </row>
    <row r="402" spans="1:10" x14ac:dyDescent="0.3">
      <c r="A402" t="b">
        <v>0</v>
      </c>
      <c r="B402" s="43" t="s">
        <v>94</v>
      </c>
      <c r="C402" s="20">
        <v>11973964800.000002</v>
      </c>
      <c r="D402">
        <v>46511658.000000007</v>
      </c>
      <c r="E402">
        <v>1556118552.338814</v>
      </c>
      <c r="F402" s="21">
        <v>12880111563.888002</v>
      </c>
      <c r="G402">
        <v>26456706574.226818</v>
      </c>
      <c r="H402">
        <v>3340.9500000000003</v>
      </c>
      <c r="I402">
        <v>2760</v>
      </c>
      <c r="J402">
        <v>18407.076902401106</v>
      </c>
    </row>
    <row r="403" spans="1:10" x14ac:dyDescent="0.3">
      <c r="A403" t="b">
        <v>0</v>
      </c>
      <c r="B403" t="s">
        <v>326</v>
      </c>
      <c r="C403">
        <v>11974860800</v>
      </c>
      <c r="D403">
        <v>51567273.000000007</v>
      </c>
      <c r="E403">
        <v>1550846296.7201917</v>
      </c>
      <c r="F403">
        <v>12880147911.332087</v>
      </c>
      <c r="G403">
        <v>26457422281.052277</v>
      </c>
      <c r="H403">
        <v>3341.2</v>
      </c>
      <c r="I403">
        <v>3060</v>
      </c>
      <c r="J403">
        <v>18404.328741479723</v>
      </c>
    </row>
    <row r="404" spans="1:10" x14ac:dyDescent="0.3">
      <c r="A404" t="b">
        <v>0</v>
      </c>
      <c r="B404" t="s">
        <v>292</v>
      </c>
      <c r="C404">
        <v>11971993600</v>
      </c>
      <c r="D404">
        <v>47775561.750000007</v>
      </c>
      <c r="E404">
        <v>1547980095.3284988</v>
      </c>
      <c r="F404">
        <v>12889692557.231966</v>
      </c>
      <c r="G404">
        <v>26457441814.310463</v>
      </c>
      <c r="H404">
        <v>3340.4</v>
      </c>
      <c r="I404">
        <v>2835</v>
      </c>
      <c r="J404">
        <v>18409.497043147203</v>
      </c>
    </row>
    <row r="405" spans="1:10" x14ac:dyDescent="0.3">
      <c r="A405" t="b">
        <v>0</v>
      </c>
      <c r="B405" t="s">
        <v>109</v>
      </c>
      <c r="C405">
        <v>11973964800.000002</v>
      </c>
      <c r="D405">
        <v>46511658.000000007</v>
      </c>
      <c r="E405">
        <v>1557398552.338814</v>
      </c>
      <c r="F405">
        <v>12880111563.888002</v>
      </c>
      <c r="G405">
        <v>26457986574.226818</v>
      </c>
      <c r="H405">
        <v>3340.9500000000003</v>
      </c>
      <c r="I405">
        <v>2760</v>
      </c>
      <c r="J405">
        <v>18408.076902401106</v>
      </c>
    </row>
    <row r="406" spans="1:10" x14ac:dyDescent="0.3">
      <c r="A406" t="b">
        <v>0</v>
      </c>
      <c r="B406" t="s">
        <v>128</v>
      </c>
      <c r="C406">
        <v>11974144000</v>
      </c>
      <c r="D406">
        <v>52409875.500000007</v>
      </c>
      <c r="E406">
        <v>1555240124.761452</v>
      </c>
      <c r="F406">
        <v>12876712563.888004</v>
      </c>
      <c r="G406">
        <v>26458506564.149456</v>
      </c>
      <c r="H406">
        <v>3341</v>
      </c>
      <c r="I406">
        <v>3110</v>
      </c>
      <c r="J406">
        <v>18404.310380856292</v>
      </c>
    </row>
    <row r="407" spans="1:10" x14ac:dyDescent="0.3">
      <c r="A407" t="b">
        <v>0</v>
      </c>
      <c r="B407" t="s">
        <v>341</v>
      </c>
      <c r="C407">
        <v>11974860800</v>
      </c>
      <c r="D407">
        <v>51567273.000000007</v>
      </c>
      <c r="E407">
        <v>1552126296.7201917</v>
      </c>
      <c r="F407">
        <v>12880147911.332087</v>
      </c>
      <c r="G407">
        <v>26458702281.052277</v>
      </c>
      <c r="H407">
        <v>3341.2</v>
      </c>
      <c r="I407">
        <v>3060</v>
      </c>
      <c r="J407">
        <v>18405.328741479723</v>
      </c>
    </row>
    <row r="408" spans="1:10" x14ac:dyDescent="0.3">
      <c r="A408" t="b">
        <v>0</v>
      </c>
      <c r="B408" t="s">
        <v>176</v>
      </c>
      <c r="C408">
        <v>11972172800.000002</v>
      </c>
      <c r="D408">
        <v>51567273.000000007</v>
      </c>
      <c r="E408">
        <v>1569646414.4520023</v>
      </c>
      <c r="F408">
        <v>12865897563.888002</v>
      </c>
      <c r="G408">
        <v>26459284051.340004</v>
      </c>
      <c r="H408">
        <v>3340.4500000000003</v>
      </c>
      <c r="I408">
        <v>3060</v>
      </c>
      <c r="J408">
        <v>18404.13104467704</v>
      </c>
    </row>
    <row r="409" spans="1:10" x14ac:dyDescent="0.3">
      <c r="A409" t="b">
        <v>0</v>
      </c>
      <c r="B409" t="s">
        <v>123</v>
      </c>
      <c r="C409">
        <v>11974144000</v>
      </c>
      <c r="D409">
        <v>49882068.000000007</v>
      </c>
      <c r="E409">
        <v>1552680124.7614517</v>
      </c>
      <c r="F409">
        <v>12882892563.888002</v>
      </c>
      <c r="G409">
        <v>26459598756.649452</v>
      </c>
      <c r="H409">
        <v>3341</v>
      </c>
      <c r="I409">
        <v>2960</v>
      </c>
      <c r="J409">
        <v>18407.817630856294</v>
      </c>
    </row>
    <row r="410" spans="1:10" x14ac:dyDescent="0.3">
      <c r="A410" t="b">
        <v>0</v>
      </c>
      <c r="B410" t="s">
        <v>104</v>
      </c>
      <c r="C410">
        <v>11976079360</v>
      </c>
      <c r="D410">
        <v>51567273.000000007</v>
      </c>
      <c r="E410">
        <v>1558678552.338814</v>
      </c>
      <c r="F410">
        <v>12873931563.888004</v>
      </c>
      <c r="G410">
        <v>26460256749.226818</v>
      </c>
      <c r="H410">
        <v>3341.54</v>
      </c>
      <c r="I410">
        <v>3060</v>
      </c>
      <c r="J410">
        <v>18404.888402401109</v>
      </c>
    </row>
    <row r="411" spans="1:10" x14ac:dyDescent="0.3">
      <c r="A411" t="b">
        <v>0</v>
      </c>
      <c r="B411" s="43" t="s">
        <v>41</v>
      </c>
      <c r="C411" s="20">
        <v>11979161600</v>
      </c>
      <c r="D411">
        <v>57886791.750000007</v>
      </c>
      <c r="E411">
        <v>1548363269.6067274</v>
      </c>
      <c r="F411" s="21">
        <v>12875167563.888002</v>
      </c>
      <c r="G411">
        <v>26460579225.244728</v>
      </c>
      <c r="H411">
        <v>3342.4</v>
      </c>
      <c r="I411">
        <v>3435</v>
      </c>
      <c r="J411">
        <v>18400.465462766664</v>
      </c>
    </row>
    <row r="412" spans="1:10" x14ac:dyDescent="0.3">
      <c r="A412" t="b">
        <v>0</v>
      </c>
      <c r="B412" t="s">
        <v>138</v>
      </c>
      <c r="C412">
        <v>11974144000</v>
      </c>
      <c r="D412">
        <v>49882068.000000007</v>
      </c>
      <c r="E412">
        <v>1553960124.761452</v>
      </c>
      <c r="F412">
        <v>12882892563.888002</v>
      </c>
      <c r="G412">
        <v>26460878756.649452</v>
      </c>
      <c r="H412">
        <v>3341</v>
      </c>
      <c r="I412">
        <v>2960</v>
      </c>
      <c r="J412">
        <v>18408.817630856294</v>
      </c>
    </row>
    <row r="413" spans="1:10" x14ac:dyDescent="0.3">
      <c r="A413" t="b">
        <v>0</v>
      </c>
      <c r="B413" t="s">
        <v>336</v>
      </c>
      <c r="C413">
        <v>11976975360</v>
      </c>
      <c r="D413">
        <v>56622888.000000007</v>
      </c>
      <c r="E413">
        <v>1553406296.7201917</v>
      </c>
      <c r="F413">
        <v>12873967911.332087</v>
      </c>
      <c r="G413">
        <v>26460972456.052277</v>
      </c>
      <c r="H413">
        <v>3341.79</v>
      </c>
      <c r="I413">
        <v>3360</v>
      </c>
      <c r="J413">
        <v>18402.140241479723</v>
      </c>
    </row>
    <row r="414" spans="1:10" x14ac:dyDescent="0.3">
      <c r="A414" t="b">
        <v>0</v>
      </c>
      <c r="B414" s="43" t="s">
        <v>36</v>
      </c>
      <c r="C414" s="20">
        <v>11979161600</v>
      </c>
      <c r="D414">
        <v>55358984.249999993</v>
      </c>
      <c r="E414">
        <v>1545803269.6067271</v>
      </c>
      <c r="F414" s="21">
        <v>12881347563.888002</v>
      </c>
      <c r="G414">
        <v>26461671417.744728</v>
      </c>
      <c r="H414">
        <v>3342.4</v>
      </c>
      <c r="I414">
        <v>3285</v>
      </c>
      <c r="J414">
        <v>18403.972712766667</v>
      </c>
    </row>
    <row r="415" spans="1:10" x14ac:dyDescent="0.3">
      <c r="A415" t="b">
        <v>0</v>
      </c>
      <c r="B415" s="43" t="s">
        <v>51</v>
      </c>
      <c r="C415" s="20">
        <v>11979161600</v>
      </c>
      <c r="D415">
        <v>55358984.249999993</v>
      </c>
      <c r="E415">
        <v>1547083269.6067274</v>
      </c>
      <c r="F415" s="21">
        <v>12881347563.888002</v>
      </c>
      <c r="G415">
        <v>26462951417.744728</v>
      </c>
      <c r="H415">
        <v>3342.4</v>
      </c>
      <c r="I415">
        <v>3285</v>
      </c>
      <c r="J415">
        <v>18404.972712766667</v>
      </c>
    </row>
    <row r="416" spans="1:10" x14ac:dyDescent="0.3">
      <c r="A416" t="b">
        <v>0</v>
      </c>
      <c r="B416" t="s">
        <v>133</v>
      </c>
      <c r="C416">
        <v>11976258560</v>
      </c>
      <c r="D416">
        <v>54937683.000000007</v>
      </c>
      <c r="E416">
        <v>1555240124.761452</v>
      </c>
      <c r="F416">
        <v>12876712563.888004</v>
      </c>
      <c r="G416">
        <v>26463148931.649456</v>
      </c>
      <c r="H416">
        <v>3341.59</v>
      </c>
      <c r="I416">
        <v>3260</v>
      </c>
      <c r="J416">
        <v>18405.629130856294</v>
      </c>
    </row>
    <row r="417" spans="1:10" x14ac:dyDescent="0.3">
      <c r="A417" t="b">
        <v>0</v>
      </c>
      <c r="B417" s="43" t="s">
        <v>46</v>
      </c>
      <c r="C417" s="20">
        <v>11981276160</v>
      </c>
      <c r="D417">
        <v>60414599.250000007</v>
      </c>
      <c r="E417">
        <v>1548363269.6067274</v>
      </c>
      <c r="F417" s="21">
        <v>12875167563.888002</v>
      </c>
      <c r="G417">
        <v>26465221592.744728</v>
      </c>
      <c r="H417">
        <v>3342.99</v>
      </c>
      <c r="I417">
        <v>3585</v>
      </c>
      <c r="J417">
        <v>18401.784212766666</v>
      </c>
    </row>
    <row r="418" spans="1:10" x14ac:dyDescent="0.3">
      <c r="A418" t="b">
        <v>0</v>
      </c>
      <c r="B418" t="s">
        <v>408</v>
      </c>
      <c r="C418">
        <v>11975936000</v>
      </c>
      <c r="D418">
        <v>30502210.500000004</v>
      </c>
      <c r="E418">
        <v>1556461550.0193255</v>
      </c>
      <c r="F418">
        <v>12904633599.564224</v>
      </c>
      <c r="G418">
        <v>26467533360.083549</v>
      </c>
      <c r="H418">
        <v>3341.5</v>
      </c>
      <c r="I418">
        <v>1810</v>
      </c>
      <c r="J418">
        <v>18428.801920966409</v>
      </c>
    </row>
    <row r="419" spans="1:10" x14ac:dyDescent="0.3">
      <c r="A419" t="b">
        <v>0</v>
      </c>
      <c r="B419" t="s">
        <v>476</v>
      </c>
      <c r="C419">
        <v>11989913600</v>
      </c>
      <c r="D419">
        <v>54095080.500000007</v>
      </c>
      <c r="E419">
        <v>1551801697.1840894</v>
      </c>
      <c r="F419">
        <v>12875167563.888002</v>
      </c>
      <c r="G419">
        <v>26470977941.57209</v>
      </c>
      <c r="H419">
        <v>3345.4</v>
      </c>
      <c r="I419">
        <v>3210</v>
      </c>
      <c r="J419">
        <v>18406.61260931148</v>
      </c>
    </row>
    <row r="420" spans="1:10" x14ac:dyDescent="0.3">
      <c r="A420" t="b">
        <v>0</v>
      </c>
      <c r="B420" t="s">
        <v>471</v>
      </c>
      <c r="C420">
        <v>11989913600</v>
      </c>
      <c r="D420">
        <v>51567273.000000007</v>
      </c>
      <c r="E420">
        <v>1549241697.1840894</v>
      </c>
      <c r="F420">
        <v>12881347563.888002</v>
      </c>
      <c r="G420">
        <v>26472070134.07209</v>
      </c>
      <c r="H420">
        <v>3345.4</v>
      </c>
      <c r="I420">
        <v>3060</v>
      </c>
      <c r="J420">
        <v>18410.119859311482</v>
      </c>
    </row>
    <row r="421" spans="1:10" x14ac:dyDescent="0.3">
      <c r="A421" t="b">
        <v>0</v>
      </c>
      <c r="B421" t="s">
        <v>486</v>
      </c>
      <c r="C421">
        <v>11989913600</v>
      </c>
      <c r="D421">
        <v>51567273.000000007</v>
      </c>
      <c r="E421">
        <v>1550521697.1840894</v>
      </c>
      <c r="F421">
        <v>12881347563.888002</v>
      </c>
      <c r="G421">
        <v>26473350134.07209</v>
      </c>
      <c r="H421">
        <v>3345.4</v>
      </c>
      <c r="I421">
        <v>3060</v>
      </c>
      <c r="J421">
        <v>18411.119859311482</v>
      </c>
    </row>
    <row r="422" spans="1:10" x14ac:dyDescent="0.3">
      <c r="A422" t="b">
        <v>0</v>
      </c>
      <c r="B422" t="s">
        <v>481</v>
      </c>
      <c r="C422">
        <v>11992028160</v>
      </c>
      <c r="D422">
        <v>56622888.000000007</v>
      </c>
      <c r="E422">
        <v>1551801697.1840894</v>
      </c>
      <c r="F422">
        <v>12875167563.888002</v>
      </c>
      <c r="G422">
        <v>26475620309.07209</v>
      </c>
      <c r="H422">
        <v>3345.99</v>
      </c>
      <c r="I422">
        <v>3360</v>
      </c>
      <c r="J422">
        <v>18407.931359311482</v>
      </c>
    </row>
    <row r="423" spans="1:10" x14ac:dyDescent="0.3">
      <c r="A423" t="b">
        <v>0</v>
      </c>
      <c r="B423" t="s">
        <v>263</v>
      </c>
      <c r="C423">
        <v>11972352000</v>
      </c>
      <c r="D423">
        <v>66734118.000000007</v>
      </c>
      <c r="E423">
        <v>1547292409.8130267</v>
      </c>
      <c r="F423">
        <v>12897439764.367212</v>
      </c>
      <c r="G423">
        <v>26483818292.180237</v>
      </c>
      <c r="H423">
        <v>3340.5</v>
      </c>
      <c r="I423">
        <v>3960</v>
      </c>
      <c r="J423">
        <v>18420.316974163721</v>
      </c>
    </row>
    <row r="424" spans="1:10" x14ac:dyDescent="0.3">
      <c r="A424" t="b">
        <v>0</v>
      </c>
      <c r="B424" t="s">
        <v>302</v>
      </c>
      <c r="C424">
        <v>11973427199.999998</v>
      </c>
      <c r="D424">
        <v>70525829.25</v>
      </c>
      <c r="E424">
        <v>1558220095.3284988</v>
      </c>
      <c r="F424">
        <v>12892782557.231968</v>
      </c>
      <c r="G424">
        <v>26494955681.810463</v>
      </c>
      <c r="H424">
        <v>3340.7999999999997</v>
      </c>
      <c r="I424">
        <v>4185</v>
      </c>
      <c r="J424">
        <v>18425.491793147205</v>
      </c>
    </row>
    <row r="425" spans="1:10" x14ac:dyDescent="0.3">
      <c r="A425" t="b">
        <v>0</v>
      </c>
      <c r="B425" t="s">
        <v>297</v>
      </c>
      <c r="C425">
        <v>11973427199.999998</v>
      </c>
      <c r="D425">
        <v>67998021.75</v>
      </c>
      <c r="E425">
        <v>1555660095.3284991</v>
      </c>
      <c r="F425">
        <v>12898962557.231968</v>
      </c>
      <c r="G425">
        <v>26496047874.310463</v>
      </c>
      <c r="H425">
        <v>3340.7999999999997</v>
      </c>
      <c r="I425">
        <v>4035</v>
      </c>
      <c r="J425">
        <v>18428.999043147203</v>
      </c>
    </row>
    <row r="426" spans="1:10" x14ac:dyDescent="0.3">
      <c r="A426" t="b">
        <v>0</v>
      </c>
      <c r="B426" t="s">
        <v>186</v>
      </c>
      <c r="C426">
        <v>11973606400</v>
      </c>
      <c r="D426">
        <v>74317540.5</v>
      </c>
      <c r="E426">
        <v>1579886414.4520023</v>
      </c>
      <c r="F426">
        <v>12868987563.888004</v>
      </c>
      <c r="G426">
        <v>26496797918.840004</v>
      </c>
      <c r="H426">
        <v>3340.85</v>
      </c>
      <c r="I426">
        <v>4410</v>
      </c>
      <c r="J426">
        <v>18420.125794677038</v>
      </c>
    </row>
    <row r="427" spans="1:10" x14ac:dyDescent="0.3">
      <c r="A427" t="b">
        <v>0</v>
      </c>
      <c r="B427" t="s">
        <v>312</v>
      </c>
      <c r="C427">
        <v>11973427199.999998</v>
      </c>
      <c r="D427">
        <v>67998021.75</v>
      </c>
      <c r="E427">
        <v>1556940095.3284988</v>
      </c>
      <c r="F427">
        <v>12898962557.231968</v>
      </c>
      <c r="G427">
        <v>26497327874.310463</v>
      </c>
      <c r="H427">
        <v>3340.7999999999997</v>
      </c>
      <c r="I427">
        <v>4035</v>
      </c>
      <c r="J427">
        <v>18429.999043147203</v>
      </c>
    </row>
    <row r="428" spans="1:10" x14ac:dyDescent="0.3">
      <c r="A428" t="b">
        <v>0</v>
      </c>
      <c r="B428" t="s">
        <v>181</v>
      </c>
      <c r="C428">
        <v>11973606400</v>
      </c>
      <c r="D428">
        <v>71789733</v>
      </c>
      <c r="E428">
        <v>1577326414.4520023</v>
      </c>
      <c r="F428">
        <v>12875167563.888002</v>
      </c>
      <c r="G428">
        <v>26497890111.340004</v>
      </c>
      <c r="H428">
        <v>3340.85</v>
      </c>
      <c r="I428">
        <v>4260</v>
      </c>
      <c r="J428">
        <v>18423.633044677037</v>
      </c>
    </row>
    <row r="429" spans="1:10" x14ac:dyDescent="0.3">
      <c r="A429" t="b">
        <v>0</v>
      </c>
      <c r="B429" t="s">
        <v>196</v>
      </c>
      <c r="C429">
        <v>11973606400</v>
      </c>
      <c r="D429">
        <v>71789733</v>
      </c>
      <c r="E429">
        <v>1578606414.4520023</v>
      </c>
      <c r="F429">
        <v>12875167563.888002</v>
      </c>
      <c r="G429">
        <v>26499170111.340004</v>
      </c>
      <c r="H429">
        <v>3340.85</v>
      </c>
      <c r="I429">
        <v>4260</v>
      </c>
      <c r="J429">
        <v>18424.633044677037</v>
      </c>
    </row>
    <row r="430" spans="1:10" x14ac:dyDescent="0.3">
      <c r="A430" t="b">
        <v>0</v>
      </c>
      <c r="B430" t="s">
        <v>307</v>
      </c>
      <c r="C430">
        <v>11975541760.000002</v>
      </c>
      <c r="D430">
        <v>73053636.75</v>
      </c>
      <c r="E430">
        <v>1558220095.3284988</v>
      </c>
      <c r="F430">
        <v>12892782557.231968</v>
      </c>
      <c r="G430">
        <v>26499598049.310471</v>
      </c>
      <c r="H430">
        <v>3341.3900000000003</v>
      </c>
      <c r="I430">
        <v>4335</v>
      </c>
      <c r="J430">
        <v>18426.810543147203</v>
      </c>
    </row>
    <row r="431" spans="1:10" x14ac:dyDescent="0.3">
      <c r="A431" t="b">
        <v>0</v>
      </c>
      <c r="B431" t="s">
        <v>191</v>
      </c>
      <c r="C431">
        <v>11975720960</v>
      </c>
      <c r="D431">
        <v>76845348</v>
      </c>
      <c r="E431">
        <v>1579886414.4520023</v>
      </c>
      <c r="F431">
        <v>12868987563.888004</v>
      </c>
      <c r="G431">
        <v>26501440286.340004</v>
      </c>
      <c r="H431">
        <v>3341.44</v>
      </c>
      <c r="I431">
        <v>4560</v>
      </c>
      <c r="J431">
        <v>18421.444544677037</v>
      </c>
    </row>
    <row r="432" spans="1:10" x14ac:dyDescent="0.3">
      <c r="A432" t="b">
        <v>0</v>
      </c>
      <c r="B432" t="s">
        <v>418</v>
      </c>
      <c r="C432">
        <v>11977369600</v>
      </c>
      <c r="D432">
        <v>53252477.999999993</v>
      </c>
      <c r="E432">
        <v>1566701550.0193257</v>
      </c>
      <c r="F432">
        <v>12907723599.564224</v>
      </c>
      <c r="G432">
        <v>26505047227.583549</v>
      </c>
      <c r="H432">
        <v>3341.9</v>
      </c>
      <c r="I432">
        <v>3160</v>
      </c>
      <c r="J432">
        <v>18444.796670966411</v>
      </c>
    </row>
    <row r="433" spans="1:10" x14ac:dyDescent="0.3">
      <c r="A433" t="b">
        <v>0</v>
      </c>
      <c r="B433" t="s">
        <v>413</v>
      </c>
      <c r="C433">
        <v>11977369600</v>
      </c>
      <c r="D433">
        <v>50724670.500000007</v>
      </c>
      <c r="E433">
        <v>1564141550.0193257</v>
      </c>
      <c r="F433">
        <v>12913903599.564224</v>
      </c>
      <c r="G433">
        <v>26506139420.083549</v>
      </c>
      <c r="H433">
        <v>3341.9</v>
      </c>
      <c r="I433">
        <v>3010</v>
      </c>
      <c r="J433">
        <v>18448.303920966409</v>
      </c>
    </row>
    <row r="434" spans="1:10" x14ac:dyDescent="0.3">
      <c r="A434" t="b">
        <v>0</v>
      </c>
      <c r="B434" t="s">
        <v>428</v>
      </c>
      <c r="C434">
        <v>11977369600</v>
      </c>
      <c r="D434">
        <v>50724670.500000007</v>
      </c>
      <c r="E434">
        <v>1565421550.0193257</v>
      </c>
      <c r="F434">
        <v>12913903599.564224</v>
      </c>
      <c r="G434">
        <v>26507419420.083549</v>
      </c>
      <c r="H434">
        <v>3341.9</v>
      </c>
      <c r="I434">
        <v>3010</v>
      </c>
      <c r="J434">
        <v>18449.303920966409</v>
      </c>
    </row>
    <row r="435" spans="1:10" x14ac:dyDescent="0.3">
      <c r="A435" t="b">
        <v>0</v>
      </c>
      <c r="B435" t="s">
        <v>423</v>
      </c>
      <c r="C435">
        <v>11979484160</v>
      </c>
      <c r="D435">
        <v>55780285.500000007</v>
      </c>
      <c r="E435">
        <v>1566701550.0193257</v>
      </c>
      <c r="F435">
        <v>12907723599.564224</v>
      </c>
      <c r="G435">
        <v>26509689595.083549</v>
      </c>
      <c r="H435">
        <v>3342.4900000000002</v>
      </c>
      <c r="I435">
        <v>3310</v>
      </c>
      <c r="J435">
        <v>18446.115420966409</v>
      </c>
    </row>
    <row r="436" spans="1:10" x14ac:dyDescent="0.3">
      <c r="A436" t="b">
        <v>0</v>
      </c>
      <c r="B436" t="s">
        <v>273</v>
      </c>
      <c r="C436">
        <v>11973785599.999998</v>
      </c>
      <c r="D436">
        <v>89484385.5</v>
      </c>
      <c r="E436">
        <v>1557532409.8130269</v>
      </c>
      <c r="F436">
        <v>12900529764.367212</v>
      </c>
      <c r="G436">
        <v>26521332159.680237</v>
      </c>
      <c r="H436">
        <v>3340.8999999999996</v>
      </c>
      <c r="I436">
        <v>5310</v>
      </c>
      <c r="J436">
        <v>18436.311724163719</v>
      </c>
    </row>
    <row r="437" spans="1:10" x14ac:dyDescent="0.3">
      <c r="A437" t="b">
        <v>0</v>
      </c>
      <c r="B437" t="s">
        <v>268</v>
      </c>
      <c r="C437">
        <v>11973785599.999998</v>
      </c>
      <c r="D437">
        <v>86956578</v>
      </c>
      <c r="E437">
        <v>1554972409.8130267</v>
      </c>
      <c r="F437">
        <v>12906709764.367212</v>
      </c>
      <c r="G437">
        <v>26522424352.180237</v>
      </c>
      <c r="H437">
        <v>3340.8999999999996</v>
      </c>
      <c r="I437">
        <v>5160</v>
      </c>
      <c r="J437">
        <v>18439.818974163722</v>
      </c>
    </row>
    <row r="438" spans="1:10" x14ac:dyDescent="0.3">
      <c r="A438" t="b">
        <v>0</v>
      </c>
      <c r="B438" t="s">
        <v>283</v>
      </c>
      <c r="C438">
        <v>11973785599.999998</v>
      </c>
      <c r="D438">
        <v>86956578</v>
      </c>
      <c r="E438">
        <v>1556252409.8130267</v>
      </c>
      <c r="F438">
        <v>12906709764.367212</v>
      </c>
      <c r="G438">
        <v>26523704352.180237</v>
      </c>
      <c r="H438">
        <v>3340.8999999999996</v>
      </c>
      <c r="I438">
        <v>5160</v>
      </c>
      <c r="J438">
        <v>18440.818974163722</v>
      </c>
    </row>
    <row r="439" spans="1:10" x14ac:dyDescent="0.3">
      <c r="A439" t="b">
        <v>0</v>
      </c>
      <c r="B439" t="s">
        <v>234</v>
      </c>
      <c r="C439">
        <v>12113920000</v>
      </c>
      <c r="D439">
        <v>1348164.0000000002</v>
      </c>
      <c r="E439">
        <v>1538123269.6067274</v>
      </c>
      <c r="F439">
        <v>12870877911.332088</v>
      </c>
      <c r="G439">
        <v>26524269344.938816</v>
      </c>
      <c r="H439">
        <v>3380</v>
      </c>
      <c r="I439">
        <v>80</v>
      </c>
      <c r="J439">
        <v>18429.919576547334</v>
      </c>
    </row>
    <row r="440" spans="1:10" x14ac:dyDescent="0.3">
      <c r="A440" t="b">
        <v>0</v>
      </c>
      <c r="B440" t="s">
        <v>278</v>
      </c>
      <c r="C440">
        <v>11975900160</v>
      </c>
      <c r="D440">
        <v>92012193</v>
      </c>
      <c r="E440">
        <v>1557532409.8130269</v>
      </c>
      <c r="F440">
        <v>12900529764.367212</v>
      </c>
      <c r="G440">
        <v>26525974527.180237</v>
      </c>
      <c r="H440">
        <v>3341.49</v>
      </c>
      <c r="I440">
        <v>5460</v>
      </c>
      <c r="J440">
        <v>18437.630474163721</v>
      </c>
    </row>
    <row r="441" spans="1:10" x14ac:dyDescent="0.3">
      <c r="A441" t="b">
        <v>0</v>
      </c>
      <c r="B441" t="s">
        <v>244</v>
      </c>
      <c r="C441">
        <v>12115353600</v>
      </c>
      <c r="D441">
        <v>24098431.500000004</v>
      </c>
      <c r="E441">
        <v>1548363269.6067274</v>
      </c>
      <c r="F441">
        <v>12873967911.332087</v>
      </c>
      <c r="G441">
        <v>26561783212.438812</v>
      </c>
      <c r="H441">
        <v>3380.4</v>
      </c>
      <c r="I441">
        <v>1430</v>
      </c>
      <c r="J441">
        <v>18445.914326547332</v>
      </c>
    </row>
    <row r="442" spans="1:10" x14ac:dyDescent="0.3">
      <c r="A442" t="b">
        <v>0</v>
      </c>
      <c r="B442" t="s">
        <v>239</v>
      </c>
      <c r="C442">
        <v>12115353600</v>
      </c>
      <c r="D442">
        <v>21570624.000000004</v>
      </c>
      <c r="E442">
        <v>1545803269.6067271</v>
      </c>
      <c r="F442">
        <v>12880147911.332087</v>
      </c>
      <c r="G442">
        <v>26562875404.938812</v>
      </c>
      <c r="H442">
        <v>3380.4</v>
      </c>
      <c r="I442">
        <v>1280</v>
      </c>
      <c r="J442">
        <v>18449.421576547335</v>
      </c>
    </row>
    <row r="443" spans="1:10" x14ac:dyDescent="0.3">
      <c r="A443" t="b">
        <v>0</v>
      </c>
      <c r="B443" t="s">
        <v>249</v>
      </c>
      <c r="C443">
        <v>12117468160</v>
      </c>
      <c r="D443">
        <v>26626238.999999996</v>
      </c>
      <c r="E443">
        <v>1548363269.6067274</v>
      </c>
      <c r="F443">
        <v>12873967911.332087</v>
      </c>
      <c r="G443">
        <v>26566425579.938812</v>
      </c>
      <c r="H443">
        <v>3380.99</v>
      </c>
      <c r="I443">
        <v>1580</v>
      </c>
      <c r="J443">
        <v>18447.233076547334</v>
      </c>
    </row>
    <row r="444" spans="1:10" x14ac:dyDescent="0.3">
      <c r="A444" t="b">
        <v>0</v>
      </c>
      <c r="B444" t="s">
        <v>254</v>
      </c>
      <c r="C444">
        <v>12117468160</v>
      </c>
      <c r="D444">
        <v>26626238.999999996</v>
      </c>
      <c r="E444">
        <v>1548363269.6067274</v>
      </c>
      <c r="F444">
        <v>12873967911.332087</v>
      </c>
      <c r="G444">
        <v>26566425579.938812</v>
      </c>
      <c r="H444">
        <v>3380.99</v>
      </c>
      <c r="I444">
        <v>1580</v>
      </c>
      <c r="J444">
        <v>18447.233076547334</v>
      </c>
    </row>
    <row r="445" spans="1:10" x14ac:dyDescent="0.3">
      <c r="A445" t="b">
        <v>0</v>
      </c>
      <c r="B445" t="s">
        <v>375</v>
      </c>
      <c r="C445">
        <v>722176000</v>
      </c>
      <c r="D445">
        <v>973879969.49999988</v>
      </c>
      <c r="E445">
        <v>7877437579.7369862</v>
      </c>
      <c r="F445">
        <v>18710888661.460777</v>
      </c>
      <c r="G445">
        <v>28284382210.697762</v>
      </c>
      <c r="H445">
        <v>201.5</v>
      </c>
      <c r="I445">
        <v>57790</v>
      </c>
      <c r="J445">
        <v>24792.099580976101</v>
      </c>
    </row>
    <row r="446" spans="1:10" x14ac:dyDescent="0.3">
      <c r="A446" t="b">
        <v>0</v>
      </c>
      <c r="B446" t="s">
        <v>525</v>
      </c>
      <c r="C446">
        <v>728089600</v>
      </c>
      <c r="D446">
        <v>974217010.49999988</v>
      </c>
      <c r="E446">
        <v>7883168292.3659229</v>
      </c>
      <c r="F446">
        <v>18710151512.23288</v>
      </c>
      <c r="G446">
        <v>28295626415.098801</v>
      </c>
      <c r="H446">
        <v>203.15</v>
      </c>
      <c r="I446">
        <v>57810</v>
      </c>
      <c r="J446">
        <v>24798.236721355424</v>
      </c>
    </row>
    <row r="447" spans="1:10" x14ac:dyDescent="0.3">
      <c r="A447" t="b">
        <v>0</v>
      </c>
      <c r="B447" t="s">
        <v>496</v>
      </c>
      <c r="C447">
        <v>728806400.00000012</v>
      </c>
      <c r="D447">
        <v>976576297.5</v>
      </c>
      <c r="E447">
        <v>7877437579.7369862</v>
      </c>
      <c r="F447">
        <v>18713655521.151939</v>
      </c>
      <c r="G447">
        <v>28296475798.388924</v>
      </c>
      <c r="H447">
        <v>203.35000000000002</v>
      </c>
      <c r="I447">
        <v>57950</v>
      </c>
      <c r="J447">
        <v>24797.901452520913</v>
      </c>
    </row>
    <row r="448" spans="1:10" x14ac:dyDescent="0.3">
      <c r="A448" t="b">
        <v>0</v>
      </c>
      <c r="B448" t="s">
        <v>201</v>
      </c>
      <c r="C448">
        <v>738662400</v>
      </c>
      <c r="D448">
        <v>973879969.49999988</v>
      </c>
      <c r="E448">
        <v>7878583722.2627735</v>
      </c>
      <c r="F448">
        <v>18708761012.232876</v>
      </c>
      <c r="G448">
        <v>28299887103.995651</v>
      </c>
      <c r="H448">
        <v>206.1</v>
      </c>
      <c r="I448">
        <v>57790</v>
      </c>
      <c r="J448">
        <v>24797.369325962336</v>
      </c>
    </row>
    <row r="449" spans="1:10" x14ac:dyDescent="0.3">
      <c r="A449" t="b">
        <v>0</v>
      </c>
      <c r="B449" t="s">
        <v>433</v>
      </c>
      <c r="C449">
        <v>717875200</v>
      </c>
      <c r="D449">
        <v>993933909</v>
      </c>
      <c r="E449">
        <v>7880876007.3143473</v>
      </c>
      <c r="F449">
        <v>18709505231.6152</v>
      </c>
      <c r="G449">
        <v>28302190347.929546</v>
      </c>
      <c r="H449">
        <v>200.3</v>
      </c>
      <c r="I449">
        <v>58980</v>
      </c>
      <c r="J449">
        <v>24795.671866748507</v>
      </c>
    </row>
    <row r="450" spans="1:10" x14ac:dyDescent="0.3">
      <c r="A450" t="b">
        <v>0</v>
      </c>
      <c r="B450" t="s">
        <v>143</v>
      </c>
      <c r="C450">
        <v>720742400</v>
      </c>
      <c r="D450">
        <v>993765388.5</v>
      </c>
      <c r="E450">
        <v>7878583722.2627735</v>
      </c>
      <c r="F450">
        <v>18710924012.23288</v>
      </c>
      <c r="G450">
        <v>28304015522.995651</v>
      </c>
      <c r="H450">
        <v>201.1</v>
      </c>
      <c r="I450">
        <v>58970</v>
      </c>
      <c r="J450">
        <v>24796.345625962338</v>
      </c>
    </row>
    <row r="451" spans="1:10" x14ac:dyDescent="0.3">
      <c r="A451" t="b">
        <v>0</v>
      </c>
      <c r="B451" s="43" t="s">
        <v>56</v>
      </c>
      <c r="C451" s="20">
        <v>718950400</v>
      </c>
      <c r="D451">
        <v>996208935.74999988</v>
      </c>
      <c r="E451">
        <v>7880876007.3143473</v>
      </c>
      <c r="F451" s="21">
        <v>18709224512.23288</v>
      </c>
      <c r="G451">
        <v>28305259855.297226</v>
      </c>
      <c r="H451">
        <v>200.6</v>
      </c>
      <c r="I451">
        <v>59115</v>
      </c>
      <c r="J451">
        <v>24796.262798658878</v>
      </c>
    </row>
    <row r="452" spans="1:10" x14ac:dyDescent="0.3">
      <c r="A452" t="b">
        <v>0</v>
      </c>
      <c r="B452" t="s">
        <v>346</v>
      </c>
      <c r="C452">
        <v>718950400</v>
      </c>
      <c r="D452">
        <v>996208935.74999988</v>
      </c>
      <c r="E452">
        <v>7880876007.3143473</v>
      </c>
      <c r="F452">
        <v>18709224512.23288</v>
      </c>
      <c r="G452">
        <v>28305259855.297226</v>
      </c>
      <c r="H452">
        <v>200.6</v>
      </c>
      <c r="I452">
        <v>59115</v>
      </c>
      <c r="J452">
        <v>24796.262798658878</v>
      </c>
    </row>
    <row r="453" spans="1:10" x14ac:dyDescent="0.3">
      <c r="A453" t="b">
        <v>0</v>
      </c>
      <c r="B453" t="s">
        <v>85</v>
      </c>
      <c r="C453">
        <v>718771200</v>
      </c>
      <c r="D453">
        <v>998821003.5</v>
      </c>
      <c r="E453">
        <v>7888899004.9948597</v>
      </c>
      <c r="F453">
        <v>18708915512.23288</v>
      </c>
      <c r="G453">
        <v>28315406720.727737</v>
      </c>
      <c r="H453">
        <v>200.55</v>
      </c>
      <c r="I453">
        <v>59270</v>
      </c>
      <c r="J453">
        <v>24802.669940596774</v>
      </c>
    </row>
    <row r="454" spans="1:10" x14ac:dyDescent="0.3">
      <c r="A454" t="b">
        <v>0</v>
      </c>
      <c r="B454" t="s">
        <v>317</v>
      </c>
      <c r="C454">
        <v>719667199.99999988</v>
      </c>
      <c r="D454">
        <v>1003876618.5</v>
      </c>
      <c r="E454">
        <v>7883626749.3762379</v>
      </c>
      <c r="F454">
        <v>18708951859.676968</v>
      </c>
      <c r="G454">
        <v>28316122427.553207</v>
      </c>
      <c r="H454">
        <v>200.79999999999998</v>
      </c>
      <c r="I454">
        <v>59570</v>
      </c>
      <c r="J454">
        <v>24799.921779675398</v>
      </c>
    </row>
    <row r="455" spans="1:10" x14ac:dyDescent="0.3">
      <c r="A455" t="b">
        <v>0</v>
      </c>
      <c r="B455" t="s">
        <v>114</v>
      </c>
      <c r="C455">
        <v>718950400</v>
      </c>
      <c r="D455">
        <v>1002191413.5</v>
      </c>
      <c r="E455">
        <v>7885460577.4174967</v>
      </c>
      <c r="F455">
        <v>18711696512.23288</v>
      </c>
      <c r="G455">
        <v>28318298903.150375</v>
      </c>
      <c r="H455">
        <v>200.6</v>
      </c>
      <c r="I455">
        <v>59470</v>
      </c>
      <c r="J455">
        <v>24803.410669051962</v>
      </c>
    </row>
    <row r="456" spans="1:10" x14ac:dyDescent="0.3">
      <c r="A456" t="b">
        <v>0</v>
      </c>
      <c r="B456" s="43" t="s">
        <v>27</v>
      </c>
      <c r="C456" s="20">
        <v>723968000</v>
      </c>
      <c r="D456">
        <v>1007668329.7500001</v>
      </c>
      <c r="E456">
        <v>7878583722.2627735</v>
      </c>
      <c r="F456" s="21">
        <v>18710151512.23288</v>
      </c>
      <c r="G456">
        <v>28320371564.245651</v>
      </c>
      <c r="H456">
        <v>202</v>
      </c>
      <c r="I456">
        <v>59795</v>
      </c>
      <c r="J456">
        <v>24799.565750962338</v>
      </c>
    </row>
    <row r="457" spans="1:10" x14ac:dyDescent="0.3">
      <c r="A457" t="b">
        <v>0</v>
      </c>
      <c r="B457" t="s">
        <v>385</v>
      </c>
      <c r="C457">
        <v>723609600</v>
      </c>
      <c r="D457">
        <v>996630237.00000012</v>
      </c>
      <c r="E457">
        <v>7887677579.7369852</v>
      </c>
      <c r="F457">
        <v>18713978661.460777</v>
      </c>
      <c r="G457">
        <v>28321896078.197762</v>
      </c>
      <c r="H457">
        <v>201.9</v>
      </c>
      <c r="I457">
        <v>59140</v>
      </c>
      <c r="J457">
        <v>24808.094330976102</v>
      </c>
    </row>
    <row r="458" spans="1:10" x14ac:dyDescent="0.3">
      <c r="A458" t="b">
        <v>0</v>
      </c>
      <c r="B458" t="s">
        <v>380</v>
      </c>
      <c r="C458">
        <v>723609600</v>
      </c>
      <c r="D458">
        <v>994102429.49999988</v>
      </c>
      <c r="E458">
        <v>7885117579.7369852</v>
      </c>
      <c r="F458">
        <v>18720158661.460777</v>
      </c>
      <c r="G458">
        <v>28322988270.697762</v>
      </c>
      <c r="H458">
        <v>201.9</v>
      </c>
      <c r="I458">
        <v>58990</v>
      </c>
      <c r="J458">
        <v>24811.601580976101</v>
      </c>
    </row>
    <row r="459" spans="1:10" x14ac:dyDescent="0.3">
      <c r="A459" t="b">
        <v>0</v>
      </c>
      <c r="B459" t="s">
        <v>395</v>
      </c>
      <c r="C459">
        <v>723609600</v>
      </c>
      <c r="D459">
        <v>994102429.49999988</v>
      </c>
      <c r="E459">
        <v>7886397579.7369862</v>
      </c>
      <c r="F459">
        <v>18720158661.460777</v>
      </c>
      <c r="G459">
        <v>28324268270.697762</v>
      </c>
      <c r="H459">
        <v>201.9</v>
      </c>
      <c r="I459">
        <v>58990</v>
      </c>
      <c r="J459">
        <v>24812.601580976101</v>
      </c>
    </row>
    <row r="460" spans="1:10" x14ac:dyDescent="0.3">
      <c r="A460" t="b">
        <v>0</v>
      </c>
      <c r="B460" t="s">
        <v>390</v>
      </c>
      <c r="C460">
        <v>725724159.99999988</v>
      </c>
      <c r="D460">
        <v>999158044.49999988</v>
      </c>
      <c r="E460">
        <v>7887677579.7369852</v>
      </c>
      <c r="F460">
        <v>18713978661.460777</v>
      </c>
      <c r="G460">
        <v>28326538445.697762</v>
      </c>
      <c r="H460">
        <v>202.48999999999998</v>
      </c>
      <c r="I460">
        <v>59290</v>
      </c>
      <c r="J460">
        <v>24809.413080976101</v>
      </c>
    </row>
    <row r="461" spans="1:10" x14ac:dyDescent="0.3">
      <c r="A461" t="b">
        <v>0</v>
      </c>
      <c r="B461" t="s">
        <v>462</v>
      </c>
      <c r="C461">
        <v>734720000</v>
      </c>
      <c r="D461">
        <v>1003876618.5</v>
      </c>
      <c r="E461">
        <v>7882022149.8401356</v>
      </c>
      <c r="F461">
        <v>18710151512.23288</v>
      </c>
      <c r="G461">
        <v>28330770280.573013</v>
      </c>
      <c r="H461">
        <v>205</v>
      </c>
      <c r="I461">
        <v>59570</v>
      </c>
      <c r="J461">
        <v>24805.712897507154</v>
      </c>
    </row>
    <row r="462" spans="1:10" x14ac:dyDescent="0.3">
      <c r="A462" t="b">
        <v>0</v>
      </c>
      <c r="B462" t="s">
        <v>535</v>
      </c>
      <c r="C462">
        <v>729523200</v>
      </c>
      <c r="D462">
        <v>996967278.00000012</v>
      </c>
      <c r="E462">
        <v>7893408292.3659229</v>
      </c>
      <c r="F462">
        <v>18713241512.23288</v>
      </c>
      <c r="G462">
        <v>28333140282.598801</v>
      </c>
      <c r="H462">
        <v>203.55</v>
      </c>
      <c r="I462">
        <v>59160</v>
      </c>
      <c r="J462">
        <v>24814.231471355419</v>
      </c>
    </row>
    <row r="463" spans="1:10" x14ac:dyDescent="0.3">
      <c r="A463" t="b">
        <v>0</v>
      </c>
      <c r="B463" t="s">
        <v>506</v>
      </c>
      <c r="C463">
        <v>730240000</v>
      </c>
      <c r="D463">
        <v>999326565</v>
      </c>
      <c r="E463">
        <v>7887677579.7369852</v>
      </c>
      <c r="F463">
        <v>18716745521.151936</v>
      </c>
      <c r="G463">
        <v>28333989665.88892</v>
      </c>
      <c r="H463">
        <v>203.75</v>
      </c>
      <c r="I463">
        <v>59300</v>
      </c>
      <c r="J463">
        <v>24813.896202520911</v>
      </c>
    </row>
    <row r="464" spans="1:10" x14ac:dyDescent="0.3">
      <c r="A464" t="b">
        <v>0</v>
      </c>
      <c r="B464" t="s">
        <v>530</v>
      </c>
      <c r="C464">
        <v>729523200</v>
      </c>
      <c r="D464">
        <v>994439470.50000012</v>
      </c>
      <c r="E464">
        <v>7890848292.3659229</v>
      </c>
      <c r="F464">
        <v>18719421512.23288</v>
      </c>
      <c r="G464">
        <v>28334232475.098801</v>
      </c>
      <c r="H464">
        <v>203.55</v>
      </c>
      <c r="I464">
        <v>59010</v>
      </c>
      <c r="J464">
        <v>24817.738721355421</v>
      </c>
    </row>
    <row r="465" spans="1:10" x14ac:dyDescent="0.3">
      <c r="A465" t="b">
        <v>0</v>
      </c>
      <c r="B465" t="s">
        <v>501</v>
      </c>
      <c r="C465">
        <v>730240000</v>
      </c>
      <c r="D465">
        <v>996798757.5</v>
      </c>
      <c r="E465">
        <v>7885117579.7369852</v>
      </c>
      <c r="F465">
        <v>18722925521.151939</v>
      </c>
      <c r="G465">
        <v>28335081858.388924</v>
      </c>
      <c r="H465">
        <v>203.75</v>
      </c>
      <c r="I465">
        <v>59150</v>
      </c>
      <c r="J465">
        <v>24817.403452520914</v>
      </c>
    </row>
    <row r="466" spans="1:10" x14ac:dyDescent="0.3">
      <c r="A466" t="b">
        <v>0</v>
      </c>
      <c r="B466" t="s">
        <v>545</v>
      </c>
      <c r="C466">
        <v>729523200</v>
      </c>
      <c r="D466">
        <v>994439470.50000012</v>
      </c>
      <c r="E466">
        <v>7892128292.3659229</v>
      </c>
      <c r="F466">
        <v>18719421512.23288</v>
      </c>
      <c r="G466">
        <v>28335512475.098801</v>
      </c>
      <c r="H466">
        <v>203.55</v>
      </c>
      <c r="I466">
        <v>59010</v>
      </c>
      <c r="J466">
        <v>24818.738721355421</v>
      </c>
    </row>
    <row r="467" spans="1:10" x14ac:dyDescent="0.3">
      <c r="A467" t="b">
        <v>0</v>
      </c>
      <c r="B467" t="s">
        <v>516</v>
      </c>
      <c r="C467">
        <v>730240000</v>
      </c>
      <c r="D467">
        <v>996798757.5</v>
      </c>
      <c r="E467">
        <v>7886397579.7369862</v>
      </c>
      <c r="F467">
        <v>18722925521.151939</v>
      </c>
      <c r="G467">
        <v>28336361858.388924</v>
      </c>
      <c r="H467">
        <v>203.75</v>
      </c>
      <c r="I467">
        <v>59150</v>
      </c>
      <c r="J467">
        <v>24818.403452520914</v>
      </c>
    </row>
    <row r="468" spans="1:10" x14ac:dyDescent="0.3">
      <c r="A468" t="b">
        <v>0</v>
      </c>
      <c r="B468" t="s">
        <v>211</v>
      </c>
      <c r="C468">
        <v>740096000</v>
      </c>
      <c r="D468">
        <v>996630237.00000012</v>
      </c>
      <c r="E468">
        <v>7888823722.2627735</v>
      </c>
      <c r="F468">
        <v>18711851012.232876</v>
      </c>
      <c r="G468">
        <v>28337400971.495651</v>
      </c>
      <c r="H468">
        <v>206.5</v>
      </c>
      <c r="I468">
        <v>59140</v>
      </c>
      <c r="J468">
        <v>24813.364075962334</v>
      </c>
    </row>
    <row r="469" spans="1:10" x14ac:dyDescent="0.3">
      <c r="A469" t="b">
        <v>0</v>
      </c>
      <c r="B469" t="s">
        <v>540</v>
      </c>
      <c r="C469">
        <v>731637760</v>
      </c>
      <c r="D469">
        <v>999495085.49999988</v>
      </c>
      <c r="E469">
        <v>7893408292.3659229</v>
      </c>
      <c r="F469">
        <v>18713241512.23288</v>
      </c>
      <c r="G469">
        <v>28337782650.098801</v>
      </c>
      <c r="H469">
        <v>204.14000000000001</v>
      </c>
      <c r="I469">
        <v>59310</v>
      </c>
      <c r="J469">
        <v>24815.550221355421</v>
      </c>
    </row>
    <row r="470" spans="1:10" x14ac:dyDescent="0.3">
      <c r="A470" t="b">
        <v>0</v>
      </c>
      <c r="B470" t="s">
        <v>206</v>
      </c>
      <c r="C470">
        <v>740096000</v>
      </c>
      <c r="D470">
        <v>994102429.49999988</v>
      </c>
      <c r="E470">
        <v>7886263722.2627726</v>
      </c>
      <c r="F470">
        <v>18718031012.232883</v>
      </c>
      <c r="G470">
        <v>28338493163.995655</v>
      </c>
      <c r="H470">
        <v>206.5</v>
      </c>
      <c r="I470">
        <v>58990</v>
      </c>
      <c r="J470">
        <v>24816.871325962336</v>
      </c>
    </row>
    <row r="471" spans="1:10" x14ac:dyDescent="0.3">
      <c r="A471" t="b">
        <v>0</v>
      </c>
      <c r="B471" t="s">
        <v>511</v>
      </c>
      <c r="C471">
        <v>732354560</v>
      </c>
      <c r="D471">
        <v>1001854372.5</v>
      </c>
      <c r="E471">
        <v>7887677579.7369852</v>
      </c>
      <c r="F471">
        <v>18716745521.151936</v>
      </c>
      <c r="G471">
        <v>28338632033.38892</v>
      </c>
      <c r="H471">
        <v>204.34</v>
      </c>
      <c r="I471">
        <v>59450</v>
      </c>
      <c r="J471">
        <v>24815.21495252091</v>
      </c>
    </row>
    <row r="472" spans="1:10" x14ac:dyDescent="0.3">
      <c r="A472" t="b">
        <v>0</v>
      </c>
      <c r="B472" t="s">
        <v>443</v>
      </c>
      <c r="C472">
        <v>719308800</v>
      </c>
      <c r="D472">
        <v>1016684176.4999999</v>
      </c>
      <c r="E472">
        <v>7891116007.3143482</v>
      </c>
      <c r="F472">
        <v>18712595231.6152</v>
      </c>
      <c r="G472">
        <v>28339704215.42955</v>
      </c>
      <c r="H472">
        <v>200.7</v>
      </c>
      <c r="I472">
        <v>60330</v>
      </c>
      <c r="J472">
        <v>24811.666616748509</v>
      </c>
    </row>
    <row r="473" spans="1:10" x14ac:dyDescent="0.3">
      <c r="A473" t="b">
        <v>0</v>
      </c>
      <c r="B473" t="s">
        <v>221</v>
      </c>
      <c r="C473">
        <v>740096000</v>
      </c>
      <c r="D473">
        <v>994102429.49999988</v>
      </c>
      <c r="E473">
        <v>7887543722.2627726</v>
      </c>
      <c r="F473">
        <v>18718031012.232883</v>
      </c>
      <c r="G473">
        <v>28339773163.995655</v>
      </c>
      <c r="H473">
        <v>206.5</v>
      </c>
      <c r="I473">
        <v>58990</v>
      </c>
      <c r="J473">
        <v>24817.871325962336</v>
      </c>
    </row>
    <row r="474" spans="1:10" x14ac:dyDescent="0.3">
      <c r="A474" t="b">
        <v>0</v>
      </c>
      <c r="B474" t="s">
        <v>438</v>
      </c>
      <c r="C474">
        <v>719308800</v>
      </c>
      <c r="D474">
        <v>1014156369</v>
      </c>
      <c r="E474">
        <v>7888556007.3143482</v>
      </c>
      <c r="F474">
        <v>18718775231.615196</v>
      </c>
      <c r="G474">
        <v>28340796407.929543</v>
      </c>
      <c r="H474">
        <v>200.7</v>
      </c>
      <c r="I474">
        <v>60180</v>
      </c>
      <c r="J474">
        <v>24815.173866748508</v>
      </c>
    </row>
    <row r="475" spans="1:10" x14ac:dyDescent="0.3">
      <c r="A475" t="b">
        <v>0</v>
      </c>
      <c r="B475" t="s">
        <v>153</v>
      </c>
      <c r="C475">
        <v>722176000</v>
      </c>
      <c r="D475">
        <v>1016515656</v>
      </c>
      <c r="E475">
        <v>7888823722.2627735</v>
      </c>
      <c r="F475">
        <v>18714014012.23288</v>
      </c>
      <c r="G475">
        <v>28341529390.495651</v>
      </c>
      <c r="H475">
        <v>201.5</v>
      </c>
      <c r="I475">
        <v>60320</v>
      </c>
      <c r="J475">
        <v>24812.34037596234</v>
      </c>
    </row>
    <row r="476" spans="1:10" x14ac:dyDescent="0.3">
      <c r="A476" t="b">
        <v>0</v>
      </c>
      <c r="B476" t="s">
        <v>216</v>
      </c>
      <c r="C476">
        <v>742210560</v>
      </c>
      <c r="D476">
        <v>999158044.49999988</v>
      </c>
      <c r="E476">
        <v>7888823722.2627735</v>
      </c>
      <c r="F476">
        <v>18711851012.232876</v>
      </c>
      <c r="G476">
        <v>28342043338.995651</v>
      </c>
      <c r="H476">
        <v>207.09</v>
      </c>
      <c r="I476">
        <v>59290</v>
      </c>
      <c r="J476">
        <v>24814.682825962336</v>
      </c>
    </row>
    <row r="477" spans="1:10" x14ac:dyDescent="0.3">
      <c r="A477" t="b">
        <v>0</v>
      </c>
      <c r="B477" t="s">
        <v>453</v>
      </c>
      <c r="C477">
        <v>719308800</v>
      </c>
      <c r="D477">
        <v>1014156369</v>
      </c>
      <c r="E477">
        <v>7889836007.3143473</v>
      </c>
      <c r="F477">
        <v>18718775231.615196</v>
      </c>
      <c r="G477">
        <v>28342076407.929543</v>
      </c>
      <c r="H477">
        <v>200.7</v>
      </c>
      <c r="I477">
        <v>60180</v>
      </c>
      <c r="J477">
        <v>24816.173866748508</v>
      </c>
    </row>
    <row r="478" spans="1:10" x14ac:dyDescent="0.3">
      <c r="A478" t="b">
        <v>0</v>
      </c>
      <c r="B478" t="s">
        <v>148</v>
      </c>
      <c r="C478">
        <v>722176000</v>
      </c>
      <c r="D478">
        <v>1013987848.5000001</v>
      </c>
      <c r="E478">
        <v>7886263722.2627726</v>
      </c>
      <c r="F478">
        <v>18720194012.23288</v>
      </c>
      <c r="G478">
        <v>28342621582.995651</v>
      </c>
      <c r="H478">
        <v>201.5</v>
      </c>
      <c r="I478">
        <v>60170</v>
      </c>
      <c r="J478">
        <v>24815.847625962335</v>
      </c>
    </row>
    <row r="479" spans="1:10" x14ac:dyDescent="0.3">
      <c r="A479" t="b">
        <v>0</v>
      </c>
      <c r="B479" s="43" t="s">
        <v>66</v>
      </c>
      <c r="C479" s="20">
        <v>720384000</v>
      </c>
      <c r="D479">
        <v>1018959203.2500001</v>
      </c>
      <c r="E479">
        <v>7891116007.3143482</v>
      </c>
      <c r="F479" s="21">
        <v>18712314512.23288</v>
      </c>
      <c r="G479">
        <v>28342773722.797226</v>
      </c>
      <c r="H479">
        <v>201</v>
      </c>
      <c r="I479">
        <v>60465</v>
      </c>
      <c r="J479">
        <v>24812.257548658876</v>
      </c>
    </row>
    <row r="480" spans="1:10" x14ac:dyDescent="0.3">
      <c r="A480" t="b">
        <v>0</v>
      </c>
      <c r="B480" t="s">
        <v>356</v>
      </c>
      <c r="C480">
        <v>720384000</v>
      </c>
      <c r="D480">
        <v>1018959203.2500001</v>
      </c>
      <c r="E480">
        <v>7891116007.3143482</v>
      </c>
      <c r="F480">
        <v>18712314512.23288</v>
      </c>
      <c r="G480">
        <v>28342773722.797226</v>
      </c>
      <c r="H480">
        <v>201</v>
      </c>
      <c r="I480">
        <v>60465</v>
      </c>
      <c r="J480">
        <v>24812.257548658876</v>
      </c>
    </row>
    <row r="481" spans="1:10" x14ac:dyDescent="0.3">
      <c r="A481" t="b">
        <v>0</v>
      </c>
      <c r="B481" s="43" t="s">
        <v>61</v>
      </c>
      <c r="C481" s="20">
        <v>720384000</v>
      </c>
      <c r="D481">
        <v>1016431395.7500001</v>
      </c>
      <c r="E481">
        <v>7888556007.3143482</v>
      </c>
      <c r="F481" s="21">
        <v>18718494512.232883</v>
      </c>
      <c r="G481">
        <v>28343865915.297234</v>
      </c>
      <c r="H481">
        <v>201</v>
      </c>
      <c r="I481">
        <v>60315</v>
      </c>
      <c r="J481">
        <v>24815.764798658882</v>
      </c>
    </row>
    <row r="482" spans="1:10" x14ac:dyDescent="0.3">
      <c r="A482" t="b">
        <v>0</v>
      </c>
      <c r="B482" t="s">
        <v>351</v>
      </c>
      <c r="C482">
        <v>720384000</v>
      </c>
      <c r="D482">
        <v>1016431395.7500001</v>
      </c>
      <c r="E482">
        <v>7888556007.3143482</v>
      </c>
      <c r="F482">
        <v>18718494512.232883</v>
      </c>
      <c r="G482">
        <v>28343865915.297234</v>
      </c>
      <c r="H482">
        <v>201</v>
      </c>
      <c r="I482">
        <v>60315</v>
      </c>
      <c r="J482">
        <v>24815.764798658882</v>
      </c>
    </row>
    <row r="483" spans="1:10" x14ac:dyDescent="0.3">
      <c r="A483" t="b">
        <v>0</v>
      </c>
      <c r="B483" t="s">
        <v>163</v>
      </c>
      <c r="C483">
        <v>722176000</v>
      </c>
      <c r="D483">
        <v>1013987848.5000001</v>
      </c>
      <c r="E483">
        <v>7887543722.2627726</v>
      </c>
      <c r="F483">
        <v>18720194012.23288</v>
      </c>
      <c r="G483">
        <v>28343901582.995651</v>
      </c>
      <c r="H483">
        <v>201.5</v>
      </c>
      <c r="I483">
        <v>60170</v>
      </c>
      <c r="J483">
        <v>24816.847625962335</v>
      </c>
    </row>
    <row r="484" spans="1:10" x14ac:dyDescent="0.3">
      <c r="A484" t="b">
        <v>0</v>
      </c>
      <c r="B484" t="s">
        <v>448</v>
      </c>
      <c r="C484">
        <v>721423360.00000012</v>
      </c>
      <c r="D484">
        <v>1019211984</v>
      </c>
      <c r="E484">
        <v>7891116007.3143482</v>
      </c>
      <c r="F484">
        <v>18712595231.6152</v>
      </c>
      <c r="G484">
        <v>28344346582.92955</v>
      </c>
      <c r="H484">
        <v>201.29000000000002</v>
      </c>
      <c r="I484">
        <v>60480</v>
      </c>
      <c r="J484">
        <v>24812.985366748508</v>
      </c>
    </row>
    <row r="485" spans="1:10" x14ac:dyDescent="0.3">
      <c r="A485" t="b">
        <v>0</v>
      </c>
      <c r="B485" s="43" t="s">
        <v>95</v>
      </c>
      <c r="C485" s="20">
        <v>720204800</v>
      </c>
      <c r="D485">
        <v>1021571271.0000001</v>
      </c>
      <c r="E485">
        <v>7891116007.3143482</v>
      </c>
      <c r="F485" s="21">
        <v>18712005512.23288</v>
      </c>
      <c r="G485">
        <v>28344897590.547226</v>
      </c>
      <c r="H485">
        <v>200.95</v>
      </c>
      <c r="I485">
        <v>60620</v>
      </c>
      <c r="J485">
        <v>24812.396723658876</v>
      </c>
    </row>
    <row r="486" spans="1:10" x14ac:dyDescent="0.3">
      <c r="A486" t="b">
        <v>0</v>
      </c>
      <c r="B486" s="43" t="s">
        <v>76</v>
      </c>
      <c r="C486" s="20">
        <v>720384000</v>
      </c>
      <c r="D486">
        <v>1016431395.7500001</v>
      </c>
      <c r="E486">
        <v>7889836007.3143473</v>
      </c>
      <c r="F486" s="21">
        <v>18718494512.232883</v>
      </c>
      <c r="G486">
        <v>28345145915.29723</v>
      </c>
      <c r="H486">
        <v>201</v>
      </c>
      <c r="I486">
        <v>60315</v>
      </c>
      <c r="J486">
        <v>24816.764798658882</v>
      </c>
    </row>
    <row r="487" spans="1:10" x14ac:dyDescent="0.3">
      <c r="A487" t="b">
        <v>0</v>
      </c>
      <c r="B487" t="s">
        <v>366</v>
      </c>
      <c r="C487">
        <v>720384000</v>
      </c>
      <c r="D487">
        <v>1016431395.7500001</v>
      </c>
      <c r="E487">
        <v>7889836007.3143473</v>
      </c>
      <c r="F487">
        <v>18718494512.232883</v>
      </c>
      <c r="G487">
        <v>28345145915.29723</v>
      </c>
      <c r="H487">
        <v>201</v>
      </c>
      <c r="I487">
        <v>60315</v>
      </c>
      <c r="J487">
        <v>24816.764798658882</v>
      </c>
    </row>
    <row r="488" spans="1:10" x14ac:dyDescent="0.3">
      <c r="A488" t="b">
        <v>0</v>
      </c>
      <c r="B488" t="s">
        <v>158</v>
      </c>
      <c r="C488">
        <v>724290560</v>
      </c>
      <c r="D488">
        <v>1019043463.5</v>
      </c>
      <c r="E488">
        <v>7888823722.2627735</v>
      </c>
      <c r="F488">
        <v>18714014012.23288</v>
      </c>
      <c r="G488">
        <v>28346171757.995651</v>
      </c>
      <c r="H488">
        <v>202.09</v>
      </c>
      <c r="I488">
        <v>60470</v>
      </c>
      <c r="J488">
        <v>24813.659125962338</v>
      </c>
    </row>
    <row r="489" spans="1:10" x14ac:dyDescent="0.3">
      <c r="A489" t="b">
        <v>0</v>
      </c>
      <c r="B489" s="43" t="s">
        <v>71</v>
      </c>
      <c r="C489" s="20">
        <v>722498559.99999988</v>
      </c>
      <c r="D489">
        <v>1021487010.7499999</v>
      </c>
      <c r="E489">
        <v>7891116007.3143482</v>
      </c>
      <c r="F489" s="21">
        <v>18712314512.23288</v>
      </c>
      <c r="G489">
        <v>28347416090.297226</v>
      </c>
      <c r="H489">
        <v>201.58999999999997</v>
      </c>
      <c r="I489">
        <v>60615</v>
      </c>
      <c r="J489">
        <v>24813.576298658878</v>
      </c>
    </row>
    <row r="490" spans="1:10" x14ac:dyDescent="0.3">
      <c r="A490" t="b">
        <v>0</v>
      </c>
      <c r="B490" t="s">
        <v>361</v>
      </c>
      <c r="C490">
        <v>722498559.99999988</v>
      </c>
      <c r="D490">
        <v>1021487010.7499999</v>
      </c>
      <c r="E490">
        <v>7891116007.3143482</v>
      </c>
      <c r="F490">
        <v>18712314512.23288</v>
      </c>
      <c r="G490">
        <v>28347416090.297226</v>
      </c>
      <c r="H490">
        <v>201.58999999999997</v>
      </c>
      <c r="I490">
        <v>60615</v>
      </c>
      <c r="J490">
        <v>24813.576298658878</v>
      </c>
    </row>
    <row r="491" spans="1:10" x14ac:dyDescent="0.3">
      <c r="A491" t="b">
        <v>0</v>
      </c>
      <c r="B491" t="s">
        <v>327</v>
      </c>
      <c r="C491">
        <v>721100800.00000012</v>
      </c>
      <c r="D491">
        <v>1026626886.0000001</v>
      </c>
      <c r="E491">
        <v>7893866749.3762379</v>
      </c>
      <c r="F491">
        <v>18712041859.676968</v>
      </c>
      <c r="G491">
        <v>28353636295.053207</v>
      </c>
      <c r="H491">
        <v>201.20000000000002</v>
      </c>
      <c r="I491">
        <v>60920</v>
      </c>
      <c r="J491">
        <v>24815.9165296754</v>
      </c>
    </row>
    <row r="492" spans="1:10" x14ac:dyDescent="0.3">
      <c r="A492" t="b">
        <v>0</v>
      </c>
      <c r="B492" s="43" t="s">
        <v>90</v>
      </c>
      <c r="C492" s="20">
        <v>720204800</v>
      </c>
      <c r="D492">
        <v>1019043463.5</v>
      </c>
      <c r="E492">
        <v>7896579004.9948597</v>
      </c>
      <c r="F492" s="21">
        <v>18718185512.232883</v>
      </c>
      <c r="G492">
        <v>28354012780.727745</v>
      </c>
      <c r="H492">
        <v>200.95</v>
      </c>
      <c r="I492">
        <v>60470</v>
      </c>
      <c r="J492">
        <v>24822.171940596778</v>
      </c>
    </row>
    <row r="493" spans="1:10" x14ac:dyDescent="0.3">
      <c r="A493" t="b">
        <v>0</v>
      </c>
      <c r="B493" t="s">
        <v>322</v>
      </c>
      <c r="C493">
        <v>721100800.00000012</v>
      </c>
      <c r="D493">
        <v>1024099078.5</v>
      </c>
      <c r="E493">
        <v>7891306749.3762369</v>
      </c>
      <c r="F493">
        <v>18718221859.676968</v>
      </c>
      <c r="G493">
        <v>28354728487.553204</v>
      </c>
      <c r="H493">
        <v>201.20000000000002</v>
      </c>
      <c r="I493">
        <v>60770</v>
      </c>
      <c r="J493">
        <v>24819.423779675395</v>
      </c>
    </row>
    <row r="494" spans="1:10" x14ac:dyDescent="0.3">
      <c r="A494" t="b">
        <v>0</v>
      </c>
      <c r="B494" t="s">
        <v>288</v>
      </c>
      <c r="C494">
        <v>718233599.99999988</v>
      </c>
      <c r="D494">
        <v>1020307367.2500001</v>
      </c>
      <c r="E494">
        <v>7888440547.9845457</v>
      </c>
      <c r="F494">
        <v>18727766505.576843</v>
      </c>
      <c r="G494">
        <v>28354748020.81139</v>
      </c>
      <c r="H494">
        <v>200.39999999999998</v>
      </c>
      <c r="I494">
        <v>60545</v>
      </c>
      <c r="J494">
        <v>24824.592081342878</v>
      </c>
    </row>
    <row r="495" spans="1:10" x14ac:dyDescent="0.3">
      <c r="A495" t="b">
        <v>0</v>
      </c>
      <c r="B495" t="s">
        <v>105</v>
      </c>
      <c r="C495">
        <v>720204800</v>
      </c>
      <c r="D495">
        <v>1019043463.5</v>
      </c>
      <c r="E495">
        <v>7897859004.9948597</v>
      </c>
      <c r="F495">
        <v>18718185512.232883</v>
      </c>
      <c r="G495">
        <v>28355292780.727745</v>
      </c>
      <c r="H495">
        <v>200.95</v>
      </c>
      <c r="I495">
        <v>60470</v>
      </c>
      <c r="J495">
        <v>24823.171940596778</v>
      </c>
    </row>
    <row r="496" spans="1:10" x14ac:dyDescent="0.3">
      <c r="A496" t="b">
        <v>0</v>
      </c>
      <c r="B496" t="s">
        <v>124</v>
      </c>
      <c r="C496">
        <v>720384000</v>
      </c>
      <c r="D496">
        <v>1024941681</v>
      </c>
      <c r="E496">
        <v>7895700577.4174967</v>
      </c>
      <c r="F496">
        <v>18714786512.23288</v>
      </c>
      <c r="G496">
        <v>28355812770.650375</v>
      </c>
      <c r="H496">
        <v>201</v>
      </c>
      <c r="I496">
        <v>60820</v>
      </c>
      <c r="J496">
        <v>24819.405419051964</v>
      </c>
    </row>
    <row r="497" spans="1:10" x14ac:dyDescent="0.3">
      <c r="A497" t="b">
        <v>0</v>
      </c>
      <c r="B497" t="s">
        <v>337</v>
      </c>
      <c r="C497">
        <v>721100800.00000012</v>
      </c>
      <c r="D497">
        <v>1024099078.5</v>
      </c>
      <c r="E497">
        <v>7892586749.3762379</v>
      </c>
      <c r="F497">
        <v>18718221859.676968</v>
      </c>
      <c r="G497">
        <v>28356008487.553207</v>
      </c>
      <c r="H497">
        <v>201.20000000000002</v>
      </c>
      <c r="I497">
        <v>60770</v>
      </c>
      <c r="J497">
        <v>24820.423779675395</v>
      </c>
    </row>
    <row r="498" spans="1:10" x14ac:dyDescent="0.3">
      <c r="A498" t="b">
        <v>0</v>
      </c>
      <c r="B498" t="s">
        <v>172</v>
      </c>
      <c r="C498">
        <v>718412800.00000012</v>
      </c>
      <c r="D498">
        <v>1024099078.5</v>
      </c>
      <c r="E498">
        <v>7910106867.1080484</v>
      </c>
      <c r="F498">
        <v>18703971512.232883</v>
      </c>
      <c r="G498">
        <v>28356590257.840931</v>
      </c>
      <c r="H498">
        <v>200.45000000000002</v>
      </c>
      <c r="I498">
        <v>60770</v>
      </c>
      <c r="J498">
        <v>24819.226082872705</v>
      </c>
    </row>
    <row r="499" spans="1:10" x14ac:dyDescent="0.3">
      <c r="A499" t="b">
        <v>0</v>
      </c>
      <c r="B499" t="s">
        <v>119</v>
      </c>
      <c r="C499">
        <v>720384000</v>
      </c>
      <c r="D499">
        <v>1022413873.5000001</v>
      </c>
      <c r="E499">
        <v>7893140577.4174967</v>
      </c>
      <c r="F499">
        <v>18720966512.23288</v>
      </c>
      <c r="G499">
        <v>28356904963.150375</v>
      </c>
      <c r="H499">
        <v>201</v>
      </c>
      <c r="I499">
        <v>60670</v>
      </c>
      <c r="J499">
        <v>24822.912669051962</v>
      </c>
    </row>
    <row r="500" spans="1:10" x14ac:dyDescent="0.3">
      <c r="A500" t="b">
        <v>0</v>
      </c>
      <c r="B500" t="s">
        <v>100</v>
      </c>
      <c r="C500">
        <v>722319360</v>
      </c>
      <c r="D500">
        <v>1024099078.5</v>
      </c>
      <c r="E500">
        <v>7899139004.9948606</v>
      </c>
      <c r="F500">
        <v>18712005512.23288</v>
      </c>
      <c r="G500">
        <v>28357562955.727741</v>
      </c>
      <c r="H500">
        <v>201.54</v>
      </c>
      <c r="I500">
        <v>60770</v>
      </c>
      <c r="J500">
        <v>24819.983440596778</v>
      </c>
    </row>
    <row r="501" spans="1:10" x14ac:dyDescent="0.3">
      <c r="A501" t="b">
        <v>0</v>
      </c>
      <c r="B501" s="43" t="s">
        <v>37</v>
      </c>
      <c r="C501" s="20">
        <v>725401599.99999988</v>
      </c>
      <c r="D501">
        <v>1030418597.25</v>
      </c>
      <c r="E501">
        <v>7888823722.2627735</v>
      </c>
      <c r="F501" s="21">
        <v>18713241512.23288</v>
      </c>
      <c r="G501">
        <v>28357885431.745651</v>
      </c>
      <c r="H501">
        <v>202.39999999999998</v>
      </c>
      <c r="I501">
        <v>61145</v>
      </c>
      <c r="J501">
        <v>24815.560500962336</v>
      </c>
    </row>
    <row r="502" spans="1:10" x14ac:dyDescent="0.3">
      <c r="A502" t="b">
        <v>0</v>
      </c>
      <c r="B502" t="s">
        <v>134</v>
      </c>
      <c r="C502">
        <v>720384000</v>
      </c>
      <c r="D502">
        <v>1022413873.5000001</v>
      </c>
      <c r="E502">
        <v>7894420577.4174967</v>
      </c>
      <c r="F502">
        <v>18720966512.23288</v>
      </c>
      <c r="G502">
        <v>28358184963.150375</v>
      </c>
      <c r="H502">
        <v>201</v>
      </c>
      <c r="I502">
        <v>60670</v>
      </c>
      <c r="J502">
        <v>24823.912669051962</v>
      </c>
    </row>
    <row r="503" spans="1:10" x14ac:dyDescent="0.3">
      <c r="A503" t="b">
        <v>0</v>
      </c>
      <c r="B503" t="s">
        <v>332</v>
      </c>
      <c r="C503">
        <v>723215360</v>
      </c>
      <c r="D503">
        <v>1029154693.5</v>
      </c>
      <c r="E503">
        <v>7893866749.3762379</v>
      </c>
      <c r="F503">
        <v>18712041859.676968</v>
      </c>
      <c r="G503">
        <v>28358278662.553207</v>
      </c>
      <c r="H503">
        <v>201.79</v>
      </c>
      <c r="I503">
        <v>61070</v>
      </c>
      <c r="J503">
        <v>24817.235279675398</v>
      </c>
    </row>
    <row r="504" spans="1:10" x14ac:dyDescent="0.3">
      <c r="A504" t="b">
        <v>0</v>
      </c>
      <c r="B504" s="43" t="s">
        <v>32</v>
      </c>
      <c r="C504" s="20">
        <v>725401599.99999988</v>
      </c>
      <c r="D504">
        <v>1027890789.7500001</v>
      </c>
      <c r="E504">
        <v>7886263722.2627726</v>
      </c>
      <c r="F504" s="21">
        <v>18719421512.23288</v>
      </c>
      <c r="G504">
        <v>28358977624.245651</v>
      </c>
      <c r="H504">
        <v>202.39999999999998</v>
      </c>
      <c r="I504">
        <v>60995</v>
      </c>
      <c r="J504">
        <v>24819.067750962335</v>
      </c>
    </row>
    <row r="505" spans="1:10" x14ac:dyDescent="0.3">
      <c r="A505" t="b">
        <v>0</v>
      </c>
      <c r="B505" s="43" t="s">
        <v>47</v>
      </c>
      <c r="C505" s="20">
        <v>725401599.99999988</v>
      </c>
      <c r="D505">
        <v>1027890789.7500001</v>
      </c>
      <c r="E505">
        <v>7887543722.2627726</v>
      </c>
      <c r="F505" s="21">
        <v>18719421512.23288</v>
      </c>
      <c r="G505">
        <v>28360257624.245651</v>
      </c>
      <c r="H505">
        <v>202.39999999999998</v>
      </c>
      <c r="I505">
        <v>60995</v>
      </c>
      <c r="J505">
        <v>24820.067750962335</v>
      </c>
    </row>
    <row r="506" spans="1:10" x14ac:dyDescent="0.3">
      <c r="A506" t="b">
        <v>0</v>
      </c>
      <c r="B506" t="s">
        <v>129</v>
      </c>
      <c r="C506">
        <v>722498559.99999988</v>
      </c>
      <c r="D506">
        <v>1027469488.5</v>
      </c>
      <c r="E506">
        <v>7895700577.4174967</v>
      </c>
      <c r="F506">
        <v>18714786512.23288</v>
      </c>
      <c r="G506">
        <v>28360455138.150375</v>
      </c>
      <c r="H506">
        <v>201.58999999999997</v>
      </c>
      <c r="I506">
        <v>60970</v>
      </c>
      <c r="J506">
        <v>24820.724169051966</v>
      </c>
    </row>
    <row r="507" spans="1:10" x14ac:dyDescent="0.3">
      <c r="A507" t="b">
        <v>0</v>
      </c>
      <c r="B507" s="43" t="s">
        <v>42</v>
      </c>
      <c r="C507" s="20">
        <v>727516160</v>
      </c>
      <c r="D507">
        <v>1032946404.7500001</v>
      </c>
      <c r="E507">
        <v>7888823722.2627735</v>
      </c>
      <c r="F507" s="21">
        <v>18713241512.23288</v>
      </c>
      <c r="G507">
        <v>28362527799.245651</v>
      </c>
      <c r="H507">
        <v>202.99</v>
      </c>
      <c r="I507">
        <v>61295</v>
      </c>
      <c r="J507">
        <v>24816.879250962334</v>
      </c>
    </row>
    <row r="508" spans="1:10" x14ac:dyDescent="0.3">
      <c r="A508" t="b">
        <v>0</v>
      </c>
      <c r="B508" t="s">
        <v>404</v>
      </c>
      <c r="C508">
        <v>722176000</v>
      </c>
      <c r="D508">
        <v>1003034016</v>
      </c>
      <c r="E508">
        <v>7896922002.6753712</v>
      </c>
      <c r="F508">
        <v>18742707547.9091</v>
      </c>
      <c r="G508">
        <v>28364839566.584473</v>
      </c>
      <c r="H508">
        <v>201.5</v>
      </c>
      <c r="I508">
        <v>59520</v>
      </c>
      <c r="J508">
        <v>24843.896959162081</v>
      </c>
    </row>
    <row r="509" spans="1:10" x14ac:dyDescent="0.3">
      <c r="A509" t="b">
        <v>0</v>
      </c>
      <c r="B509" t="s">
        <v>472</v>
      </c>
      <c r="C509">
        <v>736153599.99999988</v>
      </c>
      <c r="D509">
        <v>1026626886.0000001</v>
      </c>
      <c r="E509">
        <v>7892262149.8401346</v>
      </c>
      <c r="F509">
        <v>18713241512.23288</v>
      </c>
      <c r="G509">
        <v>28368284148.073013</v>
      </c>
      <c r="H509">
        <v>205.39999999999998</v>
      </c>
      <c r="I509">
        <v>60920</v>
      </c>
      <c r="J509">
        <v>24821.707647507148</v>
      </c>
    </row>
    <row r="510" spans="1:10" x14ac:dyDescent="0.3">
      <c r="A510" t="b">
        <v>0</v>
      </c>
      <c r="B510" t="s">
        <v>467</v>
      </c>
      <c r="C510">
        <v>736153599.99999988</v>
      </c>
      <c r="D510">
        <v>1024099078.5</v>
      </c>
      <c r="E510">
        <v>7889702149.8401356</v>
      </c>
      <c r="F510">
        <v>18719421512.23288</v>
      </c>
      <c r="G510">
        <v>28369376340.573013</v>
      </c>
      <c r="H510">
        <v>205.39999999999998</v>
      </c>
      <c r="I510">
        <v>60770</v>
      </c>
      <c r="J510">
        <v>24825.214897507147</v>
      </c>
    </row>
    <row r="511" spans="1:10" x14ac:dyDescent="0.3">
      <c r="A511" t="b">
        <v>0</v>
      </c>
      <c r="B511" t="s">
        <v>482</v>
      </c>
      <c r="C511">
        <v>736153599.99999988</v>
      </c>
      <c r="D511">
        <v>1024099078.5</v>
      </c>
      <c r="E511">
        <v>7890982149.8401356</v>
      </c>
      <c r="F511">
        <v>18719421512.23288</v>
      </c>
      <c r="G511">
        <v>28370656340.573013</v>
      </c>
      <c r="H511">
        <v>205.39999999999998</v>
      </c>
      <c r="I511">
        <v>60770</v>
      </c>
      <c r="J511">
        <v>24826.214897507147</v>
      </c>
    </row>
    <row r="512" spans="1:10" x14ac:dyDescent="0.3">
      <c r="A512" t="b">
        <v>0</v>
      </c>
      <c r="B512" t="s">
        <v>477</v>
      </c>
      <c r="C512">
        <v>738268160</v>
      </c>
      <c r="D512">
        <v>1029154693.5</v>
      </c>
      <c r="E512">
        <v>7892262149.8401346</v>
      </c>
      <c r="F512">
        <v>18713241512.23288</v>
      </c>
      <c r="G512">
        <v>28372926515.573013</v>
      </c>
      <c r="H512">
        <v>205.99</v>
      </c>
      <c r="I512">
        <v>61070</v>
      </c>
      <c r="J512">
        <v>24823.026397507147</v>
      </c>
    </row>
    <row r="513" spans="1:10" x14ac:dyDescent="0.3">
      <c r="A513" t="b">
        <v>0</v>
      </c>
      <c r="B513" t="s">
        <v>259</v>
      </c>
      <c r="C513">
        <v>718592000</v>
      </c>
      <c r="D513">
        <v>1039265923.5000001</v>
      </c>
      <c r="E513">
        <v>7887752862.4690714</v>
      </c>
      <c r="F513">
        <v>18735513712.712086</v>
      </c>
      <c r="G513">
        <v>28381124498.681156</v>
      </c>
      <c r="H513">
        <v>200.5</v>
      </c>
      <c r="I513">
        <v>61670</v>
      </c>
      <c r="J513">
        <v>24835.412012359386</v>
      </c>
    </row>
    <row r="514" spans="1:10" x14ac:dyDescent="0.3">
      <c r="A514" t="b">
        <v>0</v>
      </c>
      <c r="B514" t="s">
        <v>298</v>
      </c>
      <c r="C514">
        <v>719667199.99999988</v>
      </c>
      <c r="D514">
        <v>1043057634.75</v>
      </c>
      <c r="E514">
        <v>7898680547.9845448</v>
      </c>
      <c r="F514">
        <v>18730856505.576843</v>
      </c>
      <c r="G514">
        <v>28392261888.311386</v>
      </c>
      <c r="H514">
        <v>200.79999999999998</v>
      </c>
      <c r="I514">
        <v>61895</v>
      </c>
      <c r="J514">
        <v>24840.586831342876</v>
      </c>
    </row>
    <row r="515" spans="1:10" x14ac:dyDescent="0.3">
      <c r="A515" t="b">
        <v>0</v>
      </c>
      <c r="B515" t="s">
        <v>293</v>
      </c>
      <c r="C515">
        <v>719667199.99999988</v>
      </c>
      <c r="D515">
        <v>1040529827.2500001</v>
      </c>
      <c r="E515">
        <v>7896120547.9845457</v>
      </c>
      <c r="F515">
        <v>18737036505.576847</v>
      </c>
      <c r="G515">
        <v>28393354080.811394</v>
      </c>
      <c r="H515">
        <v>200.79999999999998</v>
      </c>
      <c r="I515">
        <v>61745</v>
      </c>
      <c r="J515">
        <v>24844.094081342872</v>
      </c>
    </row>
    <row r="516" spans="1:10" x14ac:dyDescent="0.3">
      <c r="A516" t="b">
        <v>0</v>
      </c>
      <c r="B516" t="s">
        <v>182</v>
      </c>
      <c r="C516">
        <v>719846400.00000012</v>
      </c>
      <c r="D516">
        <v>1046849346.0000001</v>
      </c>
      <c r="E516">
        <v>7920346867.1080484</v>
      </c>
      <c r="F516">
        <v>18707061512.232883</v>
      </c>
      <c r="G516">
        <v>28394104125.340935</v>
      </c>
      <c r="H516">
        <v>200.85000000000002</v>
      </c>
      <c r="I516">
        <v>62120</v>
      </c>
      <c r="J516">
        <v>24835.220832872707</v>
      </c>
    </row>
    <row r="517" spans="1:10" x14ac:dyDescent="0.3">
      <c r="A517" t="b">
        <v>0</v>
      </c>
      <c r="B517" t="s">
        <v>308</v>
      </c>
      <c r="C517">
        <v>719667199.99999988</v>
      </c>
      <c r="D517">
        <v>1040529827.2500001</v>
      </c>
      <c r="E517">
        <v>7897400547.9845457</v>
      </c>
      <c r="F517">
        <v>18737036505.576847</v>
      </c>
      <c r="G517">
        <v>28394634080.811394</v>
      </c>
      <c r="H517">
        <v>200.79999999999998</v>
      </c>
      <c r="I517">
        <v>61745</v>
      </c>
      <c r="J517">
        <v>24845.094081342872</v>
      </c>
    </row>
    <row r="518" spans="1:10" x14ac:dyDescent="0.3">
      <c r="A518" t="b">
        <v>0</v>
      </c>
      <c r="B518" t="s">
        <v>177</v>
      </c>
      <c r="C518">
        <v>719846400.00000012</v>
      </c>
      <c r="D518">
        <v>1044321538.5</v>
      </c>
      <c r="E518">
        <v>7917786867.1080475</v>
      </c>
      <c r="F518">
        <v>18713241512.23288</v>
      </c>
      <c r="G518">
        <v>28395196317.840927</v>
      </c>
      <c r="H518">
        <v>200.85000000000002</v>
      </c>
      <c r="I518">
        <v>61970</v>
      </c>
      <c r="J518">
        <v>24838.728082872705</v>
      </c>
    </row>
    <row r="519" spans="1:10" x14ac:dyDescent="0.3">
      <c r="A519" t="b">
        <v>0</v>
      </c>
      <c r="B519" t="s">
        <v>192</v>
      </c>
      <c r="C519">
        <v>719846400.00000012</v>
      </c>
      <c r="D519">
        <v>1044321538.5</v>
      </c>
      <c r="E519">
        <v>7919066867.1080484</v>
      </c>
      <c r="F519">
        <v>18713241512.23288</v>
      </c>
      <c r="G519">
        <v>28396476317.840927</v>
      </c>
      <c r="H519">
        <v>200.85000000000002</v>
      </c>
      <c r="I519">
        <v>61970</v>
      </c>
      <c r="J519">
        <v>24839.728082872705</v>
      </c>
    </row>
    <row r="520" spans="1:10" x14ac:dyDescent="0.3">
      <c r="A520" t="b">
        <v>0</v>
      </c>
      <c r="B520" t="s">
        <v>303</v>
      </c>
      <c r="C520">
        <v>721781760</v>
      </c>
      <c r="D520">
        <v>1045585442.2500001</v>
      </c>
      <c r="E520">
        <v>7898680547.9845448</v>
      </c>
      <c r="F520">
        <v>18730856505.576843</v>
      </c>
      <c r="G520">
        <v>28396904255.811386</v>
      </c>
      <c r="H520">
        <v>201.39</v>
      </c>
      <c r="I520">
        <v>62045</v>
      </c>
      <c r="J520">
        <v>24841.905581342879</v>
      </c>
    </row>
    <row r="521" spans="1:10" x14ac:dyDescent="0.3">
      <c r="A521" t="b">
        <v>0</v>
      </c>
      <c r="B521" t="s">
        <v>187</v>
      </c>
      <c r="C521">
        <v>721960960</v>
      </c>
      <c r="D521">
        <v>1049377153.5</v>
      </c>
      <c r="E521">
        <v>7920346867.1080484</v>
      </c>
      <c r="F521">
        <v>18707061512.232883</v>
      </c>
      <c r="G521">
        <v>28398746492.840931</v>
      </c>
      <c r="H521">
        <v>201.44</v>
      </c>
      <c r="I521">
        <v>62270</v>
      </c>
      <c r="J521">
        <v>24836.539582872709</v>
      </c>
    </row>
    <row r="522" spans="1:10" x14ac:dyDescent="0.3">
      <c r="A522" t="b">
        <v>0</v>
      </c>
      <c r="B522" t="s">
        <v>414</v>
      </c>
      <c r="C522">
        <v>723609600</v>
      </c>
      <c r="D522">
        <v>1025784283.5000001</v>
      </c>
      <c r="E522">
        <v>7907162002.6753721</v>
      </c>
      <c r="F522">
        <v>18745797547.9091</v>
      </c>
      <c r="G522">
        <v>28402353434.084473</v>
      </c>
      <c r="H522">
        <v>201.9</v>
      </c>
      <c r="I522">
        <v>60870</v>
      </c>
      <c r="J522">
        <v>24859.891709162079</v>
      </c>
    </row>
    <row r="523" spans="1:10" x14ac:dyDescent="0.3">
      <c r="A523" t="b">
        <v>0</v>
      </c>
      <c r="B523" t="s">
        <v>409</v>
      </c>
      <c r="C523">
        <v>723609600</v>
      </c>
      <c r="D523">
        <v>1023256476</v>
      </c>
      <c r="E523">
        <v>7904602002.6753712</v>
      </c>
      <c r="F523">
        <v>18751977547.9091</v>
      </c>
      <c r="G523">
        <v>28403445626.584473</v>
      </c>
      <c r="H523">
        <v>201.9</v>
      </c>
      <c r="I523">
        <v>60720</v>
      </c>
      <c r="J523">
        <v>24863.398959162078</v>
      </c>
    </row>
    <row r="524" spans="1:10" x14ac:dyDescent="0.3">
      <c r="A524" t="b">
        <v>0</v>
      </c>
      <c r="B524" t="s">
        <v>424</v>
      </c>
      <c r="C524">
        <v>723609600</v>
      </c>
      <c r="D524">
        <v>1023256476</v>
      </c>
      <c r="E524">
        <v>7905882002.6753712</v>
      </c>
      <c r="F524">
        <v>18751977547.9091</v>
      </c>
      <c r="G524">
        <v>28404725626.584473</v>
      </c>
      <c r="H524">
        <v>201.9</v>
      </c>
      <c r="I524">
        <v>60720</v>
      </c>
      <c r="J524">
        <v>24864.398959162078</v>
      </c>
    </row>
    <row r="525" spans="1:10" x14ac:dyDescent="0.3">
      <c r="A525" t="b">
        <v>0</v>
      </c>
      <c r="B525" t="s">
        <v>419</v>
      </c>
      <c r="C525">
        <v>725724159.99999988</v>
      </c>
      <c r="D525">
        <v>1028312091</v>
      </c>
      <c r="E525">
        <v>7907162002.6753721</v>
      </c>
      <c r="F525">
        <v>18745797547.9091</v>
      </c>
      <c r="G525">
        <v>28406995801.584473</v>
      </c>
      <c r="H525">
        <v>202.48999999999998</v>
      </c>
      <c r="I525">
        <v>61020</v>
      </c>
      <c r="J525">
        <v>24861.210459162077</v>
      </c>
    </row>
    <row r="526" spans="1:10" x14ac:dyDescent="0.3">
      <c r="A526" t="b">
        <v>0</v>
      </c>
      <c r="B526" t="s">
        <v>269</v>
      </c>
      <c r="C526">
        <v>720025600</v>
      </c>
      <c r="D526">
        <v>1062016191</v>
      </c>
      <c r="E526">
        <v>7897992862.4690723</v>
      </c>
      <c r="F526">
        <v>18738603712.712093</v>
      </c>
      <c r="G526">
        <v>28418638366.181168</v>
      </c>
      <c r="H526">
        <v>200.9</v>
      </c>
      <c r="I526">
        <v>63020</v>
      </c>
      <c r="J526">
        <v>24851.406762359391</v>
      </c>
    </row>
    <row r="527" spans="1:10" x14ac:dyDescent="0.3">
      <c r="A527" t="b">
        <v>0</v>
      </c>
      <c r="B527" t="s">
        <v>264</v>
      </c>
      <c r="C527">
        <v>720025600</v>
      </c>
      <c r="D527">
        <v>1059488383.5000001</v>
      </c>
      <c r="E527">
        <v>7895432862.4690714</v>
      </c>
      <c r="F527">
        <v>18744783712.712086</v>
      </c>
      <c r="G527">
        <v>28419730558.681156</v>
      </c>
      <c r="H527">
        <v>200.9</v>
      </c>
      <c r="I527">
        <v>62870</v>
      </c>
      <c r="J527">
        <v>24854.914012359386</v>
      </c>
    </row>
    <row r="528" spans="1:10" x14ac:dyDescent="0.3">
      <c r="A528" t="b">
        <v>0</v>
      </c>
      <c r="B528" t="s">
        <v>279</v>
      </c>
      <c r="C528">
        <v>720025600</v>
      </c>
      <c r="D528">
        <v>1059488383.5000001</v>
      </c>
      <c r="E528">
        <v>7896712862.4690714</v>
      </c>
      <c r="F528">
        <v>18744783712.712086</v>
      </c>
      <c r="G528">
        <v>28421010558.681156</v>
      </c>
      <c r="H528">
        <v>200.9</v>
      </c>
      <c r="I528">
        <v>62870</v>
      </c>
      <c r="J528">
        <v>24855.914012359386</v>
      </c>
    </row>
    <row r="529" spans="1:10" x14ac:dyDescent="0.3">
      <c r="A529" t="b">
        <v>0</v>
      </c>
      <c r="B529" t="s">
        <v>230</v>
      </c>
      <c r="C529">
        <v>860160000</v>
      </c>
      <c r="D529">
        <v>973879969.49999988</v>
      </c>
      <c r="E529">
        <v>7878583722.2627735</v>
      </c>
      <c r="F529">
        <v>18708951859.676968</v>
      </c>
      <c r="G529">
        <v>28421575551.439743</v>
      </c>
      <c r="H529">
        <v>240</v>
      </c>
      <c r="I529">
        <v>57790</v>
      </c>
      <c r="J529">
        <v>24845.014614743006</v>
      </c>
    </row>
    <row r="530" spans="1:10" x14ac:dyDescent="0.3">
      <c r="A530" t="b">
        <v>0</v>
      </c>
      <c r="B530" t="s">
        <v>274</v>
      </c>
      <c r="C530">
        <v>722140160</v>
      </c>
      <c r="D530">
        <v>1064543998.5000001</v>
      </c>
      <c r="E530">
        <v>7897992862.4690723</v>
      </c>
      <c r="F530">
        <v>18738603712.712093</v>
      </c>
      <c r="G530">
        <v>28423280733.681168</v>
      </c>
      <c r="H530">
        <v>201.49</v>
      </c>
      <c r="I530">
        <v>63170</v>
      </c>
      <c r="J530">
        <v>24852.72551235939</v>
      </c>
    </row>
    <row r="531" spans="1:10" x14ac:dyDescent="0.3">
      <c r="A531" t="b">
        <v>0</v>
      </c>
      <c r="B531" t="s">
        <v>240</v>
      </c>
      <c r="C531">
        <v>861593599.99999988</v>
      </c>
      <c r="D531">
        <v>996630237.00000012</v>
      </c>
      <c r="E531">
        <v>7888823722.2627735</v>
      </c>
      <c r="F531">
        <v>18712041859.676968</v>
      </c>
      <c r="G531">
        <v>28459089418.939743</v>
      </c>
      <c r="H531">
        <v>240.39999999999998</v>
      </c>
      <c r="I531">
        <v>59140</v>
      </c>
      <c r="J531">
        <v>24861.009364743004</v>
      </c>
    </row>
    <row r="532" spans="1:10" x14ac:dyDescent="0.3">
      <c r="A532" t="b">
        <v>0</v>
      </c>
      <c r="B532" t="s">
        <v>235</v>
      </c>
      <c r="C532">
        <v>861593599.99999988</v>
      </c>
      <c r="D532">
        <v>994102429.49999988</v>
      </c>
      <c r="E532">
        <v>7886263722.2627726</v>
      </c>
      <c r="F532">
        <v>18718221859.676968</v>
      </c>
      <c r="G532">
        <v>28460181611.439739</v>
      </c>
      <c r="H532">
        <v>240.39999999999998</v>
      </c>
      <c r="I532">
        <v>58990</v>
      </c>
      <c r="J532">
        <v>24864.516614743003</v>
      </c>
    </row>
    <row r="533" spans="1:10" x14ac:dyDescent="0.3">
      <c r="A533" t="b">
        <v>0</v>
      </c>
      <c r="B533" t="s">
        <v>245</v>
      </c>
      <c r="C533">
        <v>863708160</v>
      </c>
      <c r="D533">
        <v>999158044.49999988</v>
      </c>
      <c r="E533">
        <v>7888823722.2627735</v>
      </c>
      <c r="F533">
        <v>18712041859.676968</v>
      </c>
      <c r="G533">
        <v>28463731786.439743</v>
      </c>
      <c r="H533">
        <v>240.99</v>
      </c>
      <c r="I533">
        <v>59290</v>
      </c>
      <c r="J533">
        <v>24862.328114743006</v>
      </c>
    </row>
    <row r="534" spans="1:10" x14ac:dyDescent="0.3">
      <c r="A534" t="b">
        <v>0</v>
      </c>
      <c r="B534" t="s">
        <v>250</v>
      </c>
      <c r="C534">
        <v>863708160</v>
      </c>
      <c r="D534">
        <v>999158044.49999988</v>
      </c>
      <c r="E534">
        <v>7888823722.2627735</v>
      </c>
      <c r="F534">
        <v>18712041859.676968</v>
      </c>
      <c r="G534">
        <v>28463731786.439743</v>
      </c>
      <c r="H534">
        <v>240.99</v>
      </c>
      <c r="I534">
        <v>59290</v>
      </c>
      <c r="J534">
        <v>24862.328114743006</v>
      </c>
    </row>
    <row r="535" spans="1:10" x14ac:dyDescent="0.3">
      <c r="B535" s="43"/>
      <c r="C535" s="20"/>
      <c r="F535" s="21"/>
    </row>
    <row r="536" spans="1:10" x14ac:dyDescent="0.3">
      <c r="B536" s="43"/>
      <c r="C536" s="20"/>
      <c r="F536" s="21"/>
    </row>
    <row r="537" spans="1:10" x14ac:dyDescent="0.3">
      <c r="B537" s="43"/>
      <c r="C537" s="20"/>
      <c r="F537" s="21"/>
    </row>
    <row r="538" spans="1:10" x14ac:dyDescent="0.3">
      <c r="B538" s="43"/>
      <c r="C538" s="20"/>
      <c r="F538" s="21"/>
    </row>
    <row r="539" spans="1:10" x14ac:dyDescent="0.3">
      <c r="B539" s="43"/>
      <c r="C539" s="20"/>
      <c r="F539" s="21"/>
    </row>
    <row r="540" spans="1:10" x14ac:dyDescent="0.3">
      <c r="B540" s="43"/>
      <c r="C540" s="20"/>
      <c r="F540" s="21"/>
    </row>
    <row r="541" spans="1:10" x14ac:dyDescent="0.3">
      <c r="B541" s="43"/>
      <c r="C541" s="20"/>
      <c r="F541" s="21"/>
    </row>
    <row r="542" spans="1:10" x14ac:dyDescent="0.3">
      <c r="B542" s="43"/>
      <c r="C542" s="20"/>
      <c r="F542" s="21"/>
    </row>
  </sheetData>
  <sortState xmlns:xlrd2="http://schemas.microsoft.com/office/spreadsheetml/2017/richdata2" ref="A1:J542">
    <sortCondition ref="G1:G54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30"/>
  <sheetViews>
    <sheetView workbookViewId="0">
      <selection activeCell="C16" sqref="C16"/>
    </sheetView>
  </sheetViews>
  <sheetFormatPr defaultRowHeight="14.4" x14ac:dyDescent="0.3"/>
  <cols>
    <col min="2" max="2" width="26" customWidth="1"/>
    <col min="5" max="5" width="13.77734375" customWidth="1"/>
    <col min="6" max="6" width="13.44140625" customWidth="1"/>
    <col min="7" max="7" width="32" customWidth="1"/>
    <col min="10" max="10" width="9.5546875" bestFit="1" customWidth="1"/>
    <col min="12" max="12" width="15.88671875" customWidth="1"/>
    <col min="13" max="13" width="15.5546875" customWidth="1"/>
  </cols>
  <sheetData>
    <row r="1" spans="1:13" x14ac:dyDescent="0.3">
      <c r="A1" t="s">
        <v>556</v>
      </c>
      <c r="B1" t="s">
        <v>16</v>
      </c>
      <c r="C1">
        <v>12902399.999999998</v>
      </c>
      <c r="D1">
        <v>244691765.99999997</v>
      </c>
      <c r="E1">
        <v>110029682.47559299</v>
      </c>
      <c r="F1">
        <v>66404632.587809049</v>
      </c>
      <c r="G1">
        <v>434028481.063402</v>
      </c>
      <c r="H1">
        <v>3.5999999999999996</v>
      </c>
      <c r="I1">
        <v>14520</v>
      </c>
      <c r="J1">
        <v>203.16940650959978</v>
      </c>
      <c r="L1">
        <f>E1/0.128</f>
        <v>859606894.34057021</v>
      </c>
      <c r="M1">
        <f>F1/0.103</f>
        <v>644705170.75542772</v>
      </c>
    </row>
    <row r="2" spans="1:13" x14ac:dyDescent="0.3">
      <c r="A2" t="s">
        <v>556</v>
      </c>
      <c r="B2" t="s">
        <v>2</v>
      </c>
      <c r="C2">
        <v>23654400</v>
      </c>
      <c r="D2">
        <v>303336900</v>
      </c>
      <c r="E2">
        <v>206305654.64173687</v>
      </c>
      <c r="F2">
        <v>59327999.999999993</v>
      </c>
      <c r="G2">
        <v>592624954.64173687</v>
      </c>
      <c r="H2">
        <v>6.6</v>
      </c>
      <c r="I2">
        <v>18000</v>
      </c>
      <c r="J2">
        <v>287.14629268885687</v>
      </c>
      <c r="L2">
        <f t="shared" ref="L2:L3" si="0">E2/0.128</f>
        <v>1611762926.8885691</v>
      </c>
      <c r="M2">
        <f t="shared" ref="M2:M3" si="1">F2/0.103</f>
        <v>576000000</v>
      </c>
    </row>
    <row r="3" spans="1:13" x14ac:dyDescent="0.3">
      <c r="A3" t="s">
        <v>556</v>
      </c>
      <c r="B3" t="s">
        <v>11</v>
      </c>
      <c r="C3">
        <v>34406400</v>
      </c>
      <c r="D3">
        <v>364004280</v>
      </c>
      <c r="E3">
        <v>143038587.21827087</v>
      </c>
      <c r="F3">
        <v>59764169.329028144</v>
      </c>
      <c r="G3">
        <v>601213436.54729903</v>
      </c>
      <c r="H3">
        <v>9.6</v>
      </c>
      <c r="I3">
        <v>21600</v>
      </c>
      <c r="J3">
        <v>254.16836163226262</v>
      </c>
      <c r="L3">
        <f t="shared" si="0"/>
        <v>1117488962.6427412</v>
      </c>
      <c r="M3">
        <f t="shared" si="1"/>
        <v>580234653.67988491</v>
      </c>
    </row>
    <row r="5" spans="1:13" x14ac:dyDescent="0.3">
      <c r="H5">
        <v>3.5999999999999996</v>
      </c>
      <c r="I5">
        <v>14.52</v>
      </c>
      <c r="J5">
        <v>203.16940650959978</v>
      </c>
      <c r="L5" s="20">
        <f>L1/10000000</f>
        <v>85.960689434057016</v>
      </c>
      <c r="M5" s="20">
        <f>M1/10000000</f>
        <v>64.470517075542773</v>
      </c>
    </row>
    <row r="6" spans="1:13" x14ac:dyDescent="0.3">
      <c r="H6">
        <v>6.6</v>
      </c>
      <c r="I6">
        <v>18</v>
      </c>
      <c r="J6">
        <v>287.14629268885687</v>
      </c>
      <c r="L6" s="20">
        <f t="shared" ref="L6:M7" si="2">L2/10000000</f>
        <v>161.1762926888569</v>
      </c>
      <c r="M6" s="20">
        <f t="shared" si="2"/>
        <v>57.6</v>
      </c>
    </row>
    <row r="7" spans="1:13" x14ac:dyDescent="0.3">
      <c r="H7">
        <v>9.6</v>
      </c>
      <c r="I7">
        <v>21.6</v>
      </c>
      <c r="J7">
        <v>254.16836163226262</v>
      </c>
      <c r="L7" s="20">
        <f t="shared" si="2"/>
        <v>111.74889626427412</v>
      </c>
      <c r="M7" s="20">
        <f t="shared" si="2"/>
        <v>58.023465367988493</v>
      </c>
    </row>
    <row r="12" spans="1:13" x14ac:dyDescent="0.3">
      <c r="A12" t="b">
        <v>0</v>
      </c>
      <c r="B12" t="s">
        <v>155</v>
      </c>
      <c r="C12">
        <v>86016000</v>
      </c>
      <c r="D12">
        <v>879677010</v>
      </c>
      <c r="E12">
        <v>480476468.04567719</v>
      </c>
      <c r="F12">
        <v>319723897.76342702</v>
      </c>
      <c r="G12">
        <v>1765893375.8091042</v>
      </c>
      <c r="H12">
        <v>24</v>
      </c>
      <c r="I12">
        <v>52200</v>
      </c>
      <c r="J12">
        <v>890.86079188731344</v>
      </c>
    </row>
    <row r="13" spans="1:13" x14ac:dyDescent="0.3">
      <c r="A13" t="b">
        <v>0</v>
      </c>
      <c r="B13" t="s">
        <v>218</v>
      </c>
      <c r="C13">
        <v>326430720</v>
      </c>
      <c r="D13">
        <v>671385672</v>
      </c>
      <c r="E13">
        <v>480476468.04567719</v>
      </c>
      <c r="F13">
        <v>293767897.76342708</v>
      </c>
      <c r="G13">
        <v>1772060757.8091042</v>
      </c>
      <c r="H13">
        <v>91.08</v>
      </c>
      <c r="I13">
        <v>39840</v>
      </c>
      <c r="J13">
        <v>918.9701918873136</v>
      </c>
    </row>
    <row r="14" spans="1:13" x14ac:dyDescent="0.3">
      <c r="A14" t="b">
        <v>0</v>
      </c>
      <c r="B14" t="s">
        <v>455</v>
      </c>
      <c r="C14">
        <v>51609600</v>
      </c>
      <c r="D14">
        <v>851365566</v>
      </c>
      <c r="E14">
        <v>492623888.66457552</v>
      </c>
      <c r="F14">
        <v>376858530.35123616</v>
      </c>
      <c r="G14">
        <v>1772457585.0158117</v>
      </c>
      <c r="H14">
        <v>14.4</v>
      </c>
      <c r="I14">
        <v>50520</v>
      </c>
      <c r="J14">
        <v>936.8626813213707</v>
      </c>
    </row>
    <row r="15" spans="1:13" x14ac:dyDescent="0.3">
      <c r="A15" t="b">
        <v>0</v>
      </c>
      <c r="B15" t="s">
        <v>473</v>
      </c>
      <c r="C15">
        <v>275251200</v>
      </c>
      <c r="D15">
        <v>920121930.00000012</v>
      </c>
      <c r="E15">
        <v>301678234.02283865</v>
      </c>
      <c r="F15">
        <v>277251581.46952266</v>
      </c>
      <c r="G15">
        <v>1774302945.4923613</v>
      </c>
      <c r="H15">
        <v>76.8</v>
      </c>
      <c r="I15">
        <v>54600</v>
      </c>
      <c r="J15">
        <v>791.74341301919958</v>
      </c>
    </row>
    <row r="16" spans="1:13" x14ac:dyDescent="0.3">
      <c r="A16" t="b">
        <v>0</v>
      </c>
      <c r="B16" t="s">
        <v>150</v>
      </c>
      <c r="C16">
        <v>86016000</v>
      </c>
      <c r="D16">
        <v>849343320</v>
      </c>
      <c r="E16">
        <v>449756468.04567719</v>
      </c>
      <c r="F16">
        <v>393883897.76342714</v>
      </c>
      <c r="G16">
        <v>1778999685.8091044</v>
      </c>
      <c r="H16">
        <v>24</v>
      </c>
      <c r="I16">
        <v>50400</v>
      </c>
      <c r="J16">
        <v>932.94779188731366</v>
      </c>
    </row>
    <row r="17" spans="1:10" x14ac:dyDescent="0.3">
      <c r="A17" t="b">
        <v>0</v>
      </c>
      <c r="B17" t="s">
        <v>68</v>
      </c>
      <c r="C17">
        <v>64512000.000000015</v>
      </c>
      <c r="D17">
        <v>908999577.00000012</v>
      </c>
      <c r="E17">
        <v>507983888.66457552</v>
      </c>
      <c r="F17">
        <v>299329897.76342714</v>
      </c>
      <c r="G17">
        <v>1780825363.4280028</v>
      </c>
      <c r="H17">
        <v>18.000000000000004</v>
      </c>
      <c r="I17">
        <v>53940</v>
      </c>
      <c r="J17">
        <v>889.86686424582786</v>
      </c>
    </row>
    <row r="18" spans="1:10" x14ac:dyDescent="0.3">
      <c r="A18" t="b">
        <v>0</v>
      </c>
      <c r="B18" t="s">
        <v>358</v>
      </c>
      <c r="C18">
        <v>64512000.000000015</v>
      </c>
      <c r="D18">
        <v>908999577.00000012</v>
      </c>
      <c r="E18">
        <v>507983888.66457552</v>
      </c>
      <c r="F18">
        <v>299329897.76342714</v>
      </c>
      <c r="G18">
        <v>1780825363.4280028</v>
      </c>
      <c r="H18">
        <v>18.000000000000004</v>
      </c>
      <c r="I18">
        <v>53940</v>
      </c>
      <c r="J18">
        <v>889.86686424582786</v>
      </c>
    </row>
    <row r="19" spans="1:10" x14ac:dyDescent="0.3">
      <c r="A19" t="b">
        <v>0</v>
      </c>
      <c r="B19" t="s">
        <v>468</v>
      </c>
      <c r="C19">
        <v>275251200</v>
      </c>
      <c r="D19">
        <v>889788240</v>
      </c>
      <c r="E19">
        <v>270958234.02283859</v>
      </c>
      <c r="F19">
        <v>351411581.4695226</v>
      </c>
      <c r="G19">
        <v>1787409255.4923611</v>
      </c>
      <c r="H19">
        <v>76.8</v>
      </c>
      <c r="I19">
        <v>52800</v>
      </c>
      <c r="J19">
        <v>833.83041301919957</v>
      </c>
    </row>
    <row r="20" spans="1:10" x14ac:dyDescent="0.3">
      <c r="A20" t="b">
        <v>0</v>
      </c>
      <c r="B20" t="s">
        <v>63</v>
      </c>
      <c r="C20">
        <v>64512000.000000015</v>
      </c>
      <c r="D20">
        <v>878665887.00000012</v>
      </c>
      <c r="E20">
        <v>477263888.66457546</v>
      </c>
      <c r="F20">
        <v>373489897.76342714</v>
      </c>
      <c r="G20">
        <v>1793931673.4280028</v>
      </c>
      <c r="H20">
        <v>18.000000000000004</v>
      </c>
      <c r="I20">
        <v>52140</v>
      </c>
      <c r="J20">
        <v>931.95386424582784</v>
      </c>
    </row>
    <row r="21" spans="1:10" x14ac:dyDescent="0.3">
      <c r="A21" t="b">
        <v>0</v>
      </c>
      <c r="B21" t="s">
        <v>353</v>
      </c>
      <c r="C21">
        <v>64512000.000000015</v>
      </c>
      <c r="D21">
        <v>878665887.00000012</v>
      </c>
      <c r="E21">
        <v>477263888.66457546</v>
      </c>
      <c r="F21">
        <v>373489897.76342714</v>
      </c>
      <c r="G21">
        <v>1793931673.4280028</v>
      </c>
      <c r="H21">
        <v>18.000000000000004</v>
      </c>
      <c r="I21">
        <v>52140</v>
      </c>
      <c r="J21">
        <v>931.95386424582784</v>
      </c>
    </row>
    <row r="22" spans="1:10" x14ac:dyDescent="0.3">
      <c r="A22" t="b">
        <v>0</v>
      </c>
      <c r="B22" t="s">
        <v>165</v>
      </c>
      <c r="C22">
        <v>86016000</v>
      </c>
      <c r="D22">
        <v>849343320</v>
      </c>
      <c r="E22">
        <v>465116468.04567719</v>
      </c>
      <c r="F22">
        <v>393883897.76342714</v>
      </c>
      <c r="G22">
        <v>1794359685.8091044</v>
      </c>
      <c r="H22">
        <v>24</v>
      </c>
      <c r="I22">
        <v>50400</v>
      </c>
      <c r="J22">
        <v>944.94779188731366</v>
      </c>
    </row>
    <row r="23" spans="1:10" x14ac:dyDescent="0.3">
      <c r="A23" t="b">
        <v>0</v>
      </c>
      <c r="B23" t="s">
        <v>450</v>
      </c>
      <c r="C23">
        <v>76984320</v>
      </c>
      <c r="D23">
        <v>912032946.00000012</v>
      </c>
      <c r="E23">
        <v>507983888.66457552</v>
      </c>
      <c r="F23">
        <v>302698530.35123616</v>
      </c>
      <c r="G23">
        <v>1799699685.0158117</v>
      </c>
      <c r="H23">
        <v>21.48</v>
      </c>
      <c r="I23">
        <v>54120</v>
      </c>
      <c r="J23">
        <v>898.60068132137064</v>
      </c>
    </row>
    <row r="24" spans="1:10" x14ac:dyDescent="0.3">
      <c r="A24" t="b">
        <v>0</v>
      </c>
      <c r="B24" t="s">
        <v>483</v>
      </c>
      <c r="C24">
        <v>275251200</v>
      </c>
      <c r="D24">
        <v>889788240</v>
      </c>
      <c r="E24">
        <v>286318234.02283859</v>
      </c>
      <c r="F24">
        <v>351411581.4695226</v>
      </c>
      <c r="G24">
        <v>1802769255.4923611</v>
      </c>
      <c r="H24">
        <v>76.8</v>
      </c>
      <c r="I24">
        <v>52800</v>
      </c>
      <c r="J24">
        <v>845.83041301919957</v>
      </c>
    </row>
    <row r="25" spans="1:10" x14ac:dyDescent="0.3">
      <c r="A25" t="b">
        <v>0</v>
      </c>
      <c r="B25" t="s">
        <v>97</v>
      </c>
      <c r="C25">
        <v>62361600.000000007</v>
      </c>
      <c r="D25">
        <v>940344390</v>
      </c>
      <c r="E25">
        <v>507983888.66457552</v>
      </c>
      <c r="F25">
        <v>295621897.76342714</v>
      </c>
      <c r="G25">
        <v>1806311776.4280028</v>
      </c>
      <c r="H25">
        <v>17.400000000000002</v>
      </c>
      <c r="I25">
        <v>55800</v>
      </c>
      <c r="J25">
        <v>891.5369642458279</v>
      </c>
    </row>
    <row r="26" spans="1:10" x14ac:dyDescent="0.3">
      <c r="A26" t="b">
        <v>0</v>
      </c>
      <c r="B26" t="s">
        <v>78</v>
      </c>
      <c r="C26">
        <v>64512000.000000015</v>
      </c>
      <c r="D26">
        <v>878665887.00000012</v>
      </c>
      <c r="E26">
        <v>492623888.66457552</v>
      </c>
      <c r="F26">
        <v>373489897.76342714</v>
      </c>
      <c r="G26">
        <v>1809291673.4280028</v>
      </c>
      <c r="H26">
        <v>18.000000000000004</v>
      </c>
      <c r="I26">
        <v>52140</v>
      </c>
      <c r="J26">
        <v>943.95386424582784</v>
      </c>
    </row>
    <row r="27" spans="1:10" x14ac:dyDescent="0.3">
      <c r="A27" t="b">
        <v>0</v>
      </c>
      <c r="B27" t="s">
        <v>368</v>
      </c>
      <c r="C27">
        <v>64512000.000000015</v>
      </c>
      <c r="D27">
        <v>878665887.00000012</v>
      </c>
      <c r="E27">
        <v>492623888.66457552</v>
      </c>
      <c r="F27">
        <v>373489897.76342714</v>
      </c>
      <c r="G27">
        <v>1809291673.4280028</v>
      </c>
      <c r="H27">
        <v>18.000000000000004</v>
      </c>
      <c r="I27">
        <v>52140</v>
      </c>
      <c r="J27">
        <v>943.95386424582784</v>
      </c>
    </row>
    <row r="28" spans="1:10" x14ac:dyDescent="0.3">
      <c r="A28" t="b">
        <v>0</v>
      </c>
      <c r="B28" t="s">
        <v>160</v>
      </c>
      <c r="C28">
        <v>111390720</v>
      </c>
      <c r="D28">
        <v>910010700</v>
      </c>
      <c r="E28">
        <v>480476468.04567719</v>
      </c>
      <c r="F28">
        <v>319723897.76342702</v>
      </c>
      <c r="G28">
        <v>1821601785.8091042</v>
      </c>
      <c r="H28">
        <v>31.080000000000002</v>
      </c>
      <c r="I28">
        <v>54000</v>
      </c>
      <c r="J28">
        <v>906.68579188731348</v>
      </c>
    </row>
    <row r="29" spans="1:10" x14ac:dyDescent="0.3">
      <c r="A29" t="b">
        <v>0</v>
      </c>
      <c r="B29" t="s">
        <v>478</v>
      </c>
      <c r="C29">
        <v>300625920</v>
      </c>
      <c r="D29">
        <v>950455620</v>
      </c>
      <c r="E29">
        <v>301678234.02283865</v>
      </c>
      <c r="F29">
        <v>277251581.46952266</v>
      </c>
      <c r="G29">
        <v>1830011355.4923613</v>
      </c>
      <c r="H29">
        <v>83.88</v>
      </c>
      <c r="I29">
        <v>56400</v>
      </c>
      <c r="J29">
        <v>807.56841301919951</v>
      </c>
    </row>
    <row r="30" spans="1:10" x14ac:dyDescent="0.3">
      <c r="A30" t="b">
        <v>0</v>
      </c>
      <c r="B30" t="s">
        <v>256</v>
      </c>
      <c r="C30">
        <v>38707199.999999993</v>
      </c>
      <c r="D30">
        <v>1061679150</v>
      </c>
      <c r="E30">
        <v>315431944.33228773</v>
      </c>
      <c r="F30">
        <v>415586405.75051159</v>
      </c>
      <c r="G30">
        <v>1831404700.0827994</v>
      </c>
      <c r="H30">
        <v>10.799999999999999</v>
      </c>
      <c r="I30">
        <v>63000</v>
      </c>
      <c r="J30">
        <v>871.9881538401936</v>
      </c>
    </row>
    <row r="31" spans="1:10" x14ac:dyDescent="0.3">
      <c r="A31" t="b">
        <v>0</v>
      </c>
      <c r="B31" t="s">
        <v>330</v>
      </c>
      <c r="C31">
        <v>86016000</v>
      </c>
      <c r="D31">
        <v>940344390</v>
      </c>
      <c r="E31">
        <v>513485372.78835499</v>
      </c>
      <c r="F31">
        <v>296058067.09245527</v>
      </c>
      <c r="G31">
        <v>1835903829.8808103</v>
      </c>
      <c r="H31">
        <v>24</v>
      </c>
      <c r="I31">
        <v>55800</v>
      </c>
      <c r="J31">
        <v>905.498464085519</v>
      </c>
    </row>
    <row r="32" spans="1:10" x14ac:dyDescent="0.3">
      <c r="A32" t="b">
        <v>0</v>
      </c>
      <c r="B32" t="s">
        <v>73</v>
      </c>
      <c r="C32">
        <v>89886720</v>
      </c>
      <c r="D32">
        <v>939333266.99999988</v>
      </c>
      <c r="E32">
        <v>507983888.66457552</v>
      </c>
      <c r="F32">
        <v>299329897.76342714</v>
      </c>
      <c r="G32">
        <v>1836533773.4280024</v>
      </c>
      <c r="H32">
        <v>25.080000000000002</v>
      </c>
      <c r="I32">
        <v>55740</v>
      </c>
      <c r="J32">
        <v>905.6918642458279</v>
      </c>
    </row>
    <row r="33" spans="1:10" x14ac:dyDescent="0.3">
      <c r="A33" t="b">
        <v>0</v>
      </c>
      <c r="B33" t="s">
        <v>363</v>
      </c>
      <c r="C33">
        <v>89886720</v>
      </c>
      <c r="D33">
        <v>939333266.99999988</v>
      </c>
      <c r="E33">
        <v>507983888.66457552</v>
      </c>
      <c r="F33">
        <v>299329897.76342714</v>
      </c>
      <c r="G33">
        <v>1836533773.4280024</v>
      </c>
      <c r="H33">
        <v>25.080000000000002</v>
      </c>
      <c r="I33">
        <v>55740</v>
      </c>
      <c r="J33">
        <v>905.6918642458279</v>
      </c>
    </row>
    <row r="34" spans="1:10" x14ac:dyDescent="0.3">
      <c r="A34" t="b">
        <v>0</v>
      </c>
      <c r="B34" t="s">
        <v>93</v>
      </c>
      <c r="C34">
        <v>75264000</v>
      </c>
      <c r="D34">
        <v>849343320</v>
      </c>
      <c r="E34">
        <v>546032440.21182108</v>
      </c>
      <c r="F34">
        <v>369781897.76342708</v>
      </c>
      <c r="G34">
        <v>1840421657.9752481</v>
      </c>
      <c r="H34">
        <v>21</v>
      </c>
      <c r="I34">
        <v>50400</v>
      </c>
      <c r="J34">
        <v>980.56339514211345</v>
      </c>
    </row>
    <row r="35" spans="1:10" x14ac:dyDescent="0.3">
      <c r="A35" t="b">
        <v>0</v>
      </c>
      <c r="B35" t="s">
        <v>255</v>
      </c>
      <c r="C35">
        <v>38707199.999999993</v>
      </c>
      <c r="D35">
        <v>1031345460</v>
      </c>
      <c r="E35">
        <v>284711944.33228779</v>
      </c>
      <c r="F35">
        <v>489746405.75051147</v>
      </c>
      <c r="G35">
        <v>1844511010.0827992</v>
      </c>
      <c r="H35">
        <v>10.799999999999999</v>
      </c>
      <c r="I35">
        <v>61200</v>
      </c>
      <c r="J35">
        <v>914.07515384019359</v>
      </c>
    </row>
    <row r="36" spans="1:10" x14ac:dyDescent="0.3">
      <c r="A36" t="b">
        <v>0</v>
      </c>
      <c r="B36" t="s">
        <v>325</v>
      </c>
      <c r="C36">
        <v>86016000</v>
      </c>
      <c r="D36">
        <v>910010700</v>
      </c>
      <c r="E36">
        <v>482765372.78835505</v>
      </c>
      <c r="F36">
        <v>370218067.09245527</v>
      </c>
      <c r="G36">
        <v>1849010139.8808103</v>
      </c>
      <c r="H36">
        <v>24</v>
      </c>
      <c r="I36">
        <v>54000</v>
      </c>
      <c r="J36">
        <v>947.58546408551899</v>
      </c>
    </row>
    <row r="37" spans="1:10" x14ac:dyDescent="0.3">
      <c r="A37" t="b">
        <v>0</v>
      </c>
      <c r="B37" t="s">
        <v>291</v>
      </c>
      <c r="C37">
        <v>51609599.999999993</v>
      </c>
      <c r="D37">
        <v>864510165</v>
      </c>
      <c r="E37">
        <v>448370956.08804142</v>
      </c>
      <c r="F37">
        <v>484753817.89100599</v>
      </c>
      <c r="G37">
        <v>1849244538.9790473</v>
      </c>
      <c r="H37">
        <v>14.399999999999999</v>
      </c>
      <c r="I37">
        <v>51300</v>
      </c>
      <c r="J37">
        <v>1009.6050840952446</v>
      </c>
    </row>
    <row r="38" spans="1:10" x14ac:dyDescent="0.3">
      <c r="A38" t="b">
        <v>0</v>
      </c>
      <c r="B38" t="s">
        <v>108</v>
      </c>
      <c r="C38">
        <v>75264000</v>
      </c>
      <c r="D38">
        <v>849343320</v>
      </c>
      <c r="E38">
        <v>561392440.21182108</v>
      </c>
      <c r="F38">
        <v>369781897.76342708</v>
      </c>
      <c r="G38">
        <v>1855781657.9752481</v>
      </c>
      <c r="H38">
        <v>21</v>
      </c>
      <c r="I38">
        <v>50400</v>
      </c>
      <c r="J38">
        <v>992.56339514211345</v>
      </c>
    </row>
    <row r="39" spans="1:10" x14ac:dyDescent="0.3">
      <c r="A39" t="b">
        <v>0</v>
      </c>
      <c r="B39" t="s">
        <v>258</v>
      </c>
      <c r="C39">
        <v>38707199.999999993</v>
      </c>
      <c r="D39">
        <v>1031345460</v>
      </c>
      <c r="E39">
        <v>300071944.33228779</v>
      </c>
      <c r="F39">
        <v>489746405.75051147</v>
      </c>
      <c r="G39">
        <v>1859871010.0827992</v>
      </c>
      <c r="H39">
        <v>10.799999999999999</v>
      </c>
      <c r="I39">
        <v>61200</v>
      </c>
      <c r="J39">
        <v>926.07515384019359</v>
      </c>
    </row>
    <row r="40" spans="1:10" x14ac:dyDescent="0.3">
      <c r="A40" t="b">
        <v>0</v>
      </c>
      <c r="B40" t="s">
        <v>127</v>
      </c>
      <c r="C40">
        <v>77414399.999999985</v>
      </c>
      <c r="D40">
        <v>920121930.00000012</v>
      </c>
      <c r="E40">
        <v>535491309.28347379</v>
      </c>
      <c r="F40">
        <v>328993897.76342708</v>
      </c>
      <c r="G40">
        <v>1862021537.046901</v>
      </c>
      <c r="H40">
        <v>21.599999999999998</v>
      </c>
      <c r="I40">
        <v>54600</v>
      </c>
      <c r="J40">
        <v>947.36513660434207</v>
      </c>
    </row>
    <row r="41" spans="1:10" x14ac:dyDescent="0.3">
      <c r="A41" t="b">
        <v>0</v>
      </c>
      <c r="B41" t="s">
        <v>340</v>
      </c>
      <c r="C41">
        <v>86016000</v>
      </c>
      <c r="D41">
        <v>910010700</v>
      </c>
      <c r="E41">
        <v>498125372.78835499</v>
      </c>
      <c r="F41">
        <v>370218067.09245527</v>
      </c>
      <c r="G41">
        <v>1864370139.8808103</v>
      </c>
      <c r="H41">
        <v>24</v>
      </c>
      <c r="I41">
        <v>54000</v>
      </c>
      <c r="J41">
        <v>959.58546408551899</v>
      </c>
    </row>
    <row r="42" spans="1:10" x14ac:dyDescent="0.3">
      <c r="A42" t="b">
        <v>0</v>
      </c>
      <c r="B42" t="s">
        <v>7</v>
      </c>
      <c r="C42">
        <v>1720320000</v>
      </c>
      <c r="D42">
        <v>4044492.0000000005</v>
      </c>
      <c r="E42">
        <v>82522261.856694743</v>
      </c>
      <c r="F42">
        <v>59764169.329028144</v>
      </c>
      <c r="G42">
        <v>1866650923.1857228</v>
      </c>
      <c r="H42">
        <v>480</v>
      </c>
      <c r="I42">
        <v>240</v>
      </c>
      <c r="J42">
        <v>795.28238244353122</v>
      </c>
    </row>
    <row r="43" spans="1:10" x14ac:dyDescent="0.3">
      <c r="A43" t="b">
        <v>0</v>
      </c>
      <c r="B43" t="s">
        <v>175</v>
      </c>
      <c r="C43">
        <v>53760000</v>
      </c>
      <c r="D43">
        <v>910010700</v>
      </c>
      <c r="E43">
        <v>708366785.57008433</v>
      </c>
      <c r="F43">
        <v>199213897.76342714</v>
      </c>
      <c r="G43">
        <v>1871351383.3335114</v>
      </c>
      <c r="H43">
        <v>15</v>
      </c>
      <c r="I43">
        <v>54000</v>
      </c>
      <c r="J43">
        <v>945.21310245325662</v>
      </c>
    </row>
    <row r="44" spans="1:10" x14ac:dyDescent="0.3">
      <c r="A44" t="b">
        <v>0</v>
      </c>
      <c r="B44" t="s">
        <v>122</v>
      </c>
      <c r="C44">
        <v>77414399.999999985</v>
      </c>
      <c r="D44">
        <v>889788240</v>
      </c>
      <c r="E44">
        <v>504771309.28347379</v>
      </c>
      <c r="F44">
        <v>403153897.76342714</v>
      </c>
      <c r="G44">
        <v>1875127847.0469007</v>
      </c>
      <c r="H44">
        <v>21.599999999999998</v>
      </c>
      <c r="I44">
        <v>52800</v>
      </c>
      <c r="J44">
        <v>989.45213660434229</v>
      </c>
    </row>
    <row r="45" spans="1:10" x14ac:dyDescent="0.3">
      <c r="A45" t="b">
        <v>0</v>
      </c>
      <c r="B45" t="s">
        <v>103</v>
      </c>
      <c r="C45">
        <v>100638720</v>
      </c>
      <c r="D45">
        <v>910010700</v>
      </c>
      <c r="E45">
        <v>576752440.21182096</v>
      </c>
      <c r="F45">
        <v>295621897.76342714</v>
      </c>
      <c r="G45">
        <v>1883023757.9752483</v>
      </c>
      <c r="H45">
        <v>28.08</v>
      </c>
      <c r="I45">
        <v>54000</v>
      </c>
      <c r="J45">
        <v>954.30139514211351</v>
      </c>
    </row>
    <row r="46" spans="1:10" x14ac:dyDescent="0.3">
      <c r="A46" t="b">
        <v>0</v>
      </c>
      <c r="B46" t="s">
        <v>40</v>
      </c>
      <c r="C46">
        <v>137625600</v>
      </c>
      <c r="D46">
        <v>985844925</v>
      </c>
      <c r="E46">
        <v>452969047.42677897</v>
      </c>
      <c r="F46">
        <v>310453897.76342708</v>
      </c>
      <c r="G46">
        <v>1886893470.1902061</v>
      </c>
      <c r="H46">
        <v>38.4</v>
      </c>
      <c r="I46">
        <v>58500</v>
      </c>
      <c r="J46">
        <v>901.22611952879925</v>
      </c>
    </row>
    <row r="47" spans="1:10" x14ac:dyDescent="0.3">
      <c r="A47" t="b">
        <v>0</v>
      </c>
      <c r="B47" t="s">
        <v>257</v>
      </c>
      <c r="C47">
        <v>64081920.000000007</v>
      </c>
      <c r="D47">
        <v>1092012840</v>
      </c>
      <c r="E47">
        <v>315431944.33228773</v>
      </c>
      <c r="F47">
        <v>415586405.75051159</v>
      </c>
      <c r="G47">
        <v>1887113110.0827994</v>
      </c>
      <c r="H47">
        <v>17.880000000000003</v>
      </c>
      <c r="I47">
        <v>64800</v>
      </c>
      <c r="J47">
        <v>887.81315384019354</v>
      </c>
    </row>
    <row r="48" spans="1:10" x14ac:dyDescent="0.3">
      <c r="A48" t="b">
        <v>0</v>
      </c>
      <c r="B48" t="s">
        <v>137</v>
      </c>
      <c r="C48">
        <v>77414399.999999985</v>
      </c>
      <c r="D48">
        <v>889788240</v>
      </c>
      <c r="E48">
        <v>520131309.28347379</v>
      </c>
      <c r="F48">
        <v>403153897.76342714</v>
      </c>
      <c r="G48">
        <v>1890487847.0469007</v>
      </c>
      <c r="H48">
        <v>21.599999999999998</v>
      </c>
      <c r="I48">
        <v>52800</v>
      </c>
      <c r="J48">
        <v>1001.4521366043423</v>
      </c>
    </row>
    <row r="49" spans="1:10" x14ac:dyDescent="0.3">
      <c r="A49" t="b">
        <v>0</v>
      </c>
      <c r="B49" t="s">
        <v>335</v>
      </c>
      <c r="C49">
        <v>111390720</v>
      </c>
      <c r="D49">
        <v>970678080.00000012</v>
      </c>
      <c r="E49">
        <v>513485372.78835499</v>
      </c>
      <c r="F49">
        <v>296058067.09245527</v>
      </c>
      <c r="G49">
        <v>1891612239.8808103</v>
      </c>
      <c r="H49">
        <v>31.080000000000002</v>
      </c>
      <c r="I49">
        <v>57600</v>
      </c>
      <c r="J49">
        <v>921.32346408551905</v>
      </c>
    </row>
    <row r="50" spans="1:10" x14ac:dyDescent="0.3">
      <c r="A50" t="b">
        <v>0</v>
      </c>
      <c r="B50" t="s">
        <v>35</v>
      </c>
      <c r="C50">
        <v>137625600</v>
      </c>
      <c r="D50">
        <v>955511235</v>
      </c>
      <c r="E50">
        <v>422249047.42677891</v>
      </c>
      <c r="F50">
        <v>384613897.76342708</v>
      </c>
      <c r="G50">
        <v>1899999780.1902058</v>
      </c>
      <c r="H50">
        <v>38.4</v>
      </c>
      <c r="I50">
        <v>56700</v>
      </c>
      <c r="J50">
        <v>943.31311952879923</v>
      </c>
    </row>
    <row r="51" spans="1:10" x14ac:dyDescent="0.3">
      <c r="A51" t="b">
        <v>0</v>
      </c>
      <c r="B51" t="s">
        <v>329</v>
      </c>
      <c r="C51">
        <v>73113600</v>
      </c>
      <c r="D51">
        <v>1001011770</v>
      </c>
      <c r="E51">
        <v>540992793.40725315</v>
      </c>
      <c r="F51">
        <v>296058067.09245527</v>
      </c>
      <c r="G51">
        <v>1911176230.4997087</v>
      </c>
      <c r="H51">
        <v>20.399999999999999</v>
      </c>
      <c r="I51">
        <v>59400</v>
      </c>
      <c r="J51">
        <v>933.77463644403326</v>
      </c>
    </row>
    <row r="52" spans="1:10" x14ac:dyDescent="0.3">
      <c r="A52" t="b">
        <v>0</v>
      </c>
      <c r="B52" t="s">
        <v>50</v>
      </c>
      <c r="C52">
        <v>137625600</v>
      </c>
      <c r="D52">
        <v>955511235</v>
      </c>
      <c r="E52">
        <v>437609047.42677897</v>
      </c>
      <c r="F52">
        <v>384613897.76342708</v>
      </c>
      <c r="G52">
        <v>1915359780.1902061</v>
      </c>
      <c r="H52">
        <v>38.4</v>
      </c>
      <c r="I52">
        <v>56700</v>
      </c>
      <c r="J52">
        <v>955.31311952879923</v>
      </c>
    </row>
    <row r="53" spans="1:10" x14ac:dyDescent="0.3">
      <c r="A53" t="b">
        <v>0</v>
      </c>
      <c r="B53" t="s">
        <v>92</v>
      </c>
      <c r="C53">
        <v>62361600.000000007</v>
      </c>
      <c r="D53">
        <v>910010700</v>
      </c>
      <c r="E53">
        <v>573539860.83071923</v>
      </c>
      <c r="F53">
        <v>369781897.76342708</v>
      </c>
      <c r="G53">
        <v>1915694058.5941463</v>
      </c>
      <c r="H53">
        <v>17.400000000000002</v>
      </c>
      <c r="I53">
        <v>54000</v>
      </c>
      <c r="J53">
        <v>1008.8395675006277</v>
      </c>
    </row>
    <row r="54" spans="1:10" x14ac:dyDescent="0.3">
      <c r="A54" t="b">
        <v>0</v>
      </c>
      <c r="B54" t="s">
        <v>132</v>
      </c>
      <c r="C54">
        <v>102789120</v>
      </c>
      <c r="D54">
        <v>950455620</v>
      </c>
      <c r="E54">
        <v>535491309.28347379</v>
      </c>
      <c r="F54">
        <v>328993897.76342708</v>
      </c>
      <c r="G54">
        <v>1917729947.0469007</v>
      </c>
      <c r="H54">
        <v>28.68</v>
      </c>
      <c r="I54">
        <v>56400</v>
      </c>
      <c r="J54">
        <v>963.19013660434211</v>
      </c>
    </row>
    <row r="55" spans="1:10" x14ac:dyDescent="0.3">
      <c r="A55" t="b">
        <v>0</v>
      </c>
      <c r="B55" t="s">
        <v>324</v>
      </c>
      <c r="C55">
        <v>73113600</v>
      </c>
      <c r="D55">
        <v>970678080.00000012</v>
      </c>
      <c r="E55">
        <v>510272793.40725327</v>
      </c>
      <c r="F55">
        <v>370218067.09245527</v>
      </c>
      <c r="G55">
        <v>1924282540.4997087</v>
      </c>
      <c r="H55">
        <v>20.399999999999999</v>
      </c>
      <c r="I55">
        <v>57600</v>
      </c>
      <c r="J55">
        <v>975.86163644403348</v>
      </c>
    </row>
    <row r="56" spans="1:10" x14ac:dyDescent="0.3">
      <c r="A56" t="b">
        <v>0</v>
      </c>
      <c r="B56" t="s">
        <v>290</v>
      </c>
      <c r="C56">
        <v>38707199.999999993</v>
      </c>
      <c r="D56">
        <v>925177545</v>
      </c>
      <c r="E56">
        <v>475878376.70693964</v>
      </c>
      <c r="F56">
        <v>484753817.89100599</v>
      </c>
      <c r="G56">
        <v>1924516939.5979457</v>
      </c>
      <c r="H56">
        <v>10.799999999999999</v>
      </c>
      <c r="I56">
        <v>54900</v>
      </c>
      <c r="J56">
        <v>1037.8812564537589</v>
      </c>
    </row>
    <row r="57" spans="1:10" x14ac:dyDescent="0.3">
      <c r="A57" t="b">
        <v>0</v>
      </c>
      <c r="B57" t="s">
        <v>260</v>
      </c>
      <c r="C57">
        <v>64512000.000000015</v>
      </c>
      <c r="D57">
        <v>1071790380.0000001</v>
      </c>
      <c r="E57">
        <v>247566785.57008421</v>
      </c>
      <c r="F57">
        <v>544517987.22003412</v>
      </c>
      <c r="G57">
        <v>1928387152.7901187</v>
      </c>
      <c r="H57">
        <v>18.000000000000004</v>
      </c>
      <c r="I57">
        <v>63600</v>
      </c>
      <c r="J57">
        <v>956.1957912460789</v>
      </c>
    </row>
    <row r="58" spans="1:10" x14ac:dyDescent="0.3">
      <c r="A58" t="b">
        <v>0</v>
      </c>
      <c r="B58" t="s">
        <v>107</v>
      </c>
      <c r="C58">
        <v>62361600.000000007</v>
      </c>
      <c r="D58">
        <v>910010700</v>
      </c>
      <c r="E58">
        <v>588899860.83071923</v>
      </c>
      <c r="F58">
        <v>369781897.76342708</v>
      </c>
      <c r="G58">
        <v>1931054058.5941463</v>
      </c>
      <c r="H58">
        <v>17.400000000000002</v>
      </c>
      <c r="I58">
        <v>54000</v>
      </c>
      <c r="J58">
        <v>1020.8395675006277</v>
      </c>
    </row>
    <row r="59" spans="1:10" x14ac:dyDescent="0.3">
      <c r="A59" t="b">
        <v>0</v>
      </c>
      <c r="B59" t="s">
        <v>126</v>
      </c>
      <c r="C59">
        <v>64512000.000000015</v>
      </c>
      <c r="D59">
        <v>980789310</v>
      </c>
      <c r="E59">
        <v>562998729.902372</v>
      </c>
      <c r="F59">
        <v>328993897.76342708</v>
      </c>
      <c r="G59">
        <v>1937293937.6657989</v>
      </c>
      <c r="H59">
        <v>18.000000000000004</v>
      </c>
      <c r="I59">
        <v>58200</v>
      </c>
      <c r="J59">
        <v>975.64130896285633</v>
      </c>
    </row>
    <row r="60" spans="1:10" x14ac:dyDescent="0.3">
      <c r="A60" t="b">
        <v>0</v>
      </c>
      <c r="B60" t="s">
        <v>339</v>
      </c>
      <c r="C60">
        <v>73113600</v>
      </c>
      <c r="D60">
        <v>970678080.00000012</v>
      </c>
      <c r="E60">
        <v>525632793.40725321</v>
      </c>
      <c r="F60">
        <v>370218067.09245527</v>
      </c>
      <c r="G60">
        <v>1939642540.4997087</v>
      </c>
      <c r="H60">
        <v>20.399999999999999</v>
      </c>
      <c r="I60">
        <v>57600</v>
      </c>
      <c r="J60">
        <v>987.86163644403348</v>
      </c>
    </row>
    <row r="61" spans="1:10" x14ac:dyDescent="0.3">
      <c r="A61" t="b">
        <v>0</v>
      </c>
      <c r="B61" t="s">
        <v>45</v>
      </c>
      <c r="C61">
        <v>163000320</v>
      </c>
      <c r="D61">
        <v>1016178615</v>
      </c>
      <c r="E61">
        <v>452969047.42677897</v>
      </c>
      <c r="F61">
        <v>310453897.76342708</v>
      </c>
      <c r="G61">
        <v>1942601880.1902061</v>
      </c>
      <c r="H61">
        <v>45.480000000000004</v>
      </c>
      <c r="I61">
        <v>60300</v>
      </c>
      <c r="J61">
        <v>917.05111952879929</v>
      </c>
    </row>
    <row r="62" spans="1:10" x14ac:dyDescent="0.3">
      <c r="A62" t="b">
        <v>0</v>
      </c>
      <c r="B62" t="s">
        <v>174</v>
      </c>
      <c r="C62">
        <v>40857600</v>
      </c>
      <c r="D62">
        <v>970678080.00000012</v>
      </c>
      <c r="E62">
        <v>735874206.18898249</v>
      </c>
      <c r="F62">
        <v>199213897.76342714</v>
      </c>
      <c r="G62">
        <v>1946623783.9524097</v>
      </c>
      <c r="H62">
        <v>11.4</v>
      </c>
      <c r="I62">
        <v>57600</v>
      </c>
      <c r="J62">
        <v>973.48927481177077</v>
      </c>
    </row>
    <row r="63" spans="1:10" x14ac:dyDescent="0.3">
      <c r="A63" t="b">
        <v>0</v>
      </c>
      <c r="B63" t="s">
        <v>121</v>
      </c>
      <c r="C63">
        <v>64512000.000000015</v>
      </c>
      <c r="D63">
        <v>950455620</v>
      </c>
      <c r="E63">
        <v>532278729.902372</v>
      </c>
      <c r="F63">
        <v>403153897.76342714</v>
      </c>
      <c r="G63">
        <v>1950400247.6657991</v>
      </c>
      <c r="H63">
        <v>18.000000000000004</v>
      </c>
      <c r="I63">
        <v>56400</v>
      </c>
      <c r="J63">
        <v>1017.7283089628564</v>
      </c>
    </row>
    <row r="64" spans="1:10" x14ac:dyDescent="0.3">
      <c r="A64" t="b">
        <v>0</v>
      </c>
      <c r="B64" t="s">
        <v>102</v>
      </c>
      <c r="C64">
        <v>87736320</v>
      </c>
      <c r="D64">
        <v>970678080.00000012</v>
      </c>
      <c r="E64">
        <v>604259860.83071923</v>
      </c>
      <c r="F64">
        <v>295621897.76342714</v>
      </c>
      <c r="G64">
        <v>1958296158.5941467</v>
      </c>
      <c r="H64">
        <v>24.48</v>
      </c>
      <c r="I64">
        <v>57600</v>
      </c>
      <c r="J64">
        <v>982.57756750062777</v>
      </c>
    </row>
    <row r="65" spans="1:10" x14ac:dyDescent="0.3">
      <c r="A65" t="b">
        <v>0</v>
      </c>
      <c r="B65" t="s">
        <v>39</v>
      </c>
      <c r="C65">
        <v>124723200.00000001</v>
      </c>
      <c r="D65">
        <v>1046512305.0000001</v>
      </c>
      <c r="E65">
        <v>480476468.04567719</v>
      </c>
      <c r="F65">
        <v>310453897.76342708</v>
      </c>
      <c r="G65">
        <v>1962165870.8091044</v>
      </c>
      <c r="H65">
        <v>34.800000000000004</v>
      </c>
      <c r="I65">
        <v>62100</v>
      </c>
      <c r="J65">
        <v>929.50229188731362</v>
      </c>
    </row>
    <row r="66" spans="1:10" x14ac:dyDescent="0.3">
      <c r="A66" t="b">
        <v>0</v>
      </c>
      <c r="B66" t="s">
        <v>136</v>
      </c>
      <c r="C66">
        <v>64512000.000000015</v>
      </c>
      <c r="D66">
        <v>950455620</v>
      </c>
      <c r="E66">
        <v>547638729.902372</v>
      </c>
      <c r="F66">
        <v>403153897.76342714</v>
      </c>
      <c r="G66">
        <v>1965760247.6657991</v>
      </c>
      <c r="H66">
        <v>18.000000000000004</v>
      </c>
      <c r="I66">
        <v>56400</v>
      </c>
      <c r="J66">
        <v>1029.7283089628565</v>
      </c>
    </row>
    <row r="67" spans="1:10" x14ac:dyDescent="0.3">
      <c r="A67" t="b">
        <v>0</v>
      </c>
      <c r="B67" t="s">
        <v>334</v>
      </c>
      <c r="C67">
        <v>98488319.999999985</v>
      </c>
      <c r="D67">
        <v>1031345460</v>
      </c>
      <c r="E67">
        <v>540992793.40725315</v>
      </c>
      <c r="F67">
        <v>296058067.09245527</v>
      </c>
      <c r="G67">
        <v>1966884640.4997087</v>
      </c>
      <c r="H67">
        <v>27.479999999999997</v>
      </c>
      <c r="I67">
        <v>61200</v>
      </c>
      <c r="J67">
        <v>949.59963644403319</v>
      </c>
    </row>
    <row r="68" spans="1:10" x14ac:dyDescent="0.3">
      <c r="A68" t="b">
        <v>0</v>
      </c>
      <c r="B68" t="s">
        <v>407</v>
      </c>
      <c r="C68">
        <v>98918399.999999985</v>
      </c>
      <c r="D68">
        <v>657229950</v>
      </c>
      <c r="E68">
        <v>550148412.37796497</v>
      </c>
      <c r="F68">
        <v>664046325.87809038</v>
      </c>
      <c r="G68">
        <v>1970343088.2560554</v>
      </c>
      <c r="H68">
        <v>27.599999999999998</v>
      </c>
      <c r="I68">
        <v>39000</v>
      </c>
      <c r="J68">
        <v>1241.2636179257127</v>
      </c>
    </row>
    <row r="69" spans="1:10" x14ac:dyDescent="0.3">
      <c r="A69" t="b">
        <v>0</v>
      </c>
      <c r="B69" t="s">
        <v>34</v>
      </c>
      <c r="C69">
        <v>124723200.00000001</v>
      </c>
      <c r="D69">
        <v>1016178615</v>
      </c>
      <c r="E69">
        <v>449756468.04567719</v>
      </c>
      <c r="F69">
        <v>384613897.76342708</v>
      </c>
      <c r="G69">
        <v>1975272180.8091042</v>
      </c>
      <c r="H69">
        <v>34.800000000000004</v>
      </c>
      <c r="I69">
        <v>60300</v>
      </c>
      <c r="J69">
        <v>971.58929188731361</v>
      </c>
    </row>
    <row r="70" spans="1:10" x14ac:dyDescent="0.3">
      <c r="A70" t="b">
        <v>0</v>
      </c>
      <c r="B70" t="s">
        <v>49</v>
      </c>
      <c r="C70">
        <v>124723200.00000001</v>
      </c>
      <c r="D70">
        <v>1016178615</v>
      </c>
      <c r="E70">
        <v>465116468.04567719</v>
      </c>
      <c r="F70">
        <v>384613897.76342708</v>
      </c>
      <c r="G70">
        <v>1990632180.8091042</v>
      </c>
      <c r="H70">
        <v>34.800000000000004</v>
      </c>
      <c r="I70">
        <v>60300</v>
      </c>
      <c r="J70">
        <v>983.58929188731361</v>
      </c>
    </row>
    <row r="71" spans="1:10" x14ac:dyDescent="0.3">
      <c r="A71" t="b">
        <v>0</v>
      </c>
      <c r="B71" t="s">
        <v>131</v>
      </c>
      <c r="C71">
        <v>89886720</v>
      </c>
      <c r="D71">
        <v>1011123000</v>
      </c>
      <c r="E71">
        <v>562998729.902372</v>
      </c>
      <c r="F71">
        <v>328993897.76342708</v>
      </c>
      <c r="G71">
        <v>1993002347.6657989</v>
      </c>
      <c r="H71">
        <v>25.080000000000002</v>
      </c>
      <c r="I71">
        <v>60000</v>
      </c>
      <c r="J71">
        <v>991.46630896285626</v>
      </c>
    </row>
    <row r="72" spans="1:10" x14ac:dyDescent="0.3">
      <c r="A72" t="b">
        <v>0</v>
      </c>
      <c r="B72" t="s">
        <v>475</v>
      </c>
      <c r="C72">
        <v>266649600.00000003</v>
      </c>
      <c r="D72">
        <v>940344390</v>
      </c>
      <c r="E72">
        <v>494230178.35512632</v>
      </c>
      <c r="F72">
        <v>310453897.76342708</v>
      </c>
      <c r="G72">
        <v>2011678066.1185534</v>
      </c>
      <c r="H72">
        <v>74.400000000000006</v>
      </c>
      <c r="I72">
        <v>55800</v>
      </c>
      <c r="J72">
        <v>974.99187806657062</v>
      </c>
    </row>
    <row r="73" spans="1:10" x14ac:dyDescent="0.3">
      <c r="A73" t="b">
        <v>0</v>
      </c>
      <c r="B73" t="s">
        <v>44</v>
      </c>
      <c r="C73">
        <v>150097920</v>
      </c>
      <c r="D73">
        <v>1076845995</v>
      </c>
      <c r="E73">
        <v>480476468.04567719</v>
      </c>
      <c r="F73">
        <v>310453897.76342708</v>
      </c>
      <c r="G73">
        <v>2017874280.8091042</v>
      </c>
      <c r="H73">
        <v>41.88</v>
      </c>
      <c r="I73">
        <v>63900</v>
      </c>
      <c r="J73">
        <v>945.32729188731366</v>
      </c>
    </row>
    <row r="74" spans="1:10" x14ac:dyDescent="0.3">
      <c r="A74" t="b">
        <v>0</v>
      </c>
      <c r="B74" t="s">
        <v>470</v>
      </c>
      <c r="C74">
        <v>266649600.00000003</v>
      </c>
      <c r="D74">
        <v>910010700</v>
      </c>
      <c r="E74">
        <v>463510178.35512632</v>
      </c>
      <c r="F74">
        <v>384613897.76342708</v>
      </c>
      <c r="G74">
        <v>2024784376.1185534</v>
      </c>
      <c r="H74">
        <v>74.400000000000006</v>
      </c>
      <c r="I74">
        <v>54000</v>
      </c>
      <c r="J74">
        <v>1017.0788780665706</v>
      </c>
    </row>
    <row r="75" spans="1:10" x14ac:dyDescent="0.3">
      <c r="A75" t="b">
        <v>0</v>
      </c>
      <c r="B75" t="s">
        <v>485</v>
      </c>
      <c r="C75">
        <v>266649600.00000003</v>
      </c>
      <c r="D75">
        <v>910010700</v>
      </c>
      <c r="E75">
        <v>478870178.35512632</v>
      </c>
      <c r="F75">
        <v>384613897.76342708</v>
      </c>
      <c r="G75">
        <v>2040144376.1185534</v>
      </c>
      <c r="H75">
        <v>74.400000000000006</v>
      </c>
      <c r="I75">
        <v>54000</v>
      </c>
      <c r="J75">
        <v>1029.0788780665707</v>
      </c>
    </row>
    <row r="76" spans="1:10" x14ac:dyDescent="0.3">
      <c r="A76" t="b">
        <v>0</v>
      </c>
      <c r="B76" t="s">
        <v>406</v>
      </c>
      <c r="C76">
        <v>86016000</v>
      </c>
      <c r="D76">
        <v>717897330.00000012</v>
      </c>
      <c r="E76">
        <v>577655832.99686313</v>
      </c>
      <c r="F76">
        <v>664046325.87809038</v>
      </c>
      <c r="G76">
        <v>2045615488.8749537</v>
      </c>
      <c r="H76">
        <v>24</v>
      </c>
      <c r="I76">
        <v>42600</v>
      </c>
      <c r="J76">
        <v>1269.5397902842269</v>
      </c>
    </row>
    <row r="77" spans="1:10" x14ac:dyDescent="0.3">
      <c r="A77" t="b">
        <v>0</v>
      </c>
      <c r="B77" t="s">
        <v>299</v>
      </c>
      <c r="C77">
        <v>77414399.999999985</v>
      </c>
      <c r="D77">
        <v>1117290915</v>
      </c>
      <c r="E77">
        <v>378699011.7557537</v>
      </c>
      <c r="F77">
        <v>488631501.59710145</v>
      </c>
      <c r="G77">
        <v>2062035828.3528552</v>
      </c>
      <c r="H77">
        <v>21.599999999999998</v>
      </c>
      <c r="I77">
        <v>66300</v>
      </c>
      <c r="J77">
        <v>1018.2936190478733</v>
      </c>
    </row>
    <row r="78" spans="1:10" x14ac:dyDescent="0.3">
      <c r="A78" t="b">
        <v>0</v>
      </c>
      <c r="B78" t="s">
        <v>480</v>
      </c>
      <c r="C78">
        <v>292024319.99999994</v>
      </c>
      <c r="D78">
        <v>970678080.00000012</v>
      </c>
      <c r="E78">
        <v>494230178.35512632</v>
      </c>
      <c r="F78">
        <v>310453897.76342708</v>
      </c>
      <c r="G78">
        <v>2067386476.1185534</v>
      </c>
      <c r="H78">
        <v>81.47999999999999</v>
      </c>
      <c r="I78">
        <v>57600</v>
      </c>
      <c r="J78">
        <v>990.81687806657067</v>
      </c>
    </row>
    <row r="79" spans="1:10" x14ac:dyDescent="0.3">
      <c r="A79" t="b">
        <v>0</v>
      </c>
      <c r="B79" t="s">
        <v>294</v>
      </c>
      <c r="C79">
        <v>77414399.999999985</v>
      </c>
      <c r="D79">
        <v>1086957225</v>
      </c>
      <c r="E79">
        <v>347979011.75575376</v>
      </c>
      <c r="F79">
        <v>562791501.59710145</v>
      </c>
      <c r="G79">
        <v>2075142138.3528552</v>
      </c>
      <c r="H79">
        <v>21.599999999999998</v>
      </c>
      <c r="I79">
        <v>64500</v>
      </c>
      <c r="J79">
        <v>1060.3806190478733</v>
      </c>
    </row>
    <row r="80" spans="1:10" x14ac:dyDescent="0.3">
      <c r="A80" t="b">
        <v>0</v>
      </c>
      <c r="B80" t="s">
        <v>183</v>
      </c>
      <c r="C80">
        <v>79564800</v>
      </c>
      <c r="D80">
        <v>1162791450</v>
      </c>
      <c r="E80">
        <v>638694841.23779643</v>
      </c>
      <c r="F80">
        <v>203091581.46952263</v>
      </c>
      <c r="G80">
        <v>2084142672.707319</v>
      </c>
      <c r="H80">
        <v>22.2</v>
      </c>
      <c r="I80">
        <v>69000</v>
      </c>
      <c r="J80">
        <v>953.90163740588548</v>
      </c>
    </row>
    <row r="81" spans="1:10" x14ac:dyDescent="0.3">
      <c r="A81" t="b">
        <v>0</v>
      </c>
      <c r="B81" t="s">
        <v>474</v>
      </c>
      <c r="C81">
        <v>253747200.00000003</v>
      </c>
      <c r="D81">
        <v>1001011770</v>
      </c>
      <c r="E81">
        <v>521737598.97402453</v>
      </c>
      <c r="F81">
        <v>310453897.76342708</v>
      </c>
      <c r="G81">
        <v>2086950466.7374516</v>
      </c>
      <c r="H81">
        <v>70.800000000000011</v>
      </c>
      <c r="I81">
        <v>59400</v>
      </c>
      <c r="J81">
        <v>1003.2680504250849</v>
      </c>
    </row>
    <row r="82" spans="1:10" x14ac:dyDescent="0.3">
      <c r="A82" t="b">
        <v>0</v>
      </c>
      <c r="B82" t="s">
        <v>309</v>
      </c>
      <c r="C82">
        <v>77414399.999999985</v>
      </c>
      <c r="D82">
        <v>1086957225</v>
      </c>
      <c r="E82">
        <v>363339011.75575376</v>
      </c>
      <c r="F82">
        <v>562791501.59710145</v>
      </c>
      <c r="G82">
        <v>2090502138.3528552</v>
      </c>
      <c r="H82">
        <v>21.599999999999998</v>
      </c>
      <c r="I82">
        <v>64500</v>
      </c>
      <c r="J82">
        <v>1072.3806190478733</v>
      </c>
    </row>
    <row r="83" spans="1:10" x14ac:dyDescent="0.3">
      <c r="A83" t="b">
        <v>0</v>
      </c>
      <c r="B83" t="s">
        <v>178</v>
      </c>
      <c r="C83">
        <v>79564800</v>
      </c>
      <c r="D83">
        <v>1132457760</v>
      </c>
      <c r="E83">
        <v>607974841.23779643</v>
      </c>
      <c r="F83">
        <v>277251581.4695226</v>
      </c>
      <c r="G83">
        <v>2097248982.7073188</v>
      </c>
      <c r="H83">
        <v>22.2</v>
      </c>
      <c r="I83">
        <v>67200</v>
      </c>
      <c r="J83">
        <v>995.98863740588536</v>
      </c>
    </row>
    <row r="84" spans="1:10" x14ac:dyDescent="0.3">
      <c r="A84" t="b">
        <v>0</v>
      </c>
      <c r="B84" t="s">
        <v>469</v>
      </c>
      <c r="C84">
        <v>253747200.00000003</v>
      </c>
      <c r="D84">
        <v>970678080.00000012</v>
      </c>
      <c r="E84">
        <v>491017598.97402459</v>
      </c>
      <c r="F84">
        <v>384613897.76342708</v>
      </c>
      <c r="G84">
        <v>2100056776.7374518</v>
      </c>
      <c r="H84">
        <v>70.800000000000011</v>
      </c>
      <c r="I84">
        <v>57600</v>
      </c>
      <c r="J84">
        <v>1045.355050425085</v>
      </c>
    </row>
    <row r="85" spans="1:10" x14ac:dyDescent="0.3">
      <c r="A85" t="b">
        <v>0</v>
      </c>
      <c r="B85" t="s">
        <v>193</v>
      </c>
      <c r="C85">
        <v>79564800</v>
      </c>
      <c r="D85">
        <v>1132457760</v>
      </c>
      <c r="E85">
        <v>623334841.23779643</v>
      </c>
      <c r="F85">
        <v>277251581.4695226</v>
      </c>
      <c r="G85">
        <v>2112608982.7073188</v>
      </c>
      <c r="H85">
        <v>22.2</v>
      </c>
      <c r="I85">
        <v>67200</v>
      </c>
      <c r="J85">
        <v>1007.9886374058854</v>
      </c>
    </row>
    <row r="86" spans="1:10" x14ac:dyDescent="0.3">
      <c r="A86" t="b">
        <v>0</v>
      </c>
      <c r="B86" t="s">
        <v>484</v>
      </c>
      <c r="C86">
        <v>253747200.00000003</v>
      </c>
      <c r="D86">
        <v>970678080.00000012</v>
      </c>
      <c r="E86">
        <v>506377598.97402453</v>
      </c>
      <c r="F86">
        <v>384613897.76342708</v>
      </c>
      <c r="G86">
        <v>2115416776.7374518</v>
      </c>
      <c r="H86">
        <v>70.800000000000011</v>
      </c>
      <c r="I86">
        <v>57600</v>
      </c>
      <c r="J86">
        <v>1057.355050425085</v>
      </c>
    </row>
    <row r="87" spans="1:10" x14ac:dyDescent="0.3">
      <c r="A87" t="b">
        <v>0</v>
      </c>
      <c r="B87" t="s">
        <v>304</v>
      </c>
      <c r="C87">
        <v>102789120.00000001</v>
      </c>
      <c r="D87">
        <v>1147624605.0000002</v>
      </c>
      <c r="E87">
        <v>378699011.7557537</v>
      </c>
      <c r="F87">
        <v>488631501.59710145</v>
      </c>
      <c r="G87">
        <v>2117744238.3528554</v>
      </c>
      <c r="H87">
        <v>28.680000000000003</v>
      </c>
      <c r="I87">
        <v>68100</v>
      </c>
      <c r="J87">
        <v>1034.1186190478734</v>
      </c>
    </row>
    <row r="88" spans="1:10" x14ac:dyDescent="0.3">
      <c r="A88" t="b">
        <v>0</v>
      </c>
      <c r="B88" t="s">
        <v>188</v>
      </c>
      <c r="C88">
        <v>104939520</v>
      </c>
      <c r="D88">
        <v>1193125140</v>
      </c>
      <c r="E88">
        <v>638694841.23779643</v>
      </c>
      <c r="F88">
        <v>203091581.46952263</v>
      </c>
      <c r="G88">
        <v>2139851082.707319</v>
      </c>
      <c r="H88">
        <v>29.28</v>
      </c>
      <c r="I88">
        <v>70800</v>
      </c>
      <c r="J88">
        <v>969.72663740588553</v>
      </c>
    </row>
    <row r="89" spans="1:10" x14ac:dyDescent="0.3">
      <c r="A89" t="b">
        <v>0</v>
      </c>
      <c r="B89" t="s">
        <v>479</v>
      </c>
      <c r="C89">
        <v>279121920</v>
      </c>
      <c r="D89">
        <v>1031345460</v>
      </c>
      <c r="E89">
        <v>521737598.97402453</v>
      </c>
      <c r="F89">
        <v>310453897.76342708</v>
      </c>
      <c r="G89">
        <v>2142658876.7374516</v>
      </c>
      <c r="H89">
        <v>77.88</v>
      </c>
      <c r="I89">
        <v>61200</v>
      </c>
      <c r="J89">
        <v>1019.0930504250849</v>
      </c>
    </row>
    <row r="90" spans="1:10" x14ac:dyDescent="0.3">
      <c r="A90" t="b">
        <v>0</v>
      </c>
      <c r="B90" t="s">
        <v>262</v>
      </c>
      <c r="C90">
        <v>55910400.000000007</v>
      </c>
      <c r="D90">
        <v>1092012840</v>
      </c>
      <c r="E90">
        <v>440118729.90237188</v>
      </c>
      <c r="F90">
        <v>577720303.51393867</v>
      </c>
      <c r="G90">
        <v>2165762273.4163103</v>
      </c>
      <c r="H90">
        <v>15.600000000000001</v>
      </c>
      <c r="I90">
        <v>64800</v>
      </c>
      <c r="J90">
        <v>1139.4442562934501</v>
      </c>
    </row>
    <row r="91" spans="1:10" x14ac:dyDescent="0.3">
      <c r="A91" t="b">
        <v>0</v>
      </c>
      <c r="B91" t="s">
        <v>415</v>
      </c>
      <c r="C91">
        <v>124723200.00000001</v>
      </c>
      <c r="D91">
        <v>910010700</v>
      </c>
      <c r="E91">
        <v>480476468.04567719</v>
      </c>
      <c r="F91">
        <v>667924009.58418596</v>
      </c>
      <c r="G91">
        <v>2183134377.6298633</v>
      </c>
      <c r="H91">
        <v>34.800000000000004</v>
      </c>
      <c r="I91">
        <v>54000</v>
      </c>
      <c r="J91">
        <v>1249.9521528783416</v>
      </c>
    </row>
    <row r="92" spans="1:10" x14ac:dyDescent="0.3">
      <c r="A92" t="b">
        <v>0</v>
      </c>
      <c r="B92" t="s">
        <v>410</v>
      </c>
      <c r="C92">
        <v>124723200.00000001</v>
      </c>
      <c r="D92">
        <v>879677010</v>
      </c>
      <c r="E92">
        <v>449756468.04567719</v>
      </c>
      <c r="F92">
        <v>742084009.58418596</v>
      </c>
      <c r="G92">
        <v>2196240687.6298633</v>
      </c>
      <c r="H92">
        <v>34.800000000000004</v>
      </c>
      <c r="I92">
        <v>52200</v>
      </c>
      <c r="J92">
        <v>1292.0391528783416</v>
      </c>
    </row>
    <row r="93" spans="1:10" x14ac:dyDescent="0.3">
      <c r="A93" t="b">
        <v>0</v>
      </c>
      <c r="B93" t="s">
        <v>425</v>
      </c>
      <c r="C93">
        <v>124723200.00000001</v>
      </c>
      <c r="D93">
        <v>879677010</v>
      </c>
      <c r="E93">
        <v>465116468.04567719</v>
      </c>
      <c r="F93">
        <v>742084009.58418596</v>
      </c>
      <c r="G93">
        <v>2211600687.6298633</v>
      </c>
      <c r="H93">
        <v>34.800000000000004</v>
      </c>
      <c r="I93">
        <v>52200</v>
      </c>
      <c r="J93">
        <v>1304.0391528783416</v>
      </c>
    </row>
    <row r="94" spans="1:10" x14ac:dyDescent="0.3">
      <c r="A94" t="b">
        <v>0</v>
      </c>
      <c r="B94" t="s">
        <v>420</v>
      </c>
      <c r="C94">
        <v>150097919.99999997</v>
      </c>
      <c r="D94">
        <v>940344390</v>
      </c>
      <c r="E94">
        <v>480476468.04567719</v>
      </c>
      <c r="F94">
        <v>667924009.58418596</v>
      </c>
      <c r="G94">
        <v>2238842787.6298633</v>
      </c>
      <c r="H94">
        <v>41.879999999999995</v>
      </c>
      <c r="I94">
        <v>55800</v>
      </c>
      <c r="J94">
        <v>1265.7771528783417</v>
      </c>
    </row>
    <row r="95" spans="1:10" x14ac:dyDescent="0.3">
      <c r="A95" t="b">
        <v>0</v>
      </c>
      <c r="B95" t="s">
        <v>261</v>
      </c>
      <c r="C95">
        <v>43008000</v>
      </c>
      <c r="D95">
        <v>1152680220</v>
      </c>
      <c r="E95">
        <v>467626150.5212701</v>
      </c>
      <c r="F95">
        <v>577720303.51393867</v>
      </c>
      <c r="G95">
        <v>2241034674.0352087</v>
      </c>
      <c r="H95">
        <v>12</v>
      </c>
      <c r="I95">
        <v>68400</v>
      </c>
      <c r="J95">
        <v>1167.7204286519641</v>
      </c>
    </row>
    <row r="96" spans="1:10" x14ac:dyDescent="0.3">
      <c r="A96" t="b">
        <v>0</v>
      </c>
      <c r="B96" t="s">
        <v>301</v>
      </c>
      <c r="C96">
        <v>68812800</v>
      </c>
      <c r="D96">
        <v>1137513375</v>
      </c>
      <c r="E96">
        <v>571250956.08804142</v>
      </c>
      <c r="F96">
        <v>521833817.89100599</v>
      </c>
      <c r="G96">
        <v>2299410948.9790473</v>
      </c>
      <c r="H96">
        <v>19.2</v>
      </c>
      <c r="I96">
        <v>67500</v>
      </c>
      <c r="J96">
        <v>1201.5420840952445</v>
      </c>
    </row>
    <row r="97" spans="1:10" x14ac:dyDescent="0.3">
      <c r="A97" t="b">
        <v>0</v>
      </c>
      <c r="B97" t="s">
        <v>296</v>
      </c>
      <c r="C97">
        <v>68812800</v>
      </c>
      <c r="D97">
        <v>1107179685</v>
      </c>
      <c r="E97">
        <v>540530956.08804142</v>
      </c>
      <c r="F97">
        <v>595993817.89100599</v>
      </c>
      <c r="G97">
        <v>2312517258.9790473</v>
      </c>
      <c r="H97">
        <v>19.2</v>
      </c>
      <c r="I97">
        <v>65700</v>
      </c>
      <c r="J97">
        <v>1243.6290840952447</v>
      </c>
    </row>
    <row r="98" spans="1:10" x14ac:dyDescent="0.3">
      <c r="A98" t="b">
        <v>0</v>
      </c>
      <c r="B98" t="s">
        <v>227</v>
      </c>
      <c r="C98">
        <v>1737523200</v>
      </c>
      <c r="D98">
        <v>277047702</v>
      </c>
      <c r="E98">
        <v>205402261.85669476</v>
      </c>
      <c r="F98">
        <v>96844169.32902813</v>
      </c>
      <c r="G98">
        <v>2316817333.1857228</v>
      </c>
      <c r="H98">
        <v>484.8</v>
      </c>
      <c r="I98">
        <v>16440</v>
      </c>
      <c r="J98">
        <v>987.21938244353123</v>
      </c>
    </row>
    <row r="99" spans="1:10" x14ac:dyDescent="0.3">
      <c r="A99" t="b">
        <v>0</v>
      </c>
      <c r="B99" t="s">
        <v>185</v>
      </c>
      <c r="C99">
        <v>70963199.999999985</v>
      </c>
      <c r="D99">
        <v>1183013910</v>
      </c>
      <c r="E99">
        <v>831246785.57008433</v>
      </c>
      <c r="F99">
        <v>236293897.76342711</v>
      </c>
      <c r="G99">
        <v>2321517793.3335114</v>
      </c>
      <c r="H99">
        <v>19.799999999999997</v>
      </c>
      <c r="I99">
        <v>70200</v>
      </c>
      <c r="J99">
        <v>1137.1501024532565</v>
      </c>
    </row>
    <row r="100" spans="1:10" x14ac:dyDescent="0.3">
      <c r="A100" t="b">
        <v>0</v>
      </c>
      <c r="B100" t="s">
        <v>311</v>
      </c>
      <c r="C100">
        <v>68812800</v>
      </c>
      <c r="D100">
        <v>1107179685</v>
      </c>
      <c r="E100">
        <v>555890956.08804142</v>
      </c>
      <c r="F100">
        <v>595993817.89100599</v>
      </c>
      <c r="G100">
        <v>2327877258.9790473</v>
      </c>
      <c r="H100">
        <v>19.2</v>
      </c>
      <c r="I100">
        <v>65700</v>
      </c>
      <c r="J100">
        <v>1255.6290840952447</v>
      </c>
    </row>
    <row r="101" spans="1:10" x14ac:dyDescent="0.3">
      <c r="A101" t="b">
        <v>0</v>
      </c>
      <c r="B101" t="s">
        <v>226</v>
      </c>
      <c r="C101">
        <v>1737523200</v>
      </c>
      <c r="D101">
        <v>246714011.99999997</v>
      </c>
      <c r="E101">
        <v>174682261.85669476</v>
      </c>
      <c r="F101">
        <v>171004169.32902813</v>
      </c>
      <c r="G101">
        <v>2329923643.1857228</v>
      </c>
      <c r="H101">
        <v>484.8</v>
      </c>
      <c r="I101">
        <v>14640</v>
      </c>
      <c r="J101">
        <v>1029.3063824435312</v>
      </c>
    </row>
    <row r="102" spans="1:10" x14ac:dyDescent="0.3">
      <c r="A102" t="b">
        <v>0</v>
      </c>
      <c r="B102" t="s">
        <v>180</v>
      </c>
      <c r="C102">
        <v>70963199.999999985</v>
      </c>
      <c r="D102">
        <v>1152680220</v>
      </c>
      <c r="E102">
        <v>800526785.57008421</v>
      </c>
      <c r="F102">
        <v>310453897.76342708</v>
      </c>
      <c r="G102">
        <v>2334624103.3335114</v>
      </c>
      <c r="H102">
        <v>19.799999999999997</v>
      </c>
      <c r="I102">
        <v>68400</v>
      </c>
      <c r="J102">
        <v>1179.2371024532565</v>
      </c>
    </row>
    <row r="103" spans="1:10" x14ac:dyDescent="0.3">
      <c r="A103" t="b">
        <v>0</v>
      </c>
      <c r="B103" t="s">
        <v>229</v>
      </c>
      <c r="C103">
        <v>1737523200</v>
      </c>
      <c r="D103">
        <v>246714011.99999997</v>
      </c>
      <c r="E103">
        <v>190042261.85669479</v>
      </c>
      <c r="F103">
        <v>171004169.32902813</v>
      </c>
      <c r="G103">
        <v>2345283643.1857228</v>
      </c>
      <c r="H103">
        <v>484.8</v>
      </c>
      <c r="I103">
        <v>14640</v>
      </c>
      <c r="J103">
        <v>1041.3063824435312</v>
      </c>
    </row>
    <row r="104" spans="1:10" x14ac:dyDescent="0.3">
      <c r="A104" t="b">
        <v>0</v>
      </c>
      <c r="B104" t="s">
        <v>195</v>
      </c>
      <c r="C104">
        <v>70963199.999999985</v>
      </c>
      <c r="D104">
        <v>1152680220</v>
      </c>
      <c r="E104">
        <v>815886785.57008421</v>
      </c>
      <c r="F104">
        <v>310453897.76342708</v>
      </c>
      <c r="G104">
        <v>2349984103.3335114</v>
      </c>
      <c r="H104">
        <v>19.799999999999997</v>
      </c>
      <c r="I104">
        <v>68400</v>
      </c>
      <c r="J104">
        <v>1191.2371024532565</v>
      </c>
    </row>
    <row r="105" spans="1:10" x14ac:dyDescent="0.3">
      <c r="A105" t="b">
        <v>0</v>
      </c>
      <c r="B105" t="s">
        <v>306</v>
      </c>
      <c r="C105">
        <v>94187520.000000015</v>
      </c>
      <c r="D105">
        <v>1167847065</v>
      </c>
      <c r="E105">
        <v>571250956.08804142</v>
      </c>
      <c r="F105">
        <v>521833817.89100599</v>
      </c>
      <c r="G105">
        <v>2355119358.9790473</v>
      </c>
      <c r="H105">
        <v>26.280000000000005</v>
      </c>
      <c r="I105">
        <v>69300</v>
      </c>
      <c r="J105">
        <v>1217.3670840952445</v>
      </c>
    </row>
    <row r="106" spans="1:10" x14ac:dyDescent="0.3">
      <c r="A106" t="b">
        <v>0</v>
      </c>
      <c r="B106" t="s">
        <v>228</v>
      </c>
      <c r="C106">
        <v>1762897920</v>
      </c>
      <c r="D106">
        <v>307381392</v>
      </c>
      <c r="E106">
        <v>205402261.85669476</v>
      </c>
      <c r="F106">
        <v>96844169.32902813</v>
      </c>
      <c r="G106">
        <v>2372525743.1857228</v>
      </c>
      <c r="H106">
        <v>491.88</v>
      </c>
      <c r="I106">
        <v>18240</v>
      </c>
      <c r="J106">
        <v>1003.0443824435313</v>
      </c>
    </row>
    <row r="107" spans="1:10" x14ac:dyDescent="0.3">
      <c r="A107" t="b">
        <v>0</v>
      </c>
      <c r="B107" t="s">
        <v>300</v>
      </c>
      <c r="C107">
        <v>55910400.000000007</v>
      </c>
      <c r="D107">
        <v>1198180755.0000002</v>
      </c>
      <c r="E107">
        <v>598758376.7069397</v>
      </c>
      <c r="F107">
        <v>521833817.89100599</v>
      </c>
      <c r="G107">
        <v>2374683349.5979462</v>
      </c>
      <c r="H107">
        <v>15.600000000000001</v>
      </c>
      <c r="I107">
        <v>71100</v>
      </c>
      <c r="J107">
        <v>1229.8182564537587</v>
      </c>
    </row>
    <row r="108" spans="1:10" x14ac:dyDescent="0.3">
      <c r="A108" t="b">
        <v>0</v>
      </c>
      <c r="B108" t="s">
        <v>190</v>
      </c>
      <c r="C108">
        <v>96337920.000000015</v>
      </c>
      <c r="D108">
        <v>1213347600</v>
      </c>
      <c r="E108">
        <v>831246785.57008433</v>
      </c>
      <c r="F108">
        <v>236293897.76342711</v>
      </c>
      <c r="G108">
        <v>2377226203.3335114</v>
      </c>
      <c r="H108">
        <v>26.880000000000003</v>
      </c>
      <c r="I108">
        <v>72000</v>
      </c>
      <c r="J108">
        <v>1152.9751024532566</v>
      </c>
    </row>
    <row r="109" spans="1:10" x14ac:dyDescent="0.3">
      <c r="A109" t="b">
        <v>0</v>
      </c>
      <c r="B109" t="s">
        <v>270</v>
      </c>
      <c r="C109">
        <v>81715200</v>
      </c>
      <c r="D109">
        <v>1344793590</v>
      </c>
      <c r="E109">
        <v>370446785.57008421</v>
      </c>
      <c r="F109">
        <v>581597987.22003412</v>
      </c>
      <c r="G109">
        <v>2378553562.7901182</v>
      </c>
      <c r="H109">
        <v>22.8</v>
      </c>
      <c r="I109">
        <v>79800</v>
      </c>
      <c r="J109">
        <v>1148.1327912460788</v>
      </c>
    </row>
    <row r="110" spans="1:10" x14ac:dyDescent="0.3">
      <c r="A110" t="b">
        <v>0</v>
      </c>
      <c r="B110" t="s">
        <v>295</v>
      </c>
      <c r="C110">
        <v>55910400.000000007</v>
      </c>
      <c r="D110">
        <v>1167847065</v>
      </c>
      <c r="E110">
        <v>568038376.70693958</v>
      </c>
      <c r="F110">
        <v>595993817.89100599</v>
      </c>
      <c r="G110">
        <v>2387789659.5979457</v>
      </c>
      <c r="H110">
        <v>15.600000000000001</v>
      </c>
      <c r="I110">
        <v>69300</v>
      </c>
      <c r="J110">
        <v>1271.9052564537587</v>
      </c>
    </row>
    <row r="111" spans="1:10" x14ac:dyDescent="0.3">
      <c r="A111" t="b">
        <v>0</v>
      </c>
      <c r="B111" t="s">
        <v>265</v>
      </c>
      <c r="C111">
        <v>81715200</v>
      </c>
      <c r="D111">
        <v>1314459900</v>
      </c>
      <c r="E111">
        <v>339726785.57008427</v>
      </c>
      <c r="F111">
        <v>655757987.22003412</v>
      </c>
      <c r="G111">
        <v>2391659872.7901182</v>
      </c>
      <c r="H111">
        <v>22.8</v>
      </c>
      <c r="I111">
        <v>78000</v>
      </c>
      <c r="J111">
        <v>1190.2197912460788</v>
      </c>
    </row>
    <row r="112" spans="1:10" x14ac:dyDescent="0.3">
      <c r="A112" t="b">
        <v>0</v>
      </c>
      <c r="B112" t="s">
        <v>184</v>
      </c>
      <c r="C112">
        <v>58060800.000000007</v>
      </c>
      <c r="D112">
        <v>1243681290</v>
      </c>
      <c r="E112">
        <v>858754206.18898249</v>
      </c>
      <c r="F112">
        <v>236293897.76342711</v>
      </c>
      <c r="G112">
        <v>2396790193.9524097</v>
      </c>
      <c r="H112">
        <v>16.200000000000003</v>
      </c>
      <c r="I112">
        <v>73800</v>
      </c>
      <c r="J112">
        <v>1165.4262748117708</v>
      </c>
    </row>
    <row r="113" spans="1:10" x14ac:dyDescent="0.3">
      <c r="A113" t="b">
        <v>0</v>
      </c>
      <c r="B113" t="s">
        <v>310</v>
      </c>
      <c r="C113">
        <v>55910400.000000007</v>
      </c>
      <c r="D113">
        <v>1167847065</v>
      </c>
      <c r="E113">
        <v>583398376.7069397</v>
      </c>
      <c r="F113">
        <v>595993817.89100599</v>
      </c>
      <c r="G113">
        <v>2403149659.5979457</v>
      </c>
      <c r="H113">
        <v>15.600000000000001</v>
      </c>
      <c r="I113">
        <v>69300</v>
      </c>
      <c r="J113">
        <v>1283.9052564537587</v>
      </c>
    </row>
    <row r="114" spans="1:10" x14ac:dyDescent="0.3">
      <c r="A114" t="b">
        <v>0</v>
      </c>
      <c r="B114" t="s">
        <v>280</v>
      </c>
      <c r="C114">
        <v>81715200</v>
      </c>
      <c r="D114">
        <v>1314459900</v>
      </c>
      <c r="E114">
        <v>355086785.57008427</v>
      </c>
      <c r="F114">
        <v>655757987.22003412</v>
      </c>
      <c r="G114">
        <v>2407019872.7901182</v>
      </c>
      <c r="H114">
        <v>22.8</v>
      </c>
      <c r="I114">
        <v>78000</v>
      </c>
      <c r="J114">
        <v>1202.2197912460788</v>
      </c>
    </row>
    <row r="115" spans="1:10" x14ac:dyDescent="0.3">
      <c r="A115" t="b">
        <v>0</v>
      </c>
      <c r="B115" t="s">
        <v>179</v>
      </c>
      <c r="C115">
        <v>58060800.000000007</v>
      </c>
      <c r="D115">
        <v>1213347600</v>
      </c>
      <c r="E115">
        <v>828034206.18898249</v>
      </c>
      <c r="F115">
        <v>310453897.76342708</v>
      </c>
      <c r="G115">
        <v>2409896503.9524097</v>
      </c>
      <c r="H115">
        <v>16.200000000000003</v>
      </c>
      <c r="I115">
        <v>72000</v>
      </c>
      <c r="J115">
        <v>1207.5132748117708</v>
      </c>
    </row>
    <row r="116" spans="1:10" x14ac:dyDescent="0.3">
      <c r="A116" t="b">
        <v>0</v>
      </c>
      <c r="B116" t="s">
        <v>231</v>
      </c>
      <c r="C116">
        <v>1763327999.9999998</v>
      </c>
      <c r="D116">
        <v>287158932</v>
      </c>
      <c r="E116">
        <v>137537103.09449124</v>
      </c>
      <c r="F116">
        <v>225775750.79855075</v>
      </c>
      <c r="G116">
        <v>2413799785.8930416</v>
      </c>
      <c r="H116">
        <v>491.99999999999994</v>
      </c>
      <c r="I116">
        <v>17040</v>
      </c>
      <c r="J116">
        <v>1071.4270198494166</v>
      </c>
    </row>
    <row r="117" spans="1:10" x14ac:dyDescent="0.3">
      <c r="A117" t="b">
        <v>0</v>
      </c>
      <c r="B117" t="s">
        <v>417</v>
      </c>
      <c r="C117">
        <v>116121600.00000001</v>
      </c>
      <c r="D117">
        <v>930233160</v>
      </c>
      <c r="E117">
        <v>673028412.37796497</v>
      </c>
      <c r="F117">
        <v>701126325.87809038</v>
      </c>
      <c r="G117">
        <v>2420509498.2560554</v>
      </c>
      <c r="H117">
        <v>32.400000000000006</v>
      </c>
      <c r="I117">
        <v>55200</v>
      </c>
      <c r="J117">
        <v>1433.2006179257125</v>
      </c>
    </row>
    <row r="118" spans="1:10" x14ac:dyDescent="0.3">
      <c r="A118" t="b">
        <v>0</v>
      </c>
      <c r="B118" t="s">
        <v>194</v>
      </c>
      <c r="C118">
        <v>58060800.000000007</v>
      </c>
      <c r="D118">
        <v>1213347600</v>
      </c>
      <c r="E118">
        <v>843394206.18898249</v>
      </c>
      <c r="F118">
        <v>310453897.76342708</v>
      </c>
      <c r="G118">
        <v>2425256503.9524097</v>
      </c>
      <c r="H118">
        <v>16.200000000000003</v>
      </c>
      <c r="I118">
        <v>72000</v>
      </c>
      <c r="J118">
        <v>1219.5132748117708</v>
      </c>
    </row>
    <row r="119" spans="1:10" x14ac:dyDescent="0.3">
      <c r="A119" t="b">
        <v>0</v>
      </c>
      <c r="B119" t="s">
        <v>305</v>
      </c>
      <c r="C119">
        <v>81285120</v>
      </c>
      <c r="D119">
        <v>1228514445</v>
      </c>
      <c r="E119">
        <v>598758376.7069397</v>
      </c>
      <c r="F119">
        <v>521833817.89100599</v>
      </c>
      <c r="G119">
        <v>2430391759.5979457</v>
      </c>
      <c r="H119">
        <v>22.68</v>
      </c>
      <c r="I119">
        <v>72900</v>
      </c>
      <c r="J119">
        <v>1245.6432564537588</v>
      </c>
    </row>
    <row r="120" spans="1:10" x14ac:dyDescent="0.3">
      <c r="A120" t="b">
        <v>0</v>
      </c>
      <c r="B120" t="s">
        <v>412</v>
      </c>
      <c r="C120">
        <v>116121600.00000001</v>
      </c>
      <c r="D120">
        <v>899899470</v>
      </c>
      <c r="E120">
        <v>642308412.37796497</v>
      </c>
      <c r="F120">
        <v>775286325.8780905</v>
      </c>
      <c r="G120">
        <v>2433615808.2560554</v>
      </c>
      <c r="H120">
        <v>32.400000000000006</v>
      </c>
      <c r="I120">
        <v>53400</v>
      </c>
      <c r="J120">
        <v>1475.2876179257128</v>
      </c>
    </row>
    <row r="121" spans="1:10" x14ac:dyDescent="0.3">
      <c r="A121" t="b">
        <v>0</v>
      </c>
      <c r="B121" t="s">
        <v>275</v>
      </c>
      <c r="C121">
        <v>107089920.00000001</v>
      </c>
      <c r="D121">
        <v>1375127280.0000002</v>
      </c>
      <c r="E121">
        <v>370446785.57008421</v>
      </c>
      <c r="F121">
        <v>581597987.22003412</v>
      </c>
      <c r="G121">
        <v>2434261972.7901187</v>
      </c>
      <c r="H121">
        <v>29.880000000000003</v>
      </c>
      <c r="I121">
        <v>81600</v>
      </c>
      <c r="J121">
        <v>1163.9577912460788</v>
      </c>
    </row>
    <row r="122" spans="1:10" x14ac:dyDescent="0.3">
      <c r="A122" t="b">
        <v>0</v>
      </c>
      <c r="B122" t="s">
        <v>427</v>
      </c>
      <c r="C122">
        <v>116121600.00000001</v>
      </c>
      <c r="D122">
        <v>899899470</v>
      </c>
      <c r="E122">
        <v>657668412.37796497</v>
      </c>
      <c r="F122">
        <v>775286325.8780905</v>
      </c>
      <c r="G122">
        <v>2448975808.2560554</v>
      </c>
      <c r="H122">
        <v>32.400000000000006</v>
      </c>
      <c r="I122">
        <v>53400</v>
      </c>
      <c r="J122">
        <v>1487.2876179257128</v>
      </c>
    </row>
    <row r="123" spans="1:10" x14ac:dyDescent="0.3">
      <c r="A123" t="b">
        <v>0</v>
      </c>
      <c r="B123" t="s">
        <v>189</v>
      </c>
      <c r="C123">
        <v>83435520</v>
      </c>
      <c r="D123">
        <v>1274014980.0000002</v>
      </c>
      <c r="E123">
        <v>858754206.18898249</v>
      </c>
      <c r="F123">
        <v>236293897.76342711</v>
      </c>
      <c r="G123">
        <v>2452498603.9524102</v>
      </c>
      <c r="H123">
        <v>23.28</v>
      </c>
      <c r="I123">
        <v>75600</v>
      </c>
      <c r="J123">
        <v>1181.2512748117708</v>
      </c>
    </row>
    <row r="124" spans="1:10" x14ac:dyDescent="0.3">
      <c r="A124" t="b">
        <v>0</v>
      </c>
      <c r="B124" t="s">
        <v>422</v>
      </c>
      <c r="C124">
        <v>141496320</v>
      </c>
      <c r="D124">
        <v>960566850</v>
      </c>
      <c r="E124">
        <v>673028412.37796497</v>
      </c>
      <c r="F124">
        <v>701126325.87809038</v>
      </c>
      <c r="G124">
        <v>2476217908.2560554</v>
      </c>
      <c r="H124">
        <v>39.480000000000004</v>
      </c>
      <c r="I124">
        <v>57000</v>
      </c>
      <c r="J124">
        <v>1449.0256179257126</v>
      </c>
    </row>
    <row r="125" spans="1:10" x14ac:dyDescent="0.3">
      <c r="A125" t="b">
        <v>0</v>
      </c>
      <c r="B125" t="s">
        <v>416</v>
      </c>
      <c r="C125">
        <v>103219199.99999999</v>
      </c>
      <c r="D125">
        <v>990900540</v>
      </c>
      <c r="E125">
        <v>700535832.99686313</v>
      </c>
      <c r="F125">
        <v>701126325.87809038</v>
      </c>
      <c r="G125">
        <v>2495781898.8749533</v>
      </c>
      <c r="H125">
        <v>28.799999999999997</v>
      </c>
      <c r="I125">
        <v>58800</v>
      </c>
      <c r="J125">
        <v>1461.476790284227</v>
      </c>
    </row>
    <row r="126" spans="1:10" x14ac:dyDescent="0.3">
      <c r="A126" t="b">
        <v>0</v>
      </c>
      <c r="B126" t="s">
        <v>411</v>
      </c>
      <c r="C126">
        <v>103219199.99999999</v>
      </c>
      <c r="D126">
        <v>960566850</v>
      </c>
      <c r="E126">
        <v>669815832.99686313</v>
      </c>
      <c r="F126">
        <v>775286325.8780905</v>
      </c>
      <c r="G126">
        <v>2508888208.8749537</v>
      </c>
      <c r="H126">
        <v>28.799999999999997</v>
      </c>
      <c r="I126">
        <v>57000</v>
      </c>
      <c r="J126">
        <v>1503.563790284227</v>
      </c>
    </row>
    <row r="127" spans="1:10" x14ac:dyDescent="0.3">
      <c r="A127" t="b">
        <v>0</v>
      </c>
      <c r="B127" t="s">
        <v>426</v>
      </c>
      <c r="C127">
        <v>103219199.99999999</v>
      </c>
      <c r="D127">
        <v>960566850</v>
      </c>
      <c r="E127">
        <v>685175832.99686313</v>
      </c>
      <c r="F127">
        <v>775286325.8780905</v>
      </c>
      <c r="G127">
        <v>2524248208.8749537</v>
      </c>
      <c r="H127">
        <v>28.799999999999997</v>
      </c>
      <c r="I127">
        <v>57000</v>
      </c>
      <c r="J127">
        <v>1515.563790284227</v>
      </c>
    </row>
    <row r="128" spans="1:10" x14ac:dyDescent="0.3">
      <c r="A128" t="b">
        <v>0</v>
      </c>
      <c r="B128" t="s">
        <v>421</v>
      </c>
      <c r="C128">
        <v>128593919.99999999</v>
      </c>
      <c r="D128">
        <v>1021234230.0000001</v>
      </c>
      <c r="E128">
        <v>700535832.99686313</v>
      </c>
      <c r="F128">
        <v>701126325.87809038</v>
      </c>
      <c r="G128">
        <v>2551490308.8749533</v>
      </c>
      <c r="H128">
        <v>35.879999999999995</v>
      </c>
      <c r="I128">
        <v>60600</v>
      </c>
      <c r="J128">
        <v>1477.3017902842271</v>
      </c>
    </row>
    <row r="129" spans="1:10" x14ac:dyDescent="0.3">
      <c r="A129" t="b">
        <v>0</v>
      </c>
      <c r="B129" t="s">
        <v>272</v>
      </c>
      <c r="C129">
        <v>73113600</v>
      </c>
      <c r="D129">
        <v>1365016050</v>
      </c>
      <c r="E129">
        <v>562998729.902372</v>
      </c>
      <c r="F129">
        <v>614800303.51393878</v>
      </c>
      <c r="G129">
        <v>2615928683.4163108</v>
      </c>
      <c r="H129">
        <v>20.399999999999999</v>
      </c>
      <c r="I129">
        <v>81000</v>
      </c>
      <c r="J129">
        <v>1331.3812562934502</v>
      </c>
    </row>
    <row r="130" spans="1:10" x14ac:dyDescent="0.3">
      <c r="A130" t="b">
        <v>0</v>
      </c>
      <c r="B130" t="s">
        <v>267</v>
      </c>
      <c r="C130">
        <v>73113600</v>
      </c>
      <c r="D130">
        <v>1334682360</v>
      </c>
      <c r="E130">
        <v>532278729.902372</v>
      </c>
      <c r="F130">
        <v>688960303.51393867</v>
      </c>
      <c r="G130">
        <v>2629034993.4163103</v>
      </c>
      <c r="H130">
        <v>20.399999999999999</v>
      </c>
      <c r="I130">
        <v>79200</v>
      </c>
      <c r="J130">
        <v>1373.4682562934502</v>
      </c>
    </row>
    <row r="131" spans="1:10" x14ac:dyDescent="0.3">
      <c r="A131" t="b">
        <v>0</v>
      </c>
      <c r="B131" t="s">
        <v>282</v>
      </c>
      <c r="C131">
        <v>73113600</v>
      </c>
      <c r="D131">
        <v>1334682360</v>
      </c>
      <c r="E131">
        <v>547638729.902372</v>
      </c>
      <c r="F131">
        <v>688960303.51393867</v>
      </c>
      <c r="G131">
        <v>2644394993.4163103</v>
      </c>
      <c r="H131">
        <v>20.399999999999999</v>
      </c>
      <c r="I131">
        <v>79200</v>
      </c>
      <c r="J131">
        <v>1385.4682562934502</v>
      </c>
    </row>
    <row r="132" spans="1:10" x14ac:dyDescent="0.3">
      <c r="A132" t="b">
        <v>0</v>
      </c>
      <c r="B132" t="s">
        <v>233</v>
      </c>
      <c r="C132">
        <v>1754726400</v>
      </c>
      <c r="D132">
        <v>307381392</v>
      </c>
      <c r="E132">
        <v>330089047.42677897</v>
      </c>
      <c r="F132">
        <v>258978067.09245527</v>
      </c>
      <c r="G132">
        <v>2651174906.5192342</v>
      </c>
      <c r="H132">
        <v>489.6</v>
      </c>
      <c r="I132">
        <v>18240</v>
      </c>
      <c r="J132">
        <v>1254.6754848967876</v>
      </c>
    </row>
    <row r="133" spans="1:10" x14ac:dyDescent="0.3">
      <c r="A133" t="b">
        <v>0</v>
      </c>
      <c r="B133" t="s">
        <v>277</v>
      </c>
      <c r="C133">
        <v>98488320.000000015</v>
      </c>
      <c r="D133">
        <v>1395349740</v>
      </c>
      <c r="E133">
        <v>562998729.902372</v>
      </c>
      <c r="F133">
        <v>614800303.51393878</v>
      </c>
      <c r="G133">
        <v>2671637093.4163108</v>
      </c>
      <c r="H133">
        <v>27.480000000000004</v>
      </c>
      <c r="I133">
        <v>82800</v>
      </c>
      <c r="J133">
        <v>1347.2062562934502</v>
      </c>
    </row>
    <row r="134" spans="1:10" x14ac:dyDescent="0.3">
      <c r="A134" t="b">
        <v>0</v>
      </c>
      <c r="B134" t="s">
        <v>271</v>
      </c>
      <c r="C134">
        <v>60211200</v>
      </c>
      <c r="D134">
        <v>1425683430.0000002</v>
      </c>
      <c r="E134">
        <v>590506150.52127028</v>
      </c>
      <c r="F134">
        <v>614800303.51393878</v>
      </c>
      <c r="G134">
        <v>2691201084.0352092</v>
      </c>
      <c r="H134">
        <v>16.8</v>
      </c>
      <c r="I134">
        <v>84600</v>
      </c>
      <c r="J134">
        <v>1359.6574286519647</v>
      </c>
    </row>
    <row r="135" spans="1:10" x14ac:dyDescent="0.3">
      <c r="A135" t="b">
        <v>0</v>
      </c>
      <c r="B135" t="s">
        <v>266</v>
      </c>
      <c r="C135">
        <v>60211200</v>
      </c>
      <c r="D135">
        <v>1395349740</v>
      </c>
      <c r="E135">
        <v>559786150.52127016</v>
      </c>
      <c r="F135">
        <v>688960303.51393867</v>
      </c>
      <c r="G135">
        <v>2704307394.0352087</v>
      </c>
      <c r="H135">
        <v>16.8</v>
      </c>
      <c r="I135">
        <v>82800</v>
      </c>
      <c r="J135">
        <v>1401.7444286519644</v>
      </c>
    </row>
    <row r="136" spans="1:10" x14ac:dyDescent="0.3">
      <c r="A136" t="b">
        <v>0</v>
      </c>
      <c r="B136" t="s">
        <v>281</v>
      </c>
      <c r="C136">
        <v>60211200</v>
      </c>
      <c r="D136">
        <v>1395349740</v>
      </c>
      <c r="E136">
        <v>575146150.52127016</v>
      </c>
      <c r="F136">
        <v>688960303.51393867</v>
      </c>
      <c r="G136">
        <v>2719667394.0352087</v>
      </c>
      <c r="H136">
        <v>16.8</v>
      </c>
      <c r="I136">
        <v>82800</v>
      </c>
      <c r="J136">
        <v>1413.7444286519644</v>
      </c>
    </row>
    <row r="137" spans="1:10" x14ac:dyDescent="0.3">
      <c r="A137" t="b">
        <v>0</v>
      </c>
      <c r="B137" t="s">
        <v>232</v>
      </c>
      <c r="C137">
        <v>1741824000</v>
      </c>
      <c r="D137">
        <v>368048772</v>
      </c>
      <c r="E137">
        <v>357596468.04567719</v>
      </c>
      <c r="F137">
        <v>258978067.09245527</v>
      </c>
      <c r="G137">
        <v>2726447307.1381326</v>
      </c>
      <c r="H137">
        <v>486</v>
      </c>
      <c r="I137">
        <v>21840</v>
      </c>
      <c r="J137">
        <v>1282.9516572553021</v>
      </c>
    </row>
    <row r="138" spans="1:10" x14ac:dyDescent="0.3">
      <c r="A138" t="b">
        <v>0</v>
      </c>
      <c r="B138" t="s">
        <v>276</v>
      </c>
      <c r="C138">
        <v>85585920.000000015</v>
      </c>
      <c r="D138">
        <v>1456017120</v>
      </c>
      <c r="E138">
        <v>590506150.52127028</v>
      </c>
      <c r="F138">
        <v>614800303.51393878</v>
      </c>
      <c r="G138">
        <v>2746909494.0352092</v>
      </c>
      <c r="H138">
        <v>23.880000000000003</v>
      </c>
      <c r="I138">
        <v>86400</v>
      </c>
      <c r="J138">
        <v>1375.4824286519645</v>
      </c>
    </row>
    <row r="139" spans="1:10" x14ac:dyDescent="0.3">
      <c r="A139" t="b">
        <v>0</v>
      </c>
      <c r="B139" t="s">
        <v>241</v>
      </c>
      <c r="C139">
        <v>1780531199.9999998</v>
      </c>
      <c r="D139">
        <v>560162142</v>
      </c>
      <c r="E139">
        <v>260417103.09449127</v>
      </c>
      <c r="F139">
        <v>262855750.79855067</v>
      </c>
      <c r="G139">
        <v>2863966195.8930421</v>
      </c>
      <c r="H139">
        <v>496.79999999999995</v>
      </c>
      <c r="I139">
        <v>33240</v>
      </c>
      <c r="J139">
        <v>1263.3640198494165</v>
      </c>
    </row>
    <row r="140" spans="1:10" x14ac:dyDescent="0.3">
      <c r="A140" t="b">
        <v>0</v>
      </c>
      <c r="B140" t="s">
        <v>236</v>
      </c>
      <c r="C140">
        <v>1780531199.9999998</v>
      </c>
      <c r="D140">
        <v>529828452</v>
      </c>
      <c r="E140">
        <v>229697103.09449124</v>
      </c>
      <c r="F140">
        <v>337015750.79855078</v>
      </c>
      <c r="G140">
        <v>2877072505.8930416</v>
      </c>
      <c r="H140">
        <v>496.79999999999995</v>
      </c>
      <c r="I140">
        <v>31440</v>
      </c>
      <c r="J140">
        <v>1305.4510198494168</v>
      </c>
    </row>
    <row r="141" spans="1:10" x14ac:dyDescent="0.3">
      <c r="A141" t="b">
        <v>0</v>
      </c>
      <c r="B141" t="s">
        <v>246</v>
      </c>
      <c r="C141">
        <v>1805905920</v>
      </c>
      <c r="D141">
        <v>590495831.99999988</v>
      </c>
      <c r="E141">
        <v>260417103.09449127</v>
      </c>
      <c r="F141">
        <v>262855750.79855067</v>
      </c>
      <c r="G141">
        <v>2919674605.8930421</v>
      </c>
      <c r="H141">
        <v>503.88</v>
      </c>
      <c r="I141">
        <v>35040</v>
      </c>
      <c r="J141">
        <v>1279.1890198494166</v>
      </c>
    </row>
    <row r="142" spans="1:10" x14ac:dyDescent="0.3">
      <c r="A142" t="b">
        <v>0</v>
      </c>
      <c r="B142" t="s">
        <v>251</v>
      </c>
      <c r="C142">
        <v>1805905920</v>
      </c>
      <c r="D142">
        <v>590495831.99999988</v>
      </c>
      <c r="E142">
        <v>260417103.09449127</v>
      </c>
      <c r="F142">
        <v>262855750.79855067</v>
      </c>
      <c r="G142">
        <v>2919674605.8930421</v>
      </c>
      <c r="H142">
        <v>503.88</v>
      </c>
      <c r="I142">
        <v>35040</v>
      </c>
      <c r="J142">
        <v>1279.1890198494166</v>
      </c>
    </row>
    <row r="143" spans="1:10" x14ac:dyDescent="0.3">
      <c r="A143" t="b">
        <v>0</v>
      </c>
      <c r="B143" t="s">
        <v>243</v>
      </c>
      <c r="C143">
        <v>1771929600.0000002</v>
      </c>
      <c r="D143">
        <v>580384602</v>
      </c>
      <c r="E143">
        <v>452969047.42677897</v>
      </c>
      <c r="F143">
        <v>296058067.09245527</v>
      </c>
      <c r="G143">
        <v>3101341316.5192342</v>
      </c>
      <c r="H143">
        <v>494.40000000000003</v>
      </c>
      <c r="I143">
        <v>34440</v>
      </c>
      <c r="J143">
        <v>1446.6124848967879</v>
      </c>
    </row>
    <row r="144" spans="1:10" x14ac:dyDescent="0.3">
      <c r="A144" t="b">
        <v>0</v>
      </c>
      <c r="B144" t="s">
        <v>238</v>
      </c>
      <c r="C144">
        <v>1771929600.0000002</v>
      </c>
      <c r="D144">
        <v>550050912</v>
      </c>
      <c r="E144">
        <v>422249047.42677891</v>
      </c>
      <c r="F144">
        <v>370218067.09245527</v>
      </c>
      <c r="G144">
        <v>3114447626.5192342</v>
      </c>
      <c r="H144">
        <v>494.40000000000003</v>
      </c>
      <c r="I144">
        <v>32640</v>
      </c>
      <c r="J144">
        <v>1488.6994848967881</v>
      </c>
    </row>
    <row r="145" spans="1:10" x14ac:dyDescent="0.3">
      <c r="A145" t="b">
        <v>0</v>
      </c>
      <c r="B145" t="s">
        <v>248</v>
      </c>
      <c r="C145">
        <v>1797304320</v>
      </c>
      <c r="D145">
        <v>610718292</v>
      </c>
      <c r="E145">
        <v>452969047.42677897</v>
      </c>
      <c r="F145">
        <v>296058067.09245527</v>
      </c>
      <c r="G145">
        <v>3157049726.5192342</v>
      </c>
      <c r="H145">
        <v>501.48</v>
      </c>
      <c r="I145">
        <v>36240</v>
      </c>
      <c r="J145">
        <v>1462.4374848967877</v>
      </c>
    </row>
    <row r="146" spans="1:10" x14ac:dyDescent="0.3">
      <c r="A146" t="b">
        <v>0</v>
      </c>
      <c r="B146" t="s">
        <v>253</v>
      </c>
      <c r="C146">
        <v>1797304320</v>
      </c>
      <c r="D146">
        <v>610718292</v>
      </c>
      <c r="E146">
        <v>452969047.42677897</v>
      </c>
      <c r="F146">
        <v>296058067.09245527</v>
      </c>
      <c r="G146">
        <v>3157049726.5192342</v>
      </c>
      <c r="H146">
        <v>501.48</v>
      </c>
      <c r="I146">
        <v>36240</v>
      </c>
      <c r="J146">
        <v>1462.4374848967877</v>
      </c>
    </row>
    <row r="147" spans="1:10" x14ac:dyDescent="0.3">
      <c r="A147" t="b">
        <v>0</v>
      </c>
      <c r="B147" t="s">
        <v>242</v>
      </c>
      <c r="C147">
        <v>1759027199.9999998</v>
      </c>
      <c r="D147">
        <v>641051982</v>
      </c>
      <c r="E147">
        <v>480476468.04567719</v>
      </c>
      <c r="F147">
        <v>296058067.09245527</v>
      </c>
      <c r="G147">
        <v>3176613717.1381326</v>
      </c>
      <c r="H147">
        <v>490.79999999999995</v>
      </c>
      <c r="I147">
        <v>38040</v>
      </c>
      <c r="J147">
        <v>1474.888657255302</v>
      </c>
    </row>
    <row r="148" spans="1:10" x14ac:dyDescent="0.3">
      <c r="A148" t="b">
        <v>0</v>
      </c>
      <c r="B148" t="s">
        <v>237</v>
      </c>
      <c r="C148">
        <v>1759027199.9999998</v>
      </c>
      <c r="D148">
        <v>610718292</v>
      </c>
      <c r="E148">
        <v>449756468.04567719</v>
      </c>
      <c r="F148">
        <v>370218067.09245527</v>
      </c>
      <c r="G148">
        <v>3189720027.1381326</v>
      </c>
      <c r="H148">
        <v>490.79999999999995</v>
      </c>
      <c r="I148">
        <v>36240</v>
      </c>
      <c r="J148">
        <v>1516.9756572553019</v>
      </c>
    </row>
    <row r="149" spans="1:10" x14ac:dyDescent="0.3">
      <c r="A149" t="b">
        <v>0</v>
      </c>
      <c r="B149" t="s">
        <v>247</v>
      </c>
      <c r="C149">
        <v>1784401920</v>
      </c>
      <c r="D149">
        <v>671385672</v>
      </c>
      <c r="E149">
        <v>480476468.04567719</v>
      </c>
      <c r="F149">
        <v>296058067.09245527</v>
      </c>
      <c r="G149">
        <v>3232322127.1381326</v>
      </c>
      <c r="H149">
        <v>497.88</v>
      </c>
      <c r="I149">
        <v>39840</v>
      </c>
      <c r="J149">
        <v>1490.713657255302</v>
      </c>
    </row>
    <row r="150" spans="1:10" x14ac:dyDescent="0.3">
      <c r="A150" t="b">
        <v>0</v>
      </c>
      <c r="B150" t="s">
        <v>252</v>
      </c>
      <c r="C150">
        <v>1784401920</v>
      </c>
      <c r="D150">
        <v>671385672</v>
      </c>
      <c r="E150">
        <v>480476468.04567719</v>
      </c>
      <c r="F150">
        <v>296058067.09245527</v>
      </c>
      <c r="G150">
        <v>3232322127.1381326</v>
      </c>
      <c r="H150">
        <v>497.88</v>
      </c>
      <c r="I150">
        <v>39840</v>
      </c>
      <c r="J150">
        <v>1490.713657255302</v>
      </c>
    </row>
    <row r="151" spans="1:10" x14ac:dyDescent="0.3">
      <c r="A151" t="b">
        <v>0</v>
      </c>
      <c r="B151" t="s">
        <v>379</v>
      </c>
      <c r="C151">
        <v>143711232000</v>
      </c>
      <c r="D151">
        <v>16177968.000000002</v>
      </c>
      <c r="E151">
        <v>18443725524.971272</v>
      </c>
      <c r="F151">
        <v>154473776557.39078</v>
      </c>
      <c r="G151">
        <v>316644912050.36206</v>
      </c>
      <c r="H151">
        <v>40098</v>
      </c>
      <c r="I151">
        <v>960</v>
      </c>
      <c r="J151">
        <v>220524.05451336515</v>
      </c>
    </row>
    <row r="152" spans="1:10" x14ac:dyDescent="0.3">
      <c r="A152" t="b">
        <v>0</v>
      </c>
      <c r="B152" t="s">
        <v>529</v>
      </c>
      <c r="C152">
        <v>143782195200</v>
      </c>
      <c r="D152">
        <v>20222460</v>
      </c>
      <c r="E152">
        <v>18512494076.51852</v>
      </c>
      <c r="F152">
        <v>154464930766.65601</v>
      </c>
      <c r="G152">
        <v>316779842503.17456</v>
      </c>
      <c r="H152">
        <v>40117.800000000003</v>
      </c>
      <c r="I152">
        <v>1200</v>
      </c>
      <c r="J152">
        <v>220597.700197917</v>
      </c>
    </row>
    <row r="153" spans="1:10" x14ac:dyDescent="0.3">
      <c r="A153" t="b">
        <v>0</v>
      </c>
      <c r="B153" t="s">
        <v>500</v>
      </c>
      <c r="C153">
        <v>143790796800</v>
      </c>
      <c r="D153">
        <v>48533903.999999993</v>
      </c>
      <c r="E153">
        <v>18443725524.971272</v>
      </c>
      <c r="F153">
        <v>154506978873.68469</v>
      </c>
      <c r="G153">
        <v>316790035102.65601</v>
      </c>
      <c r="H153">
        <v>40120.199999999997</v>
      </c>
      <c r="I153">
        <v>2880</v>
      </c>
      <c r="J153">
        <v>220593.67697190293</v>
      </c>
    </row>
    <row r="154" spans="1:10" x14ac:dyDescent="0.3">
      <c r="A154" t="b">
        <v>0</v>
      </c>
      <c r="B154" t="s">
        <v>205</v>
      </c>
      <c r="C154">
        <v>143909068800.00003</v>
      </c>
      <c r="D154">
        <v>16177968.000000002</v>
      </c>
      <c r="E154">
        <v>18457479235.280727</v>
      </c>
      <c r="F154">
        <v>154448244766.65601</v>
      </c>
      <c r="G154">
        <v>316830970769.93677</v>
      </c>
      <c r="H154">
        <v>40153.200000000004</v>
      </c>
      <c r="I154">
        <v>960</v>
      </c>
      <c r="J154">
        <v>220587.29145320001</v>
      </c>
    </row>
    <row r="155" spans="1:10" x14ac:dyDescent="0.3">
      <c r="A155" t="b">
        <v>0</v>
      </c>
      <c r="B155" t="s">
        <v>437</v>
      </c>
      <c r="C155">
        <v>143659622400</v>
      </c>
      <c r="D155">
        <v>256825242.00000003</v>
      </c>
      <c r="E155">
        <v>18484986655.899624</v>
      </c>
      <c r="F155">
        <v>154457175399.24387</v>
      </c>
      <c r="G155">
        <v>316858609697.14349</v>
      </c>
      <c r="H155">
        <v>40083.599999999999</v>
      </c>
      <c r="I155">
        <v>15240</v>
      </c>
      <c r="J155">
        <v>220566.92194263407</v>
      </c>
    </row>
    <row r="156" spans="1:10" x14ac:dyDescent="0.3">
      <c r="A156" t="b">
        <v>0</v>
      </c>
      <c r="B156" t="s">
        <v>147</v>
      </c>
      <c r="C156">
        <v>143694028800.00003</v>
      </c>
      <c r="D156">
        <v>254802996</v>
      </c>
      <c r="E156">
        <v>18457479235.280727</v>
      </c>
      <c r="F156">
        <v>154474200766.65607</v>
      </c>
      <c r="G156">
        <v>316880511797.93683</v>
      </c>
      <c r="H156">
        <v>40093.200000000004</v>
      </c>
      <c r="I156">
        <v>15120</v>
      </c>
      <c r="J156">
        <v>220575.00705320001</v>
      </c>
    </row>
    <row r="157" spans="1:10" x14ac:dyDescent="0.3">
      <c r="A157" t="b">
        <v>0</v>
      </c>
      <c r="B157" t="s">
        <v>60</v>
      </c>
      <c r="C157">
        <v>143672524800</v>
      </c>
      <c r="D157">
        <v>284125563</v>
      </c>
      <c r="E157">
        <v>18484986655.899624</v>
      </c>
      <c r="F157">
        <v>154453806766.65604</v>
      </c>
      <c r="G157">
        <v>316895443785.55566</v>
      </c>
      <c r="H157">
        <v>40087.199999999997</v>
      </c>
      <c r="I157">
        <v>16860</v>
      </c>
      <c r="J157">
        <v>220574.0131255585</v>
      </c>
    </row>
    <row r="158" spans="1:10" x14ac:dyDescent="0.3">
      <c r="A158" t="b">
        <v>0</v>
      </c>
      <c r="B158" t="s">
        <v>350</v>
      </c>
      <c r="C158">
        <v>143672524800</v>
      </c>
      <c r="D158">
        <v>284125563</v>
      </c>
      <c r="E158">
        <v>18484986655.899624</v>
      </c>
      <c r="F158">
        <v>154453806766.65604</v>
      </c>
      <c r="G158">
        <v>316895443785.55566</v>
      </c>
      <c r="H158">
        <v>40087.199999999997</v>
      </c>
      <c r="I158">
        <v>16860</v>
      </c>
      <c r="J158">
        <v>220574.0131255585</v>
      </c>
    </row>
    <row r="159" spans="1:10" x14ac:dyDescent="0.3">
      <c r="A159" t="b">
        <v>0</v>
      </c>
      <c r="B159" t="s">
        <v>89</v>
      </c>
      <c r="C159">
        <v>143670374400</v>
      </c>
      <c r="D159">
        <v>315470376</v>
      </c>
      <c r="E159">
        <v>18581262628.065765</v>
      </c>
      <c r="F159">
        <v>154450098766.65604</v>
      </c>
      <c r="G159">
        <v>317017206170.7218</v>
      </c>
      <c r="H159">
        <v>40086.6</v>
      </c>
      <c r="I159">
        <v>18720</v>
      </c>
      <c r="J159">
        <v>220650.89882881334</v>
      </c>
    </row>
    <row r="160" spans="1:10" x14ac:dyDescent="0.3">
      <c r="A160" t="b">
        <v>0</v>
      </c>
      <c r="B160" t="s">
        <v>321</v>
      </c>
      <c r="C160">
        <v>143681126400</v>
      </c>
      <c r="D160">
        <v>376137756.00000006</v>
      </c>
      <c r="E160">
        <v>18517995560.6423</v>
      </c>
      <c r="F160">
        <v>154450534935.98508</v>
      </c>
      <c r="G160">
        <v>317025794652.62738</v>
      </c>
      <c r="H160">
        <v>40089.599999999999</v>
      </c>
      <c r="I160">
        <v>22320</v>
      </c>
      <c r="J160">
        <v>220617.92089775673</v>
      </c>
    </row>
    <row r="161" spans="1:10" x14ac:dyDescent="0.3">
      <c r="A161" t="b">
        <v>0</v>
      </c>
      <c r="B161" t="s">
        <v>118</v>
      </c>
      <c r="C161">
        <v>143672524800</v>
      </c>
      <c r="D161">
        <v>355915296</v>
      </c>
      <c r="E161">
        <v>18540001497.137417</v>
      </c>
      <c r="F161">
        <v>154483470766.65601</v>
      </c>
      <c r="G161">
        <v>317051912359.79346</v>
      </c>
      <c r="H161">
        <v>40087.199999999997</v>
      </c>
      <c r="I161">
        <v>21120</v>
      </c>
      <c r="J161">
        <v>220659.78757027554</v>
      </c>
    </row>
    <row r="162" spans="1:10" x14ac:dyDescent="0.3">
      <c r="A162" t="b">
        <v>0</v>
      </c>
      <c r="B162" t="s">
        <v>31</v>
      </c>
      <c r="C162">
        <v>143732736000</v>
      </c>
      <c r="D162">
        <v>421638290.99999994</v>
      </c>
      <c r="E162">
        <v>18457479235.280727</v>
      </c>
      <c r="F162">
        <v>154464930766.65601</v>
      </c>
      <c r="G162">
        <v>317076784292.93677</v>
      </c>
      <c r="H162">
        <v>40104</v>
      </c>
      <c r="I162">
        <v>25020</v>
      </c>
      <c r="J162">
        <v>220613.64855320001</v>
      </c>
    </row>
    <row r="163" spans="1:10" x14ac:dyDescent="0.3">
      <c r="A163" t="b">
        <v>0</v>
      </c>
      <c r="B163" t="s">
        <v>389</v>
      </c>
      <c r="C163">
        <v>143728435200</v>
      </c>
      <c r="D163">
        <v>289181178</v>
      </c>
      <c r="E163">
        <v>18566605524.971275</v>
      </c>
      <c r="F163">
        <v>154510856557.39081</v>
      </c>
      <c r="G163">
        <v>317095078460.36206</v>
      </c>
      <c r="H163">
        <v>40102.800000000003</v>
      </c>
      <c r="I163">
        <v>17160</v>
      </c>
      <c r="J163">
        <v>220715.99151336512</v>
      </c>
    </row>
    <row r="164" spans="1:10" x14ac:dyDescent="0.3">
      <c r="A164" t="b">
        <v>0</v>
      </c>
      <c r="B164" t="s">
        <v>384</v>
      </c>
      <c r="C164">
        <v>143728435200</v>
      </c>
      <c r="D164">
        <v>258847488.00000003</v>
      </c>
      <c r="E164">
        <v>18535885524.971272</v>
      </c>
      <c r="F164">
        <v>154585016557.39078</v>
      </c>
      <c r="G164">
        <v>317108184770.36206</v>
      </c>
      <c r="H164">
        <v>40102.800000000003</v>
      </c>
      <c r="I164">
        <v>15360</v>
      </c>
      <c r="J164">
        <v>220758.07851336512</v>
      </c>
    </row>
    <row r="165" spans="1:10" x14ac:dyDescent="0.3">
      <c r="A165" t="b">
        <v>0</v>
      </c>
      <c r="B165" t="s">
        <v>399</v>
      </c>
      <c r="C165">
        <v>143728435200</v>
      </c>
      <c r="D165">
        <v>258847488.00000003</v>
      </c>
      <c r="E165">
        <v>18551245524.971272</v>
      </c>
      <c r="F165">
        <v>154585016557.39078</v>
      </c>
      <c r="G165">
        <v>317123544770.36206</v>
      </c>
      <c r="H165">
        <v>40102.800000000003</v>
      </c>
      <c r="I165">
        <v>15360</v>
      </c>
      <c r="J165">
        <v>220770.07851336512</v>
      </c>
    </row>
    <row r="166" spans="1:10" x14ac:dyDescent="0.3">
      <c r="A166" t="b">
        <v>0</v>
      </c>
      <c r="B166" t="s">
        <v>394</v>
      </c>
      <c r="C166">
        <v>143753809920.00003</v>
      </c>
      <c r="D166">
        <v>319514868</v>
      </c>
      <c r="E166">
        <v>18566605524.971275</v>
      </c>
      <c r="F166">
        <v>154510856557.39081</v>
      </c>
      <c r="G166">
        <v>317150786870.36212</v>
      </c>
      <c r="H166">
        <v>40109.880000000005</v>
      </c>
      <c r="I166">
        <v>18960</v>
      </c>
      <c r="J166">
        <v>220731.81651336513</v>
      </c>
    </row>
    <row r="167" spans="1:10" x14ac:dyDescent="0.3">
      <c r="A167" t="b">
        <v>0</v>
      </c>
      <c r="B167" t="s">
        <v>466</v>
      </c>
      <c r="C167">
        <v>143861760000</v>
      </c>
      <c r="D167">
        <v>376137756.00000006</v>
      </c>
      <c r="E167">
        <v>18498740366.209072</v>
      </c>
      <c r="F167">
        <v>154464930766.65601</v>
      </c>
      <c r="G167">
        <v>317201568888.86511</v>
      </c>
      <c r="H167">
        <v>40140</v>
      </c>
      <c r="I167">
        <v>22320</v>
      </c>
      <c r="J167">
        <v>220687.41431173775</v>
      </c>
    </row>
    <row r="168" spans="1:10" x14ac:dyDescent="0.3">
      <c r="A168" t="b">
        <v>0</v>
      </c>
      <c r="B168" t="s">
        <v>539</v>
      </c>
      <c r="C168">
        <v>143799398400.00003</v>
      </c>
      <c r="D168">
        <v>293225670.00000006</v>
      </c>
      <c r="E168">
        <v>18635374076.51852</v>
      </c>
      <c r="F168">
        <v>154502010766.65604</v>
      </c>
      <c r="G168">
        <v>317230008913.17456</v>
      </c>
      <c r="H168">
        <v>40122.600000000006</v>
      </c>
      <c r="I168">
        <v>17400</v>
      </c>
      <c r="J168">
        <v>220789.63719791698</v>
      </c>
    </row>
    <row r="169" spans="1:10" x14ac:dyDescent="0.3">
      <c r="A169" t="b">
        <v>0</v>
      </c>
      <c r="B169" t="s">
        <v>510</v>
      </c>
      <c r="C169">
        <v>143808000000</v>
      </c>
      <c r="D169">
        <v>321537114</v>
      </c>
      <c r="E169">
        <v>18566605524.971275</v>
      </c>
      <c r="F169">
        <v>154544058873.68469</v>
      </c>
      <c r="G169">
        <v>317240201512.65601</v>
      </c>
      <c r="H169">
        <v>40125</v>
      </c>
      <c r="I169">
        <v>19080</v>
      </c>
      <c r="J169">
        <v>220785.61397190293</v>
      </c>
    </row>
    <row r="170" spans="1:10" x14ac:dyDescent="0.3">
      <c r="A170" t="b">
        <v>0</v>
      </c>
      <c r="B170" t="s">
        <v>534</v>
      </c>
      <c r="C170">
        <v>143799398400.00003</v>
      </c>
      <c r="D170">
        <v>262891980</v>
      </c>
      <c r="E170">
        <v>18604654076.51852</v>
      </c>
      <c r="F170">
        <v>154576170766.65604</v>
      </c>
      <c r="G170">
        <v>317243115223.17456</v>
      </c>
      <c r="H170">
        <v>40122.600000000006</v>
      </c>
      <c r="I170">
        <v>15600</v>
      </c>
      <c r="J170">
        <v>220831.72419791701</v>
      </c>
    </row>
    <row r="171" spans="1:10" x14ac:dyDescent="0.3">
      <c r="A171" t="b">
        <v>0</v>
      </c>
      <c r="B171" t="s">
        <v>505</v>
      </c>
      <c r="C171">
        <v>143808000000</v>
      </c>
      <c r="D171">
        <v>291203424.00000006</v>
      </c>
      <c r="E171">
        <v>18535885524.971272</v>
      </c>
      <c r="F171">
        <v>154618218873.68469</v>
      </c>
      <c r="G171">
        <v>317253307822.65601</v>
      </c>
      <c r="H171">
        <v>40125</v>
      </c>
      <c r="I171">
        <v>17280</v>
      </c>
      <c r="J171">
        <v>220827.70097190293</v>
      </c>
    </row>
    <row r="172" spans="1:10" x14ac:dyDescent="0.3">
      <c r="A172" t="b">
        <v>0</v>
      </c>
      <c r="B172" t="s">
        <v>549</v>
      </c>
      <c r="C172">
        <v>143799398400.00003</v>
      </c>
      <c r="D172">
        <v>262891980</v>
      </c>
      <c r="E172">
        <v>18620014076.51852</v>
      </c>
      <c r="F172">
        <v>154576170766.65604</v>
      </c>
      <c r="G172">
        <v>317258475223.17456</v>
      </c>
      <c r="H172">
        <v>40122.600000000006</v>
      </c>
      <c r="I172">
        <v>15600</v>
      </c>
      <c r="J172">
        <v>220843.72419791701</v>
      </c>
    </row>
    <row r="173" spans="1:10" x14ac:dyDescent="0.3">
      <c r="A173" t="b">
        <v>0</v>
      </c>
      <c r="B173" t="s">
        <v>520</v>
      </c>
      <c r="C173">
        <v>143808000000</v>
      </c>
      <c r="D173">
        <v>291203424.00000006</v>
      </c>
      <c r="E173">
        <v>18551245524.971272</v>
      </c>
      <c r="F173">
        <v>154618218873.68469</v>
      </c>
      <c r="G173">
        <v>317268667822.65601</v>
      </c>
      <c r="H173">
        <v>40125</v>
      </c>
      <c r="I173">
        <v>17280</v>
      </c>
      <c r="J173">
        <v>220839.70097190293</v>
      </c>
    </row>
    <row r="174" spans="1:10" x14ac:dyDescent="0.3">
      <c r="A174" t="b">
        <v>0</v>
      </c>
      <c r="B174" t="s">
        <v>215</v>
      </c>
      <c r="C174">
        <v>143926272000</v>
      </c>
      <c r="D174">
        <v>289181178</v>
      </c>
      <c r="E174">
        <v>18580359235.280727</v>
      </c>
      <c r="F174">
        <v>154485324766.65601</v>
      </c>
      <c r="G174">
        <v>317281137179.93677</v>
      </c>
      <c r="H174">
        <v>40158</v>
      </c>
      <c r="I174">
        <v>17160</v>
      </c>
      <c r="J174">
        <v>220779.22845319999</v>
      </c>
    </row>
    <row r="175" spans="1:10" x14ac:dyDescent="0.3">
      <c r="A175" t="b">
        <v>0</v>
      </c>
      <c r="B175" t="s">
        <v>544</v>
      </c>
      <c r="C175">
        <v>143824773120</v>
      </c>
      <c r="D175">
        <v>323559360</v>
      </c>
      <c r="E175">
        <v>18635374076.51852</v>
      </c>
      <c r="F175">
        <v>154502010766.65604</v>
      </c>
      <c r="G175">
        <v>317285717323.17456</v>
      </c>
      <c r="H175">
        <v>40129.68</v>
      </c>
      <c r="I175">
        <v>19200</v>
      </c>
      <c r="J175">
        <v>220805.46219791699</v>
      </c>
    </row>
    <row r="176" spans="1:10" x14ac:dyDescent="0.3">
      <c r="A176" t="b">
        <v>0</v>
      </c>
      <c r="B176" t="s">
        <v>210</v>
      </c>
      <c r="C176">
        <v>143926272000</v>
      </c>
      <c r="D176">
        <v>258847488.00000003</v>
      </c>
      <c r="E176">
        <v>18549639235.280727</v>
      </c>
      <c r="F176">
        <v>154559484766.65601</v>
      </c>
      <c r="G176">
        <v>317294243489.93677</v>
      </c>
      <c r="H176">
        <v>40158</v>
      </c>
      <c r="I176">
        <v>15360</v>
      </c>
      <c r="J176">
        <v>220821.31545319999</v>
      </c>
    </row>
    <row r="177" spans="1:10" x14ac:dyDescent="0.3">
      <c r="A177" t="b">
        <v>0</v>
      </c>
      <c r="B177" t="s">
        <v>515</v>
      </c>
      <c r="C177">
        <v>143833374720</v>
      </c>
      <c r="D177">
        <v>351870804</v>
      </c>
      <c r="E177">
        <v>18566605524.971275</v>
      </c>
      <c r="F177">
        <v>154544058873.68469</v>
      </c>
      <c r="G177">
        <v>317295909922.65601</v>
      </c>
      <c r="H177">
        <v>40132.080000000002</v>
      </c>
      <c r="I177">
        <v>20880</v>
      </c>
      <c r="J177">
        <v>220801.43897190294</v>
      </c>
    </row>
    <row r="178" spans="1:10" x14ac:dyDescent="0.3">
      <c r="A178" t="b">
        <v>0</v>
      </c>
      <c r="B178" t="s">
        <v>447</v>
      </c>
      <c r="C178">
        <v>143676825600</v>
      </c>
      <c r="D178">
        <v>529828452</v>
      </c>
      <c r="E178">
        <v>18607866655.899628</v>
      </c>
      <c r="F178">
        <v>154494255399.24384</v>
      </c>
      <c r="G178">
        <v>317308776107.14343</v>
      </c>
      <c r="H178">
        <v>40088.400000000001</v>
      </c>
      <c r="I178">
        <v>31440</v>
      </c>
      <c r="J178">
        <v>220758.85894263408</v>
      </c>
    </row>
    <row r="179" spans="1:10" x14ac:dyDescent="0.3">
      <c r="A179" t="b">
        <v>0</v>
      </c>
      <c r="B179" t="s">
        <v>225</v>
      </c>
      <c r="C179">
        <v>143926272000</v>
      </c>
      <c r="D179">
        <v>258847488.00000003</v>
      </c>
      <c r="E179">
        <v>18564999235.280727</v>
      </c>
      <c r="F179">
        <v>154559484766.65601</v>
      </c>
      <c r="G179">
        <v>317309603489.93677</v>
      </c>
      <c r="H179">
        <v>40158</v>
      </c>
      <c r="I179">
        <v>15360</v>
      </c>
      <c r="J179">
        <v>220833.31545319999</v>
      </c>
    </row>
    <row r="180" spans="1:10" x14ac:dyDescent="0.3">
      <c r="A180" t="b">
        <v>0</v>
      </c>
      <c r="B180" t="s">
        <v>442</v>
      </c>
      <c r="C180">
        <v>143676825600</v>
      </c>
      <c r="D180">
        <v>499494762</v>
      </c>
      <c r="E180">
        <v>18577146655.899624</v>
      </c>
      <c r="F180">
        <v>154568415399.24384</v>
      </c>
      <c r="G180">
        <v>317321882417.14343</v>
      </c>
      <c r="H180">
        <v>40088.400000000001</v>
      </c>
      <c r="I180">
        <v>29640</v>
      </c>
      <c r="J180">
        <v>220800.94594263408</v>
      </c>
    </row>
    <row r="181" spans="1:10" x14ac:dyDescent="0.3">
      <c r="A181" t="b">
        <v>0</v>
      </c>
      <c r="B181" t="s">
        <v>157</v>
      </c>
      <c r="C181">
        <v>143711232000</v>
      </c>
      <c r="D181">
        <v>527806206.00000006</v>
      </c>
      <c r="E181">
        <v>18580359235.280727</v>
      </c>
      <c r="F181">
        <v>154511280766.65601</v>
      </c>
      <c r="G181">
        <v>317330678207.93677</v>
      </c>
      <c r="H181">
        <v>40098</v>
      </c>
      <c r="I181">
        <v>31320</v>
      </c>
      <c r="J181">
        <v>220766.94405319999</v>
      </c>
    </row>
    <row r="182" spans="1:10" x14ac:dyDescent="0.3">
      <c r="A182" t="b">
        <v>0</v>
      </c>
      <c r="B182" t="s">
        <v>220</v>
      </c>
      <c r="C182">
        <v>143951646720</v>
      </c>
      <c r="D182">
        <v>319514868</v>
      </c>
      <c r="E182">
        <v>18580359235.280727</v>
      </c>
      <c r="F182">
        <v>154485324766.65601</v>
      </c>
      <c r="G182">
        <v>317336845589.93677</v>
      </c>
      <c r="H182">
        <v>40165.08</v>
      </c>
      <c r="I182">
        <v>18960</v>
      </c>
      <c r="J182">
        <v>220795.0534532</v>
      </c>
    </row>
    <row r="183" spans="1:10" x14ac:dyDescent="0.3">
      <c r="A183" t="b">
        <v>0</v>
      </c>
      <c r="B183" t="s">
        <v>457</v>
      </c>
      <c r="C183">
        <v>143676825600</v>
      </c>
      <c r="D183">
        <v>499494762</v>
      </c>
      <c r="E183">
        <v>18592506655.899628</v>
      </c>
      <c r="F183">
        <v>154568415399.24384</v>
      </c>
      <c r="G183">
        <v>317337242417.14343</v>
      </c>
      <c r="H183">
        <v>40088.400000000001</v>
      </c>
      <c r="I183">
        <v>29640</v>
      </c>
      <c r="J183">
        <v>220812.94594263408</v>
      </c>
    </row>
    <row r="184" spans="1:10" x14ac:dyDescent="0.3">
      <c r="A184" t="b">
        <v>0</v>
      </c>
      <c r="B184" t="s">
        <v>152</v>
      </c>
      <c r="C184">
        <v>143711232000</v>
      </c>
      <c r="D184">
        <v>497472515.99999994</v>
      </c>
      <c r="E184">
        <v>18549639235.280727</v>
      </c>
      <c r="F184">
        <v>154585440766.65601</v>
      </c>
      <c r="G184">
        <v>317343784517.93677</v>
      </c>
      <c r="H184">
        <v>40098</v>
      </c>
      <c r="I184">
        <v>29520</v>
      </c>
      <c r="J184">
        <v>220809.03105319999</v>
      </c>
    </row>
    <row r="185" spans="1:10" x14ac:dyDescent="0.3">
      <c r="A185" t="b">
        <v>0</v>
      </c>
      <c r="B185" t="s">
        <v>70</v>
      </c>
      <c r="C185">
        <v>143689728000</v>
      </c>
      <c r="D185">
        <v>557128773.00000012</v>
      </c>
      <c r="E185">
        <v>18607866655.899628</v>
      </c>
      <c r="F185">
        <v>154490886766.65601</v>
      </c>
      <c r="G185">
        <v>317345610195.55566</v>
      </c>
      <c r="H185">
        <v>40092</v>
      </c>
      <c r="I185">
        <v>33060</v>
      </c>
      <c r="J185">
        <v>220765.95012555851</v>
      </c>
    </row>
    <row r="186" spans="1:10" x14ac:dyDescent="0.3">
      <c r="A186" t="b">
        <v>0</v>
      </c>
      <c r="B186" t="s">
        <v>360</v>
      </c>
      <c r="C186">
        <v>143689728000</v>
      </c>
      <c r="D186">
        <v>557128773.00000012</v>
      </c>
      <c r="E186">
        <v>18607866655.899628</v>
      </c>
      <c r="F186">
        <v>154490886766.65601</v>
      </c>
      <c r="G186">
        <v>317345610195.55566</v>
      </c>
      <c r="H186">
        <v>40092</v>
      </c>
      <c r="I186">
        <v>33060</v>
      </c>
      <c r="J186">
        <v>220765.95012555851</v>
      </c>
    </row>
    <row r="187" spans="1:10" x14ac:dyDescent="0.3">
      <c r="A187" t="b">
        <v>0</v>
      </c>
      <c r="B187" t="s">
        <v>65</v>
      </c>
      <c r="C187">
        <v>143689728000</v>
      </c>
      <c r="D187">
        <v>526795083</v>
      </c>
      <c r="E187">
        <v>18577146655.899624</v>
      </c>
      <c r="F187">
        <v>154565046766.65604</v>
      </c>
      <c r="G187">
        <v>317358716505.55566</v>
      </c>
      <c r="H187">
        <v>40092</v>
      </c>
      <c r="I187">
        <v>31260</v>
      </c>
      <c r="J187">
        <v>220808.03712555851</v>
      </c>
    </row>
    <row r="188" spans="1:10" x14ac:dyDescent="0.3">
      <c r="A188" t="b">
        <v>0</v>
      </c>
      <c r="B188" t="s">
        <v>355</v>
      </c>
      <c r="C188">
        <v>143689728000</v>
      </c>
      <c r="D188">
        <v>526795083</v>
      </c>
      <c r="E188">
        <v>18577146655.899624</v>
      </c>
      <c r="F188">
        <v>154565046766.65604</v>
      </c>
      <c r="G188">
        <v>317358716505.55566</v>
      </c>
      <c r="H188">
        <v>40092</v>
      </c>
      <c r="I188">
        <v>31260</v>
      </c>
      <c r="J188">
        <v>220808.03712555851</v>
      </c>
    </row>
    <row r="189" spans="1:10" x14ac:dyDescent="0.3">
      <c r="A189" t="b">
        <v>0</v>
      </c>
      <c r="B189" t="s">
        <v>167</v>
      </c>
      <c r="C189">
        <v>143711232000</v>
      </c>
      <c r="D189">
        <v>497472515.99999994</v>
      </c>
      <c r="E189">
        <v>18564999235.280727</v>
      </c>
      <c r="F189">
        <v>154585440766.65601</v>
      </c>
      <c r="G189">
        <v>317359144517.93677</v>
      </c>
      <c r="H189">
        <v>40098</v>
      </c>
      <c r="I189">
        <v>29520</v>
      </c>
      <c r="J189">
        <v>220821.03105319999</v>
      </c>
    </row>
    <row r="190" spans="1:10" x14ac:dyDescent="0.3">
      <c r="A190" t="b">
        <v>0</v>
      </c>
      <c r="B190" t="s">
        <v>452</v>
      </c>
      <c r="C190">
        <v>143702200320</v>
      </c>
      <c r="D190">
        <v>560162142</v>
      </c>
      <c r="E190">
        <v>18607866655.899628</v>
      </c>
      <c r="F190">
        <v>154494255399.24384</v>
      </c>
      <c r="G190">
        <v>317364484517.14343</v>
      </c>
      <c r="H190">
        <v>40095.480000000003</v>
      </c>
      <c r="I190">
        <v>33240</v>
      </c>
      <c r="J190">
        <v>220774.68394263409</v>
      </c>
    </row>
    <row r="191" spans="1:10" x14ac:dyDescent="0.3">
      <c r="A191" t="b">
        <v>0</v>
      </c>
      <c r="B191" t="s">
        <v>99</v>
      </c>
      <c r="C191">
        <v>143687577600</v>
      </c>
      <c r="D191">
        <v>588473586</v>
      </c>
      <c r="E191">
        <v>18607866655.899628</v>
      </c>
      <c r="F191">
        <v>154487178766.65607</v>
      </c>
      <c r="G191">
        <v>317371096608.55566</v>
      </c>
      <c r="H191">
        <v>40091.4</v>
      </c>
      <c r="I191">
        <v>34920</v>
      </c>
      <c r="J191">
        <v>220767.62022555849</v>
      </c>
    </row>
    <row r="192" spans="1:10" x14ac:dyDescent="0.3">
      <c r="A192" t="b">
        <v>0</v>
      </c>
      <c r="B192" t="s">
        <v>80</v>
      </c>
      <c r="C192">
        <v>143689728000</v>
      </c>
      <c r="D192">
        <v>526795083</v>
      </c>
      <c r="E192">
        <v>18592506655.899628</v>
      </c>
      <c r="F192">
        <v>154565046766.65604</v>
      </c>
      <c r="G192">
        <v>317374076505.55566</v>
      </c>
      <c r="H192">
        <v>40092</v>
      </c>
      <c r="I192">
        <v>31260</v>
      </c>
      <c r="J192">
        <v>220820.03712555851</v>
      </c>
    </row>
    <row r="193" spans="1:10" x14ac:dyDescent="0.3">
      <c r="A193" t="b">
        <v>0</v>
      </c>
      <c r="B193" t="s">
        <v>370</v>
      </c>
      <c r="C193">
        <v>143689728000</v>
      </c>
      <c r="D193">
        <v>526795083</v>
      </c>
      <c r="E193">
        <v>18592506655.899628</v>
      </c>
      <c r="F193">
        <v>154565046766.65604</v>
      </c>
      <c r="G193">
        <v>317374076505.55566</v>
      </c>
      <c r="H193">
        <v>40092</v>
      </c>
      <c r="I193">
        <v>31260</v>
      </c>
      <c r="J193">
        <v>220820.03712555851</v>
      </c>
    </row>
    <row r="194" spans="1:10" x14ac:dyDescent="0.3">
      <c r="A194" t="b">
        <v>0</v>
      </c>
      <c r="B194" t="s">
        <v>162</v>
      </c>
      <c r="C194">
        <v>143736606720</v>
      </c>
      <c r="D194">
        <v>558139896</v>
      </c>
      <c r="E194">
        <v>18580359235.280727</v>
      </c>
      <c r="F194">
        <v>154511280766.65601</v>
      </c>
      <c r="G194">
        <v>317386386617.93677</v>
      </c>
      <c r="H194">
        <v>40105.08</v>
      </c>
      <c r="I194">
        <v>33120</v>
      </c>
      <c r="J194">
        <v>220782.7690532</v>
      </c>
    </row>
    <row r="195" spans="1:10" x14ac:dyDescent="0.3">
      <c r="A195" t="b">
        <v>0</v>
      </c>
      <c r="B195" t="s">
        <v>75</v>
      </c>
      <c r="C195">
        <v>143715102720</v>
      </c>
      <c r="D195">
        <v>587462463</v>
      </c>
      <c r="E195">
        <v>18607866655.899628</v>
      </c>
      <c r="F195">
        <v>154490886766.65601</v>
      </c>
      <c r="G195">
        <v>317401318605.55566</v>
      </c>
      <c r="H195">
        <v>40099.08</v>
      </c>
      <c r="I195">
        <v>34860</v>
      </c>
      <c r="J195">
        <v>220781.77512555849</v>
      </c>
    </row>
    <row r="196" spans="1:10" x14ac:dyDescent="0.3">
      <c r="A196" t="b">
        <v>0</v>
      </c>
      <c r="B196" t="s">
        <v>365</v>
      </c>
      <c r="C196">
        <v>143715102720</v>
      </c>
      <c r="D196">
        <v>587462463</v>
      </c>
      <c r="E196">
        <v>18607866655.899628</v>
      </c>
      <c r="F196">
        <v>154490886766.65601</v>
      </c>
      <c r="G196">
        <v>317401318605.55566</v>
      </c>
      <c r="H196">
        <v>40099.08</v>
      </c>
      <c r="I196">
        <v>34860</v>
      </c>
      <c r="J196">
        <v>220781.77512555849</v>
      </c>
    </row>
    <row r="197" spans="1:10" x14ac:dyDescent="0.3">
      <c r="A197" t="b">
        <v>0</v>
      </c>
      <c r="B197" t="s">
        <v>331</v>
      </c>
      <c r="C197">
        <v>143698329600</v>
      </c>
      <c r="D197">
        <v>649140966</v>
      </c>
      <c r="E197">
        <v>18640875560.6423</v>
      </c>
      <c r="F197">
        <v>154487614935.98505</v>
      </c>
      <c r="G197">
        <v>317475961062.62732</v>
      </c>
      <c r="H197">
        <v>40094.400000000001</v>
      </c>
      <c r="I197">
        <v>38520</v>
      </c>
      <c r="J197">
        <v>220809.85789775668</v>
      </c>
    </row>
    <row r="198" spans="1:10" x14ac:dyDescent="0.3">
      <c r="A198" t="b">
        <v>0</v>
      </c>
      <c r="B198" t="s">
        <v>94</v>
      </c>
      <c r="C198">
        <v>143687577600</v>
      </c>
      <c r="D198">
        <v>558139896</v>
      </c>
      <c r="E198">
        <v>18673422628.065765</v>
      </c>
      <c r="F198">
        <v>154561338766.65604</v>
      </c>
      <c r="G198">
        <v>317480478890.7218</v>
      </c>
      <c r="H198">
        <v>40091.4</v>
      </c>
      <c r="I198">
        <v>33120</v>
      </c>
      <c r="J198">
        <v>220884.92282881329</v>
      </c>
    </row>
    <row r="199" spans="1:10" x14ac:dyDescent="0.3">
      <c r="A199" t="b">
        <v>0</v>
      </c>
      <c r="B199" t="s">
        <v>326</v>
      </c>
      <c r="C199">
        <v>143698329600</v>
      </c>
      <c r="D199">
        <v>618807276</v>
      </c>
      <c r="E199">
        <v>18610155560.6423</v>
      </c>
      <c r="F199">
        <v>154561774935.98505</v>
      </c>
      <c r="G199">
        <v>317489067372.62732</v>
      </c>
      <c r="H199">
        <v>40094.400000000001</v>
      </c>
      <c r="I199">
        <v>36720</v>
      </c>
      <c r="J199">
        <v>220851.94489775668</v>
      </c>
    </row>
    <row r="200" spans="1:10" x14ac:dyDescent="0.3">
      <c r="A200" t="b">
        <v>0</v>
      </c>
      <c r="B200" t="s">
        <v>292</v>
      </c>
      <c r="C200">
        <v>143663923200</v>
      </c>
      <c r="D200">
        <v>573306741</v>
      </c>
      <c r="E200">
        <v>18575761143.94199</v>
      </c>
      <c r="F200">
        <v>154676310686.7836</v>
      </c>
      <c r="G200">
        <v>317489301771.72559</v>
      </c>
      <c r="H200">
        <v>40084.800000000003</v>
      </c>
      <c r="I200">
        <v>34020</v>
      </c>
      <c r="J200">
        <v>220913.96451776646</v>
      </c>
    </row>
    <row r="201" spans="1:10" x14ac:dyDescent="0.3">
      <c r="A201" t="b">
        <v>0</v>
      </c>
      <c r="B201" t="s">
        <v>109</v>
      </c>
      <c r="C201">
        <v>143687577600</v>
      </c>
      <c r="D201">
        <v>558139896</v>
      </c>
      <c r="E201">
        <v>18688782628.065765</v>
      </c>
      <c r="F201">
        <v>154561338766.65604</v>
      </c>
      <c r="G201">
        <v>317495838890.7218</v>
      </c>
      <c r="H201">
        <v>40091.4</v>
      </c>
      <c r="I201">
        <v>33120</v>
      </c>
      <c r="J201">
        <v>220896.92282881329</v>
      </c>
    </row>
    <row r="202" spans="1:10" x14ac:dyDescent="0.3">
      <c r="A202" t="b">
        <v>0</v>
      </c>
      <c r="B202" t="s">
        <v>128</v>
      </c>
      <c r="C202">
        <v>143689728000</v>
      </c>
      <c r="D202">
        <v>628918506</v>
      </c>
      <c r="E202">
        <v>18662881497.137421</v>
      </c>
      <c r="F202">
        <v>154520550766.65604</v>
      </c>
      <c r="G202">
        <v>317502078769.79346</v>
      </c>
      <c r="H202">
        <v>40092</v>
      </c>
      <c r="I202">
        <v>37320</v>
      </c>
      <c r="J202">
        <v>220851.72457027555</v>
      </c>
    </row>
    <row r="203" spans="1:10" x14ac:dyDescent="0.3">
      <c r="A203" t="b">
        <v>0</v>
      </c>
      <c r="B203" t="s">
        <v>341</v>
      </c>
      <c r="C203">
        <v>143698329600</v>
      </c>
      <c r="D203">
        <v>618807276</v>
      </c>
      <c r="E203">
        <v>18625515560.6423</v>
      </c>
      <c r="F203">
        <v>154561774935.98505</v>
      </c>
      <c r="G203">
        <v>317504427372.62732</v>
      </c>
      <c r="H203">
        <v>40094.400000000001</v>
      </c>
      <c r="I203">
        <v>36720</v>
      </c>
      <c r="J203">
        <v>220863.94489775668</v>
      </c>
    </row>
    <row r="204" spans="1:10" x14ac:dyDescent="0.3">
      <c r="A204" t="b">
        <v>0</v>
      </c>
      <c r="B204" t="s">
        <v>176</v>
      </c>
      <c r="C204">
        <v>143666073600</v>
      </c>
      <c r="D204">
        <v>618807276</v>
      </c>
      <c r="E204">
        <v>18835756973.424026</v>
      </c>
      <c r="F204">
        <v>154390770766.65604</v>
      </c>
      <c r="G204">
        <v>317511408616.08008</v>
      </c>
      <c r="H204">
        <v>40085.4</v>
      </c>
      <c r="I204">
        <v>36720</v>
      </c>
      <c r="J204">
        <v>220849.57253612441</v>
      </c>
    </row>
    <row r="205" spans="1:10" x14ac:dyDescent="0.3">
      <c r="A205" t="b">
        <v>0</v>
      </c>
      <c r="B205" t="s">
        <v>123</v>
      </c>
      <c r="C205">
        <v>143689728000</v>
      </c>
      <c r="D205">
        <v>598584816</v>
      </c>
      <c r="E205">
        <v>18632161497.137421</v>
      </c>
      <c r="F205">
        <v>154594710766.65604</v>
      </c>
      <c r="G205">
        <v>317515185079.79346</v>
      </c>
      <c r="H205">
        <v>40092</v>
      </c>
      <c r="I205">
        <v>35520</v>
      </c>
      <c r="J205">
        <v>220893.81157027555</v>
      </c>
    </row>
    <row r="206" spans="1:10" x14ac:dyDescent="0.3">
      <c r="A206" t="b">
        <v>0</v>
      </c>
      <c r="B206" t="s">
        <v>104</v>
      </c>
      <c r="C206">
        <v>143712952320</v>
      </c>
      <c r="D206">
        <v>618807276</v>
      </c>
      <c r="E206">
        <v>18704142628.065765</v>
      </c>
      <c r="F206">
        <v>154487178766.65607</v>
      </c>
      <c r="G206">
        <v>317523080990.7218</v>
      </c>
      <c r="H206">
        <v>40098.479999999996</v>
      </c>
      <c r="I206">
        <v>36720</v>
      </c>
      <c r="J206">
        <v>220858.66082881333</v>
      </c>
    </row>
    <row r="207" spans="1:10" x14ac:dyDescent="0.3">
      <c r="A207" t="b">
        <v>0</v>
      </c>
      <c r="B207" t="s">
        <v>41</v>
      </c>
      <c r="C207">
        <v>143749939200</v>
      </c>
      <c r="D207">
        <v>694641501</v>
      </c>
      <c r="E207">
        <v>18580359235.280727</v>
      </c>
      <c r="F207">
        <v>154502010766.65604</v>
      </c>
      <c r="G207">
        <v>317526950702.93677</v>
      </c>
      <c r="H207">
        <v>40108.800000000003</v>
      </c>
      <c r="I207">
        <v>41220</v>
      </c>
      <c r="J207">
        <v>220805.58555320001</v>
      </c>
    </row>
    <row r="208" spans="1:10" x14ac:dyDescent="0.3">
      <c r="A208" t="b">
        <v>0</v>
      </c>
      <c r="B208" t="s">
        <v>138</v>
      </c>
      <c r="C208">
        <v>143689728000</v>
      </c>
      <c r="D208">
        <v>598584816</v>
      </c>
      <c r="E208">
        <v>18647521497.137421</v>
      </c>
      <c r="F208">
        <v>154594710766.65604</v>
      </c>
      <c r="G208">
        <v>317530545079.79346</v>
      </c>
      <c r="H208">
        <v>40092</v>
      </c>
      <c r="I208">
        <v>35520</v>
      </c>
      <c r="J208">
        <v>220905.81157027555</v>
      </c>
    </row>
    <row r="209" spans="1:10" x14ac:dyDescent="0.3">
      <c r="A209" t="b">
        <v>0</v>
      </c>
      <c r="B209" t="s">
        <v>336</v>
      </c>
      <c r="C209">
        <v>143723704320</v>
      </c>
      <c r="D209">
        <v>679474656</v>
      </c>
      <c r="E209">
        <v>18640875560.6423</v>
      </c>
      <c r="F209">
        <v>154487614935.98505</v>
      </c>
      <c r="G209">
        <v>317531669472.62732</v>
      </c>
      <c r="H209">
        <v>40101.479999999996</v>
      </c>
      <c r="I209">
        <v>40320</v>
      </c>
      <c r="J209">
        <v>220825.68289775669</v>
      </c>
    </row>
    <row r="210" spans="1:10" x14ac:dyDescent="0.3">
      <c r="A210" t="b">
        <v>0</v>
      </c>
      <c r="B210" t="s">
        <v>36</v>
      </c>
      <c r="C210">
        <v>143749939200</v>
      </c>
      <c r="D210">
        <v>664307811</v>
      </c>
      <c r="E210">
        <v>18549639235.280727</v>
      </c>
      <c r="F210">
        <v>154576170766.65604</v>
      </c>
      <c r="G210">
        <v>317540057012.93677</v>
      </c>
      <c r="H210">
        <v>40108.800000000003</v>
      </c>
      <c r="I210">
        <v>39420</v>
      </c>
      <c r="J210">
        <v>220847.67255320001</v>
      </c>
    </row>
    <row r="211" spans="1:10" x14ac:dyDescent="0.3">
      <c r="A211" t="b">
        <v>0</v>
      </c>
      <c r="B211" t="s">
        <v>51</v>
      </c>
      <c r="C211">
        <v>143749939200</v>
      </c>
      <c r="D211">
        <v>664307811</v>
      </c>
      <c r="E211">
        <v>18564999235.280727</v>
      </c>
      <c r="F211">
        <v>154576170766.65604</v>
      </c>
      <c r="G211">
        <v>317555417012.93677</v>
      </c>
      <c r="H211">
        <v>40108.800000000003</v>
      </c>
      <c r="I211">
        <v>39420</v>
      </c>
      <c r="J211">
        <v>220859.67255320001</v>
      </c>
    </row>
    <row r="212" spans="1:10" x14ac:dyDescent="0.3">
      <c r="A212" t="b">
        <v>0</v>
      </c>
      <c r="B212" t="s">
        <v>133</v>
      </c>
      <c r="C212">
        <v>143715102720</v>
      </c>
      <c r="D212">
        <v>659252196</v>
      </c>
      <c r="E212">
        <v>18662881497.137421</v>
      </c>
      <c r="F212">
        <v>154520550766.65604</v>
      </c>
      <c r="G212">
        <v>317557787179.79346</v>
      </c>
      <c r="H212">
        <v>40099.08</v>
      </c>
      <c r="I212">
        <v>39120</v>
      </c>
      <c r="J212">
        <v>220867.54957027553</v>
      </c>
    </row>
    <row r="213" spans="1:10" x14ac:dyDescent="0.3">
      <c r="A213" t="b">
        <v>0</v>
      </c>
      <c r="B213" t="s">
        <v>46</v>
      </c>
      <c r="C213">
        <v>143775313920</v>
      </c>
      <c r="D213">
        <v>724975191</v>
      </c>
      <c r="E213">
        <v>18580359235.280727</v>
      </c>
      <c r="F213">
        <v>154502010766.65604</v>
      </c>
      <c r="G213">
        <v>317582659112.93677</v>
      </c>
      <c r="H213">
        <v>40115.879999999997</v>
      </c>
      <c r="I213">
        <v>43020</v>
      </c>
      <c r="J213">
        <v>220821.4105532</v>
      </c>
    </row>
    <row r="214" spans="1:10" x14ac:dyDescent="0.3">
      <c r="A214" t="b">
        <v>0</v>
      </c>
      <c r="B214" t="s">
        <v>408</v>
      </c>
      <c r="C214">
        <v>143711232000</v>
      </c>
      <c r="D214">
        <v>366026526</v>
      </c>
      <c r="E214">
        <v>18677538600.231911</v>
      </c>
      <c r="F214">
        <v>154855603194.77069</v>
      </c>
      <c r="G214">
        <v>317610400321.00256</v>
      </c>
      <c r="H214">
        <v>40098</v>
      </c>
      <c r="I214">
        <v>21720</v>
      </c>
      <c r="J214">
        <v>221145.62305159686</v>
      </c>
    </row>
    <row r="215" spans="1:10" x14ac:dyDescent="0.3">
      <c r="A215" t="b">
        <v>0</v>
      </c>
      <c r="B215" t="s">
        <v>476</v>
      </c>
      <c r="C215">
        <v>143878963200</v>
      </c>
      <c r="D215">
        <v>649140966</v>
      </c>
      <c r="E215">
        <v>18621620366.209068</v>
      </c>
      <c r="F215">
        <v>154502010766.65604</v>
      </c>
      <c r="G215">
        <v>317651735298.86511</v>
      </c>
      <c r="H215">
        <v>40144.800000000003</v>
      </c>
      <c r="I215">
        <v>38520</v>
      </c>
      <c r="J215">
        <v>220879.35131173773</v>
      </c>
    </row>
    <row r="216" spans="1:10" x14ac:dyDescent="0.3">
      <c r="A216" t="b">
        <v>0</v>
      </c>
      <c r="B216" t="s">
        <v>471</v>
      </c>
      <c r="C216">
        <v>143878963200</v>
      </c>
      <c r="D216">
        <v>618807276</v>
      </c>
      <c r="E216">
        <v>18590900366.209072</v>
      </c>
      <c r="F216">
        <v>154576170766.65604</v>
      </c>
      <c r="G216">
        <v>317664841608.86511</v>
      </c>
      <c r="H216">
        <v>40144.800000000003</v>
      </c>
      <c r="I216">
        <v>36720</v>
      </c>
      <c r="J216">
        <v>220921.43831173776</v>
      </c>
    </row>
    <row r="217" spans="1:10" x14ac:dyDescent="0.3">
      <c r="A217" t="b">
        <v>0</v>
      </c>
      <c r="B217" t="s">
        <v>486</v>
      </c>
      <c r="C217">
        <v>143878963200</v>
      </c>
      <c r="D217">
        <v>618807276</v>
      </c>
      <c r="E217">
        <v>18606260366.209072</v>
      </c>
      <c r="F217">
        <v>154576170766.65604</v>
      </c>
      <c r="G217">
        <v>317680201608.86511</v>
      </c>
      <c r="H217">
        <v>40144.800000000003</v>
      </c>
      <c r="I217">
        <v>36720</v>
      </c>
      <c r="J217">
        <v>220933.43831173776</v>
      </c>
    </row>
    <row r="218" spans="1:10" x14ac:dyDescent="0.3">
      <c r="A218" t="b">
        <v>0</v>
      </c>
      <c r="B218" t="s">
        <v>481</v>
      </c>
      <c r="C218">
        <v>143904337920</v>
      </c>
      <c r="D218">
        <v>679474656</v>
      </c>
      <c r="E218">
        <v>18621620366.209068</v>
      </c>
      <c r="F218">
        <v>154502010766.65604</v>
      </c>
      <c r="G218">
        <v>317707443708.86511</v>
      </c>
      <c r="H218">
        <v>40151.879999999997</v>
      </c>
      <c r="I218">
        <v>40320</v>
      </c>
      <c r="J218">
        <v>220895.17631173774</v>
      </c>
    </row>
    <row r="219" spans="1:10" x14ac:dyDescent="0.3">
      <c r="A219" t="b">
        <v>0</v>
      </c>
      <c r="B219" t="s">
        <v>263</v>
      </c>
      <c r="C219">
        <v>143668224000</v>
      </c>
      <c r="D219">
        <v>800809416</v>
      </c>
      <c r="E219">
        <v>18567508917.756321</v>
      </c>
      <c r="F219">
        <v>154769277172.40656</v>
      </c>
      <c r="G219">
        <v>317805819506.16284</v>
      </c>
      <c r="H219">
        <v>40086</v>
      </c>
      <c r="I219">
        <v>47520</v>
      </c>
      <c r="J219">
        <v>221043.80368996464</v>
      </c>
    </row>
    <row r="220" spans="1:10" x14ac:dyDescent="0.3">
      <c r="A220" t="b">
        <v>0</v>
      </c>
      <c r="B220" t="s">
        <v>302</v>
      </c>
      <c r="C220">
        <v>143681126400</v>
      </c>
      <c r="D220">
        <v>846309951</v>
      </c>
      <c r="E220">
        <v>18698641143.941986</v>
      </c>
      <c r="F220">
        <v>154713390686.78363</v>
      </c>
      <c r="G220">
        <v>317939468181.72559</v>
      </c>
      <c r="H220">
        <v>40089.599999999999</v>
      </c>
      <c r="I220">
        <v>50220</v>
      </c>
      <c r="J220">
        <v>221105.90151776647</v>
      </c>
    </row>
    <row r="221" spans="1:10" x14ac:dyDescent="0.3">
      <c r="A221" t="b">
        <v>0</v>
      </c>
      <c r="B221" t="s">
        <v>297</v>
      </c>
      <c r="C221">
        <v>143681126400</v>
      </c>
      <c r="D221">
        <v>815976261.00000012</v>
      </c>
      <c r="E221">
        <v>18667921143.94199</v>
      </c>
      <c r="F221">
        <v>154787550686.7836</v>
      </c>
      <c r="G221">
        <v>317952574491.72559</v>
      </c>
      <c r="H221">
        <v>40089.599999999999</v>
      </c>
      <c r="I221">
        <v>48420</v>
      </c>
      <c r="J221">
        <v>221147.98851776647</v>
      </c>
    </row>
    <row r="222" spans="1:10" x14ac:dyDescent="0.3">
      <c r="A222" t="b">
        <v>0</v>
      </c>
      <c r="B222" t="s">
        <v>186</v>
      </c>
      <c r="C222">
        <v>143683276800</v>
      </c>
      <c r="D222">
        <v>891810486.00000012</v>
      </c>
      <c r="E222">
        <v>18958636973.42403</v>
      </c>
      <c r="F222">
        <v>154427850766.65604</v>
      </c>
      <c r="G222">
        <v>317961575026.08008</v>
      </c>
      <c r="H222">
        <v>40090.199999999997</v>
      </c>
      <c r="I222">
        <v>52920</v>
      </c>
      <c r="J222">
        <v>221041.50953612447</v>
      </c>
    </row>
    <row r="223" spans="1:10" x14ac:dyDescent="0.3">
      <c r="A223" t="b">
        <v>0</v>
      </c>
      <c r="B223" t="s">
        <v>312</v>
      </c>
      <c r="C223">
        <v>143681126400</v>
      </c>
      <c r="D223">
        <v>815976261.00000012</v>
      </c>
      <c r="E223">
        <v>18683281143.94199</v>
      </c>
      <c r="F223">
        <v>154787550686.7836</v>
      </c>
      <c r="G223">
        <v>317967934491.72559</v>
      </c>
      <c r="H223">
        <v>40089.599999999999</v>
      </c>
      <c r="I223">
        <v>48420</v>
      </c>
      <c r="J223">
        <v>221159.98851776647</v>
      </c>
    </row>
    <row r="224" spans="1:10" x14ac:dyDescent="0.3">
      <c r="A224" t="b">
        <v>0</v>
      </c>
      <c r="B224" t="s">
        <v>181</v>
      </c>
      <c r="C224">
        <v>143683276800</v>
      </c>
      <c r="D224">
        <v>861476796.00000012</v>
      </c>
      <c r="E224">
        <v>18927916973.424026</v>
      </c>
      <c r="F224">
        <v>154502010766.65604</v>
      </c>
      <c r="G224">
        <v>317974681336.08008</v>
      </c>
      <c r="H224">
        <v>40090.199999999997</v>
      </c>
      <c r="I224">
        <v>51120</v>
      </c>
      <c r="J224">
        <v>221083.59653612442</v>
      </c>
    </row>
    <row r="225" spans="1:10" x14ac:dyDescent="0.3">
      <c r="A225" t="b">
        <v>0</v>
      </c>
      <c r="B225" t="s">
        <v>196</v>
      </c>
      <c r="C225">
        <v>143683276800</v>
      </c>
      <c r="D225">
        <v>861476796.00000012</v>
      </c>
      <c r="E225">
        <v>18943276973.424026</v>
      </c>
      <c r="F225">
        <v>154502010766.65604</v>
      </c>
      <c r="G225">
        <v>317990041336.08008</v>
      </c>
      <c r="H225">
        <v>40090.199999999997</v>
      </c>
      <c r="I225">
        <v>51120</v>
      </c>
      <c r="J225">
        <v>221095.59653612442</v>
      </c>
    </row>
    <row r="226" spans="1:10" x14ac:dyDescent="0.3">
      <c r="A226" t="b">
        <v>0</v>
      </c>
      <c r="B226" t="s">
        <v>307</v>
      </c>
      <c r="C226">
        <v>143706501120</v>
      </c>
      <c r="D226">
        <v>876643641</v>
      </c>
      <c r="E226">
        <v>18698641143.941986</v>
      </c>
      <c r="F226">
        <v>154713390686.78363</v>
      </c>
      <c r="G226">
        <v>317995176591.72559</v>
      </c>
      <c r="H226">
        <v>40096.68</v>
      </c>
      <c r="I226">
        <v>52020</v>
      </c>
      <c r="J226">
        <v>221121.72651776645</v>
      </c>
    </row>
    <row r="227" spans="1:10" x14ac:dyDescent="0.3">
      <c r="A227" t="b">
        <v>0</v>
      </c>
      <c r="B227" t="s">
        <v>191</v>
      </c>
      <c r="C227">
        <v>143708651520</v>
      </c>
      <c r="D227">
        <v>922144176</v>
      </c>
      <c r="E227">
        <v>18958636973.42403</v>
      </c>
      <c r="F227">
        <v>154427850766.65604</v>
      </c>
      <c r="G227">
        <v>318017283436.08008</v>
      </c>
      <c r="H227">
        <v>40097.279999999999</v>
      </c>
      <c r="I227">
        <v>54720</v>
      </c>
      <c r="J227">
        <v>221057.33453612446</v>
      </c>
    </row>
    <row r="228" spans="1:10" x14ac:dyDescent="0.3">
      <c r="A228" t="b">
        <v>0</v>
      </c>
      <c r="B228" t="s">
        <v>418</v>
      </c>
      <c r="C228">
        <v>143728435200</v>
      </c>
      <c r="D228">
        <v>639029736</v>
      </c>
      <c r="E228">
        <v>18800418600.231907</v>
      </c>
      <c r="F228">
        <v>154892683194.77069</v>
      </c>
      <c r="G228">
        <v>318060566731.00256</v>
      </c>
      <c r="H228">
        <v>40102.800000000003</v>
      </c>
      <c r="I228">
        <v>37920</v>
      </c>
      <c r="J228">
        <v>221337.56005159687</v>
      </c>
    </row>
    <row r="229" spans="1:10" x14ac:dyDescent="0.3">
      <c r="A229" t="b">
        <v>0</v>
      </c>
      <c r="B229" t="s">
        <v>413</v>
      </c>
      <c r="C229">
        <v>143728435200</v>
      </c>
      <c r="D229">
        <v>608696046</v>
      </c>
      <c r="E229">
        <v>18769698600.231911</v>
      </c>
      <c r="F229">
        <v>154966843194.77069</v>
      </c>
      <c r="G229">
        <v>318073673041.00256</v>
      </c>
      <c r="H229">
        <v>40102.800000000003</v>
      </c>
      <c r="I229">
        <v>36120</v>
      </c>
      <c r="J229">
        <v>221379.64705159687</v>
      </c>
    </row>
    <row r="230" spans="1:10" x14ac:dyDescent="0.3">
      <c r="A230" t="b">
        <v>0</v>
      </c>
      <c r="B230" t="s">
        <v>428</v>
      </c>
      <c r="C230">
        <v>143728435200</v>
      </c>
      <c r="D230">
        <v>608696046</v>
      </c>
      <c r="E230">
        <v>18785058600.231907</v>
      </c>
      <c r="F230">
        <v>154966843194.77069</v>
      </c>
      <c r="G230">
        <v>318089033041.00256</v>
      </c>
      <c r="H230">
        <v>40102.800000000003</v>
      </c>
      <c r="I230">
        <v>36120</v>
      </c>
      <c r="J230">
        <v>221391.64705159687</v>
      </c>
    </row>
    <row r="231" spans="1:10" x14ac:dyDescent="0.3">
      <c r="A231" t="b">
        <v>0</v>
      </c>
      <c r="B231" t="s">
        <v>423</v>
      </c>
      <c r="C231">
        <v>143753809920.00003</v>
      </c>
      <c r="D231">
        <v>669363426</v>
      </c>
      <c r="E231">
        <v>18800418600.231907</v>
      </c>
      <c r="F231">
        <v>154892683194.77069</v>
      </c>
      <c r="G231">
        <v>318116275141.00262</v>
      </c>
      <c r="H231">
        <v>40109.880000000005</v>
      </c>
      <c r="I231">
        <v>39720</v>
      </c>
      <c r="J231">
        <v>221353.38505159691</v>
      </c>
    </row>
    <row r="232" spans="1:10" x14ac:dyDescent="0.3">
      <c r="A232" t="b">
        <v>0</v>
      </c>
      <c r="B232" t="s">
        <v>273</v>
      </c>
      <c r="C232">
        <v>143685427199.99997</v>
      </c>
      <c r="D232">
        <v>1073812626</v>
      </c>
      <c r="E232">
        <v>18690388917.756317</v>
      </c>
      <c r="F232">
        <v>154806357172.40656</v>
      </c>
      <c r="G232">
        <v>318255985916.16284</v>
      </c>
      <c r="H232">
        <v>40090.799999999996</v>
      </c>
      <c r="I232">
        <v>63720</v>
      </c>
      <c r="J232">
        <v>221235.74068996464</v>
      </c>
    </row>
    <row r="233" spans="1:10" x14ac:dyDescent="0.3">
      <c r="A233" t="b">
        <v>0</v>
      </c>
      <c r="B233" t="s">
        <v>268</v>
      </c>
      <c r="C233">
        <v>143685427199.99997</v>
      </c>
      <c r="D233">
        <v>1043478936.0000001</v>
      </c>
      <c r="E233">
        <v>18659668917.756321</v>
      </c>
      <c r="F233">
        <v>154880517172.40656</v>
      </c>
      <c r="G233">
        <v>318269092226.16284</v>
      </c>
      <c r="H233">
        <v>40090.799999999996</v>
      </c>
      <c r="I233">
        <v>61920</v>
      </c>
      <c r="J233">
        <v>221277.82768996464</v>
      </c>
    </row>
    <row r="234" spans="1:10" x14ac:dyDescent="0.3">
      <c r="A234" t="b">
        <v>0</v>
      </c>
      <c r="B234" t="s">
        <v>283</v>
      </c>
      <c r="C234">
        <v>143685427199.99997</v>
      </c>
      <c r="D234">
        <v>1043478936.0000001</v>
      </c>
      <c r="E234">
        <v>18675028917.756321</v>
      </c>
      <c r="F234">
        <v>154880517172.40656</v>
      </c>
      <c r="G234">
        <v>318284452226.16284</v>
      </c>
      <c r="H234">
        <v>40090.799999999996</v>
      </c>
      <c r="I234">
        <v>61920</v>
      </c>
      <c r="J234">
        <v>221289.82768996464</v>
      </c>
    </row>
    <row r="235" spans="1:10" x14ac:dyDescent="0.3">
      <c r="A235" t="b">
        <v>0</v>
      </c>
      <c r="B235" t="s">
        <v>234</v>
      </c>
      <c r="C235">
        <v>145367040000</v>
      </c>
      <c r="D235">
        <v>16177968.000000002</v>
      </c>
      <c r="E235">
        <v>18457479235.280727</v>
      </c>
      <c r="F235">
        <v>154450534935.98508</v>
      </c>
      <c r="G235">
        <v>318291232139.26581</v>
      </c>
      <c r="H235">
        <v>40560</v>
      </c>
      <c r="I235">
        <v>960</v>
      </c>
      <c r="J235">
        <v>221159.03491856798</v>
      </c>
    </row>
    <row r="236" spans="1:10" x14ac:dyDescent="0.3">
      <c r="A236" t="b">
        <v>0</v>
      </c>
      <c r="B236" t="s">
        <v>278</v>
      </c>
      <c r="C236">
        <v>143710801920</v>
      </c>
      <c r="D236">
        <v>1104146316</v>
      </c>
      <c r="E236">
        <v>18690388917.756317</v>
      </c>
      <c r="F236">
        <v>154806357172.40656</v>
      </c>
      <c r="G236">
        <v>318311694326.16284</v>
      </c>
      <c r="H236">
        <v>40097.879999999997</v>
      </c>
      <c r="I236">
        <v>65520</v>
      </c>
      <c r="J236">
        <v>221251.56568996466</v>
      </c>
    </row>
    <row r="237" spans="1:10" x14ac:dyDescent="0.3">
      <c r="A237" t="b">
        <v>0</v>
      </c>
      <c r="B237" t="s">
        <v>244</v>
      </c>
      <c r="C237">
        <v>145384243200</v>
      </c>
      <c r="D237">
        <v>289181178</v>
      </c>
      <c r="E237">
        <v>18580359235.280727</v>
      </c>
      <c r="F237">
        <v>154487614935.98505</v>
      </c>
      <c r="G237">
        <v>318741398549.26575</v>
      </c>
      <c r="H237">
        <v>40564.800000000003</v>
      </c>
      <c r="I237">
        <v>17160</v>
      </c>
      <c r="J237">
        <v>221350.97191856796</v>
      </c>
    </row>
    <row r="238" spans="1:10" x14ac:dyDescent="0.3">
      <c r="A238" t="b">
        <v>0</v>
      </c>
      <c r="B238" t="s">
        <v>239</v>
      </c>
      <c r="C238">
        <v>145384243200</v>
      </c>
      <c r="D238">
        <v>258847488.00000003</v>
      </c>
      <c r="E238">
        <v>18549639235.280727</v>
      </c>
      <c r="F238">
        <v>154561774935.98505</v>
      </c>
      <c r="G238">
        <v>318754504859.26575</v>
      </c>
      <c r="H238">
        <v>40564.800000000003</v>
      </c>
      <c r="I238">
        <v>15360</v>
      </c>
      <c r="J238">
        <v>221393.05891856796</v>
      </c>
    </row>
    <row r="239" spans="1:10" x14ac:dyDescent="0.3">
      <c r="A239" t="b">
        <v>0</v>
      </c>
      <c r="B239" t="s">
        <v>249</v>
      </c>
      <c r="C239">
        <v>145409617920</v>
      </c>
      <c r="D239">
        <v>319514868</v>
      </c>
      <c r="E239">
        <v>18580359235.280727</v>
      </c>
      <c r="F239">
        <v>154487614935.98505</v>
      </c>
      <c r="G239">
        <v>318797106959.26575</v>
      </c>
      <c r="H239">
        <v>40571.879999999997</v>
      </c>
      <c r="I239">
        <v>18960</v>
      </c>
      <c r="J239">
        <v>221366.79691856797</v>
      </c>
    </row>
    <row r="240" spans="1:10" x14ac:dyDescent="0.3">
      <c r="A240" t="b">
        <v>0</v>
      </c>
      <c r="B240" t="s">
        <v>254</v>
      </c>
      <c r="C240">
        <v>145409617920</v>
      </c>
      <c r="D240">
        <v>319514868</v>
      </c>
      <c r="E240">
        <v>18580359235.280727</v>
      </c>
      <c r="F240">
        <v>154487614935.98505</v>
      </c>
      <c r="G240">
        <v>318797106959.26575</v>
      </c>
      <c r="H240">
        <v>40571.879999999997</v>
      </c>
      <c r="I240">
        <v>18960</v>
      </c>
      <c r="J240">
        <v>221366.79691856797</v>
      </c>
    </row>
    <row r="241" spans="1:10" x14ac:dyDescent="0.3">
      <c r="A241" t="b">
        <v>0</v>
      </c>
      <c r="B241" t="s">
        <v>375</v>
      </c>
      <c r="C241">
        <v>8666112000</v>
      </c>
      <c r="D241">
        <v>11686559634</v>
      </c>
      <c r="E241">
        <v>94529250956.843826</v>
      </c>
      <c r="F241">
        <v>224530663937.52936</v>
      </c>
      <c r="G241">
        <v>339412586528.37317</v>
      </c>
      <c r="H241">
        <v>2418</v>
      </c>
      <c r="I241">
        <v>693480</v>
      </c>
      <c r="J241">
        <v>297505.19497171324</v>
      </c>
    </row>
    <row r="242" spans="1:10" x14ac:dyDescent="0.3">
      <c r="A242" t="b">
        <v>0</v>
      </c>
      <c r="B242" t="s">
        <v>525</v>
      </c>
      <c r="C242">
        <v>8737075200.0000019</v>
      </c>
      <c r="D242">
        <v>11690604126</v>
      </c>
      <c r="E242">
        <v>94598019508.391068</v>
      </c>
      <c r="F242">
        <v>224521818146.79456</v>
      </c>
      <c r="G242">
        <v>339547516981.18561</v>
      </c>
      <c r="H242">
        <v>2437.8000000000002</v>
      </c>
      <c r="I242">
        <v>693720</v>
      </c>
      <c r="J242">
        <v>297578.84065626503</v>
      </c>
    </row>
    <row r="243" spans="1:10" x14ac:dyDescent="0.3">
      <c r="A243" t="b">
        <v>0</v>
      </c>
      <c r="B243" t="s">
        <v>496</v>
      </c>
      <c r="C243">
        <v>8745676800.0000019</v>
      </c>
      <c r="D243">
        <v>11718915570.000002</v>
      </c>
      <c r="E243">
        <v>94529250956.843826</v>
      </c>
      <c r="F243">
        <v>224563866253.82327</v>
      </c>
      <c r="G243">
        <v>339557709580.66711</v>
      </c>
      <c r="H243">
        <v>2440.2000000000003</v>
      </c>
      <c r="I243">
        <v>695400</v>
      </c>
      <c r="J243">
        <v>297574.81743025105</v>
      </c>
    </row>
    <row r="244" spans="1:10" x14ac:dyDescent="0.3">
      <c r="A244" t="b">
        <v>0</v>
      </c>
      <c r="B244" t="s">
        <v>201</v>
      </c>
      <c r="C244">
        <v>8863948800</v>
      </c>
      <c r="D244">
        <v>11686559634</v>
      </c>
      <c r="E244">
        <v>94543004667.153275</v>
      </c>
      <c r="F244">
        <v>224505132146.79453</v>
      </c>
      <c r="G244">
        <v>339598645247.94781</v>
      </c>
      <c r="H244">
        <v>2473.1999999999998</v>
      </c>
      <c r="I244">
        <v>693480</v>
      </c>
      <c r="J244">
        <v>297568.43191154802</v>
      </c>
    </row>
    <row r="245" spans="1:10" x14ac:dyDescent="0.3">
      <c r="A245" t="b">
        <v>0</v>
      </c>
      <c r="B245" t="s">
        <v>433</v>
      </c>
      <c r="C245">
        <v>8614502400.0000019</v>
      </c>
      <c r="D245">
        <v>11927206908.000002</v>
      </c>
      <c r="E245">
        <v>94570512087.772171</v>
      </c>
      <c r="F245">
        <v>224514062779.38242</v>
      </c>
      <c r="G245">
        <v>339626284175.1546</v>
      </c>
      <c r="H245">
        <v>2403.6000000000004</v>
      </c>
      <c r="I245">
        <v>707760</v>
      </c>
      <c r="J245">
        <v>297548.06240098213</v>
      </c>
    </row>
    <row r="246" spans="1:10" x14ac:dyDescent="0.3">
      <c r="A246" t="b">
        <v>0</v>
      </c>
      <c r="B246" t="s">
        <v>143</v>
      </c>
      <c r="C246">
        <v>8648908800</v>
      </c>
      <c r="D246">
        <v>11925184661.999998</v>
      </c>
      <c r="E246">
        <v>94543004667.153275</v>
      </c>
      <c r="F246">
        <v>224531088146.79456</v>
      </c>
      <c r="G246">
        <v>339648186275.94781</v>
      </c>
      <c r="H246">
        <v>2413.1999999999998</v>
      </c>
      <c r="I246">
        <v>707640</v>
      </c>
      <c r="J246">
        <v>297556.14751154807</v>
      </c>
    </row>
    <row r="247" spans="1:10" x14ac:dyDescent="0.3">
      <c r="A247" t="b">
        <v>0</v>
      </c>
      <c r="B247" t="s">
        <v>56</v>
      </c>
      <c r="C247">
        <v>8627404800</v>
      </c>
      <c r="D247">
        <v>11954507229</v>
      </c>
      <c r="E247">
        <v>94570512087.772171</v>
      </c>
      <c r="F247">
        <v>224510694146.79456</v>
      </c>
      <c r="G247">
        <v>339663118263.56671</v>
      </c>
      <c r="H247">
        <v>2407.1999999999998</v>
      </c>
      <c r="I247">
        <v>709380</v>
      </c>
      <c r="J247">
        <v>297555.15358390653</v>
      </c>
    </row>
    <row r="248" spans="1:10" x14ac:dyDescent="0.3">
      <c r="A248" t="b">
        <v>0</v>
      </c>
      <c r="B248" t="s">
        <v>346</v>
      </c>
      <c r="C248">
        <v>8627404800</v>
      </c>
      <c r="D248">
        <v>11954507229</v>
      </c>
      <c r="E248">
        <v>94570512087.772171</v>
      </c>
      <c r="F248">
        <v>224510694146.79456</v>
      </c>
      <c r="G248">
        <v>339663118263.56671</v>
      </c>
      <c r="H248">
        <v>2407.1999999999998</v>
      </c>
      <c r="I248">
        <v>709380</v>
      </c>
      <c r="J248">
        <v>297555.15358390653</v>
      </c>
    </row>
    <row r="249" spans="1:10" x14ac:dyDescent="0.3">
      <c r="A249" t="b">
        <v>0</v>
      </c>
      <c r="B249" t="s">
        <v>85</v>
      </c>
      <c r="C249">
        <v>8625254400</v>
      </c>
      <c r="D249">
        <v>11985852042.000002</v>
      </c>
      <c r="E249">
        <v>94666788059.938339</v>
      </c>
      <c r="F249">
        <v>224506986146.79459</v>
      </c>
      <c r="G249">
        <v>339784880648.73291</v>
      </c>
      <c r="H249">
        <v>2406.6</v>
      </c>
      <c r="I249">
        <v>711240</v>
      </c>
      <c r="J249">
        <v>297632.03928716137</v>
      </c>
    </row>
    <row r="250" spans="1:10" x14ac:dyDescent="0.3">
      <c r="A250" t="b">
        <v>0</v>
      </c>
      <c r="B250" t="s">
        <v>317</v>
      </c>
      <c r="C250">
        <v>8636006400</v>
      </c>
      <c r="D250">
        <v>12046519422</v>
      </c>
      <c r="E250">
        <v>94603520992.514847</v>
      </c>
      <c r="F250">
        <v>224507422316.1236</v>
      </c>
      <c r="G250">
        <v>339793469130.63843</v>
      </c>
      <c r="H250">
        <v>2409.6</v>
      </c>
      <c r="I250">
        <v>714840</v>
      </c>
      <c r="J250">
        <v>297599.06135610474</v>
      </c>
    </row>
    <row r="251" spans="1:10" x14ac:dyDescent="0.3">
      <c r="A251" t="b">
        <v>0</v>
      </c>
      <c r="B251" t="s">
        <v>114</v>
      </c>
      <c r="C251">
        <v>8627404800</v>
      </c>
      <c r="D251">
        <v>12026296961.999998</v>
      </c>
      <c r="E251">
        <v>94625526929.009964</v>
      </c>
      <c r="F251">
        <v>224540358146.79459</v>
      </c>
      <c r="G251">
        <v>339819586837.80457</v>
      </c>
      <c r="H251">
        <v>2407.1999999999998</v>
      </c>
      <c r="I251">
        <v>713640</v>
      </c>
      <c r="J251">
        <v>297640.92802862357</v>
      </c>
    </row>
    <row r="252" spans="1:10" x14ac:dyDescent="0.3">
      <c r="A252" t="b">
        <v>0</v>
      </c>
      <c r="B252" t="s">
        <v>27</v>
      </c>
      <c r="C252">
        <v>8687616000</v>
      </c>
      <c r="D252">
        <v>12092019957</v>
      </c>
      <c r="E252">
        <v>94543004667.153275</v>
      </c>
      <c r="F252">
        <v>224521818146.79456</v>
      </c>
      <c r="G252">
        <v>339844458770.94781</v>
      </c>
      <c r="H252">
        <v>2424</v>
      </c>
      <c r="I252">
        <v>717540</v>
      </c>
      <c r="J252">
        <v>297594.78901154804</v>
      </c>
    </row>
    <row r="253" spans="1:10" x14ac:dyDescent="0.3">
      <c r="A253" t="b">
        <v>0</v>
      </c>
      <c r="B253" t="s">
        <v>385</v>
      </c>
      <c r="C253">
        <v>8683315200.0000019</v>
      </c>
      <c r="D253">
        <v>11959562844</v>
      </c>
      <c r="E253">
        <v>94652130956.843826</v>
      </c>
      <c r="F253">
        <v>224567743937.52933</v>
      </c>
      <c r="G253">
        <v>339862752938.37317</v>
      </c>
      <c r="H253">
        <v>2422.8000000000002</v>
      </c>
      <c r="I253">
        <v>709680</v>
      </c>
      <c r="J253">
        <v>297697.13197171321</v>
      </c>
    </row>
    <row r="254" spans="1:10" x14ac:dyDescent="0.3">
      <c r="A254" t="b">
        <v>0</v>
      </c>
      <c r="B254" t="s">
        <v>380</v>
      </c>
      <c r="C254">
        <v>8683315200.0000019</v>
      </c>
      <c r="D254">
        <v>11929229154</v>
      </c>
      <c r="E254">
        <v>94621410956.843826</v>
      </c>
      <c r="F254">
        <v>224641903937.52927</v>
      </c>
      <c r="G254">
        <v>339875859248.37311</v>
      </c>
      <c r="H254">
        <v>2422.8000000000002</v>
      </c>
      <c r="I254">
        <v>707880</v>
      </c>
      <c r="J254">
        <v>297739.21897171316</v>
      </c>
    </row>
    <row r="255" spans="1:10" x14ac:dyDescent="0.3">
      <c r="A255" t="b">
        <v>0</v>
      </c>
      <c r="B255" t="s">
        <v>395</v>
      </c>
      <c r="C255">
        <v>8683315200.0000019</v>
      </c>
      <c r="D255">
        <v>11929229154</v>
      </c>
      <c r="E255">
        <v>94636770956.843826</v>
      </c>
      <c r="F255">
        <v>224641903937.52927</v>
      </c>
      <c r="G255">
        <v>339891219248.37311</v>
      </c>
      <c r="H255">
        <v>2422.8000000000002</v>
      </c>
      <c r="I255">
        <v>707880</v>
      </c>
      <c r="J255">
        <v>297751.21897171316</v>
      </c>
    </row>
    <row r="256" spans="1:10" x14ac:dyDescent="0.3">
      <c r="A256" t="b">
        <v>0</v>
      </c>
      <c r="B256" t="s">
        <v>390</v>
      </c>
      <c r="C256">
        <v>8708689920</v>
      </c>
      <c r="D256">
        <v>11989896534</v>
      </c>
      <c r="E256">
        <v>94652130956.843826</v>
      </c>
      <c r="F256">
        <v>224567743937.52933</v>
      </c>
      <c r="G256">
        <v>339918461348.37317</v>
      </c>
      <c r="H256">
        <v>2429.8799999999997</v>
      </c>
      <c r="I256">
        <v>711480</v>
      </c>
      <c r="J256">
        <v>297712.95697171323</v>
      </c>
    </row>
    <row r="257" spans="1:10" x14ac:dyDescent="0.3">
      <c r="A257" t="b">
        <v>0</v>
      </c>
      <c r="B257" t="s">
        <v>462</v>
      </c>
      <c r="C257">
        <v>8816640000</v>
      </c>
      <c r="D257">
        <v>12046519422</v>
      </c>
      <c r="E257">
        <v>94584265798.081635</v>
      </c>
      <c r="F257">
        <v>224521818146.79456</v>
      </c>
      <c r="G257">
        <v>339969243366.87622</v>
      </c>
      <c r="H257">
        <v>2460</v>
      </c>
      <c r="I257">
        <v>714840</v>
      </c>
      <c r="J257">
        <v>297668.55477008584</v>
      </c>
    </row>
    <row r="258" spans="1:10" x14ac:dyDescent="0.3">
      <c r="A258" t="b">
        <v>0</v>
      </c>
      <c r="B258" t="s">
        <v>535</v>
      </c>
      <c r="C258">
        <v>8754278400</v>
      </c>
      <c r="D258">
        <v>11963607336</v>
      </c>
      <c r="E258">
        <v>94720899508.391068</v>
      </c>
      <c r="F258">
        <v>224558898146.79459</v>
      </c>
      <c r="G258">
        <v>339997683391.18567</v>
      </c>
      <c r="H258">
        <v>2442.6</v>
      </c>
      <c r="I258">
        <v>709920</v>
      </c>
      <c r="J258">
        <v>297770.77765626501</v>
      </c>
    </row>
    <row r="259" spans="1:10" x14ac:dyDescent="0.3">
      <c r="A259" t="b">
        <v>0</v>
      </c>
      <c r="B259" t="s">
        <v>506</v>
      </c>
      <c r="C259">
        <v>8762880000</v>
      </c>
      <c r="D259">
        <v>11991918780.000002</v>
      </c>
      <c r="E259">
        <v>94652130956.843826</v>
      </c>
      <c r="F259">
        <v>224600946253.82324</v>
      </c>
      <c r="G259">
        <v>340007875990.66705</v>
      </c>
      <c r="H259">
        <v>2445</v>
      </c>
      <c r="I259">
        <v>711600</v>
      </c>
      <c r="J259">
        <v>297766.75443025096</v>
      </c>
    </row>
    <row r="260" spans="1:10" x14ac:dyDescent="0.3">
      <c r="A260" t="b">
        <v>0</v>
      </c>
      <c r="B260" t="s">
        <v>530</v>
      </c>
      <c r="C260">
        <v>8754278400</v>
      </c>
      <c r="D260">
        <v>11933273646</v>
      </c>
      <c r="E260">
        <v>94690179508.391068</v>
      </c>
      <c r="F260">
        <v>224633058146.79456</v>
      </c>
      <c r="G260">
        <v>340010789701.18561</v>
      </c>
      <c r="H260">
        <v>2442.6</v>
      </c>
      <c r="I260">
        <v>708120</v>
      </c>
      <c r="J260">
        <v>297812.86465626501</v>
      </c>
    </row>
    <row r="261" spans="1:10" x14ac:dyDescent="0.3">
      <c r="A261" t="b">
        <v>0</v>
      </c>
      <c r="B261" t="s">
        <v>501</v>
      </c>
      <c r="C261">
        <v>8762880000</v>
      </c>
      <c r="D261">
        <v>11961585090</v>
      </c>
      <c r="E261">
        <v>94621410956.843826</v>
      </c>
      <c r="F261">
        <v>224675106253.82324</v>
      </c>
      <c r="G261">
        <v>340020982300.66705</v>
      </c>
      <c r="H261">
        <v>2445</v>
      </c>
      <c r="I261">
        <v>709800</v>
      </c>
      <c r="J261">
        <v>297808.84143025096</v>
      </c>
    </row>
    <row r="262" spans="1:10" x14ac:dyDescent="0.3">
      <c r="A262" t="b">
        <v>0</v>
      </c>
      <c r="B262" t="s">
        <v>545</v>
      </c>
      <c r="C262">
        <v>8754278400</v>
      </c>
      <c r="D262">
        <v>11933273646</v>
      </c>
      <c r="E262">
        <v>94705539508.391068</v>
      </c>
      <c r="F262">
        <v>224633058146.79456</v>
      </c>
      <c r="G262">
        <v>340026149701.18561</v>
      </c>
      <c r="H262">
        <v>2442.6</v>
      </c>
      <c r="I262">
        <v>708120</v>
      </c>
      <c r="J262">
        <v>297824.86465626501</v>
      </c>
    </row>
    <row r="263" spans="1:10" x14ac:dyDescent="0.3">
      <c r="A263" t="b">
        <v>0</v>
      </c>
      <c r="B263" t="s">
        <v>516</v>
      </c>
      <c r="C263">
        <v>8762880000</v>
      </c>
      <c r="D263">
        <v>11961585090</v>
      </c>
      <c r="E263">
        <v>94636770956.843826</v>
      </c>
      <c r="F263">
        <v>224675106253.82324</v>
      </c>
      <c r="G263">
        <v>340036342300.66705</v>
      </c>
      <c r="H263">
        <v>2445</v>
      </c>
      <c r="I263">
        <v>709800</v>
      </c>
      <c r="J263">
        <v>297820.84143025096</v>
      </c>
    </row>
    <row r="264" spans="1:10" x14ac:dyDescent="0.3">
      <c r="A264" t="b">
        <v>0</v>
      </c>
      <c r="B264" t="s">
        <v>211</v>
      </c>
      <c r="C264">
        <v>8881152000</v>
      </c>
      <c r="D264">
        <v>11959562844</v>
      </c>
      <c r="E264">
        <v>94665884667.153259</v>
      </c>
      <c r="F264">
        <v>224542212146.79453</v>
      </c>
      <c r="G264">
        <v>340048811657.94775</v>
      </c>
      <c r="H264">
        <v>2478</v>
      </c>
      <c r="I264">
        <v>709680</v>
      </c>
      <c r="J264">
        <v>297760.36891154799</v>
      </c>
    </row>
    <row r="265" spans="1:10" x14ac:dyDescent="0.3">
      <c r="A265" t="b">
        <v>0</v>
      </c>
      <c r="B265" t="s">
        <v>540</v>
      </c>
      <c r="C265">
        <v>8779653120.0000019</v>
      </c>
      <c r="D265">
        <v>11993941026</v>
      </c>
      <c r="E265">
        <v>94720899508.391068</v>
      </c>
      <c r="F265">
        <v>224558898146.79459</v>
      </c>
      <c r="G265">
        <v>340053391801.18567</v>
      </c>
      <c r="H265">
        <v>2449.6800000000003</v>
      </c>
      <c r="I265">
        <v>711720</v>
      </c>
      <c r="J265">
        <v>297786.60265626502</v>
      </c>
    </row>
    <row r="266" spans="1:10" x14ac:dyDescent="0.3">
      <c r="A266" t="b">
        <v>0</v>
      </c>
      <c r="B266" t="s">
        <v>206</v>
      </c>
      <c r="C266">
        <v>8881152000</v>
      </c>
      <c r="D266">
        <v>11929229154</v>
      </c>
      <c r="E266">
        <v>94635164667.153259</v>
      </c>
      <c r="F266">
        <v>224616372146.79459</v>
      </c>
      <c r="G266">
        <v>340061917967.94788</v>
      </c>
      <c r="H266">
        <v>2478</v>
      </c>
      <c r="I266">
        <v>707880</v>
      </c>
      <c r="J266">
        <v>297802.45591154805</v>
      </c>
    </row>
    <row r="267" spans="1:10" x14ac:dyDescent="0.3">
      <c r="A267" t="b">
        <v>0</v>
      </c>
      <c r="B267" t="s">
        <v>511</v>
      </c>
      <c r="C267">
        <v>8788254720</v>
      </c>
      <c r="D267">
        <v>12022252470.000002</v>
      </c>
      <c r="E267">
        <v>94652130956.843826</v>
      </c>
      <c r="F267">
        <v>224600946253.82324</v>
      </c>
      <c r="G267">
        <v>340063584400.66705</v>
      </c>
      <c r="H267">
        <v>2452.08</v>
      </c>
      <c r="I267">
        <v>713400</v>
      </c>
      <c r="J267">
        <v>297782.57943025097</v>
      </c>
    </row>
    <row r="268" spans="1:10" x14ac:dyDescent="0.3">
      <c r="A268" t="b">
        <v>0</v>
      </c>
      <c r="B268" t="s">
        <v>443</v>
      </c>
      <c r="C268">
        <v>8631705600</v>
      </c>
      <c r="D268">
        <v>12200210118</v>
      </c>
      <c r="E268">
        <v>94693392087.772186</v>
      </c>
      <c r="F268">
        <v>224551142779.38242</v>
      </c>
      <c r="G268">
        <v>340076450585.1546</v>
      </c>
      <c r="H268">
        <v>2408.4</v>
      </c>
      <c r="I268">
        <v>723960</v>
      </c>
      <c r="J268">
        <v>297739.99940098211</v>
      </c>
    </row>
    <row r="269" spans="1:10" x14ac:dyDescent="0.3">
      <c r="A269" t="b">
        <v>0</v>
      </c>
      <c r="B269" t="s">
        <v>221</v>
      </c>
      <c r="C269">
        <v>8881152000</v>
      </c>
      <c r="D269">
        <v>11929229154</v>
      </c>
      <c r="E269">
        <v>94650524667.153259</v>
      </c>
      <c r="F269">
        <v>224616372146.79459</v>
      </c>
      <c r="G269">
        <v>340077277967.94788</v>
      </c>
      <c r="H269">
        <v>2478</v>
      </c>
      <c r="I269">
        <v>707880</v>
      </c>
      <c r="J269">
        <v>297814.45591154805</v>
      </c>
    </row>
    <row r="270" spans="1:10" x14ac:dyDescent="0.3">
      <c r="A270" t="b">
        <v>0</v>
      </c>
      <c r="B270" t="s">
        <v>438</v>
      </c>
      <c r="C270">
        <v>8631705600</v>
      </c>
      <c r="D270">
        <v>12169876428</v>
      </c>
      <c r="E270">
        <v>94662672087.772186</v>
      </c>
      <c r="F270">
        <v>224625302779.38235</v>
      </c>
      <c r="G270">
        <v>340089556895.15454</v>
      </c>
      <c r="H270">
        <v>2408.4</v>
      </c>
      <c r="I270">
        <v>722160</v>
      </c>
      <c r="J270">
        <v>297782.08640098211</v>
      </c>
    </row>
    <row r="271" spans="1:10" x14ac:dyDescent="0.3">
      <c r="A271" t="b">
        <v>0</v>
      </c>
      <c r="B271" t="s">
        <v>153</v>
      </c>
      <c r="C271">
        <v>8666112000</v>
      </c>
      <c r="D271">
        <v>12198187872</v>
      </c>
      <c r="E271">
        <v>94665884667.153259</v>
      </c>
      <c r="F271">
        <v>224568168146.79459</v>
      </c>
      <c r="G271">
        <v>340098352685.94788</v>
      </c>
      <c r="H271">
        <v>2418</v>
      </c>
      <c r="I271">
        <v>723840</v>
      </c>
      <c r="J271">
        <v>297748.08451154805</v>
      </c>
    </row>
    <row r="272" spans="1:10" x14ac:dyDescent="0.3">
      <c r="A272" t="b">
        <v>0</v>
      </c>
      <c r="B272" t="s">
        <v>216</v>
      </c>
      <c r="C272">
        <v>8906526720</v>
      </c>
      <c r="D272">
        <v>11989896534</v>
      </c>
      <c r="E272">
        <v>94665884667.153259</v>
      </c>
      <c r="F272">
        <v>224542212146.79453</v>
      </c>
      <c r="G272">
        <v>340104520067.94775</v>
      </c>
      <c r="H272">
        <v>2485.08</v>
      </c>
      <c r="I272">
        <v>711480</v>
      </c>
      <c r="J272">
        <v>297776.19391154801</v>
      </c>
    </row>
    <row r="273" spans="1:10" x14ac:dyDescent="0.3">
      <c r="A273" t="b">
        <v>0</v>
      </c>
      <c r="B273" t="s">
        <v>453</v>
      </c>
      <c r="C273">
        <v>8631705600</v>
      </c>
      <c r="D273">
        <v>12169876428</v>
      </c>
      <c r="E273">
        <v>94678032087.772186</v>
      </c>
      <c r="F273">
        <v>224625302779.38235</v>
      </c>
      <c r="G273">
        <v>340104916895.15454</v>
      </c>
      <c r="H273">
        <v>2408.4</v>
      </c>
      <c r="I273">
        <v>722160</v>
      </c>
      <c r="J273">
        <v>297794.08640098211</v>
      </c>
    </row>
    <row r="274" spans="1:10" x14ac:dyDescent="0.3">
      <c r="A274" t="b">
        <v>0</v>
      </c>
      <c r="B274" t="s">
        <v>148</v>
      </c>
      <c r="C274">
        <v>8666112000</v>
      </c>
      <c r="D274">
        <v>12167854182</v>
      </c>
      <c r="E274">
        <v>94635164667.153259</v>
      </c>
      <c r="F274">
        <v>224642328146.79459</v>
      </c>
      <c r="G274">
        <v>340111458995.94788</v>
      </c>
      <c r="H274">
        <v>2418</v>
      </c>
      <c r="I274">
        <v>722040</v>
      </c>
      <c r="J274">
        <v>297790.17151154805</v>
      </c>
    </row>
    <row r="275" spans="1:10" x14ac:dyDescent="0.3">
      <c r="A275" t="b">
        <v>0</v>
      </c>
      <c r="B275" t="s">
        <v>66</v>
      </c>
      <c r="C275">
        <v>8644608000</v>
      </c>
      <c r="D275">
        <v>12227510439</v>
      </c>
      <c r="E275">
        <v>94693392087.772186</v>
      </c>
      <c r="F275">
        <v>224547774146.79459</v>
      </c>
      <c r="G275">
        <v>340113284673.56677</v>
      </c>
      <c r="H275">
        <v>2412</v>
      </c>
      <c r="I275">
        <v>725580</v>
      </c>
      <c r="J275">
        <v>297747.09058390657</v>
      </c>
    </row>
    <row r="276" spans="1:10" x14ac:dyDescent="0.3">
      <c r="A276" t="b">
        <v>0</v>
      </c>
      <c r="B276" t="s">
        <v>356</v>
      </c>
      <c r="C276">
        <v>8644608000</v>
      </c>
      <c r="D276">
        <v>12227510439</v>
      </c>
      <c r="E276">
        <v>94693392087.772186</v>
      </c>
      <c r="F276">
        <v>224547774146.79459</v>
      </c>
      <c r="G276">
        <v>340113284673.56677</v>
      </c>
      <c r="H276">
        <v>2412</v>
      </c>
      <c r="I276">
        <v>725580</v>
      </c>
      <c r="J276">
        <v>297747.09058390657</v>
      </c>
    </row>
    <row r="277" spans="1:10" x14ac:dyDescent="0.3">
      <c r="A277" t="b">
        <v>0</v>
      </c>
      <c r="B277" t="s">
        <v>61</v>
      </c>
      <c r="C277">
        <v>8644608000</v>
      </c>
      <c r="D277">
        <v>12197176749</v>
      </c>
      <c r="E277">
        <v>94662672087.772186</v>
      </c>
      <c r="F277">
        <v>224621934146.79462</v>
      </c>
      <c r="G277">
        <v>340126390983.56677</v>
      </c>
      <c r="H277">
        <v>2412</v>
      </c>
      <c r="I277">
        <v>723780</v>
      </c>
      <c r="J277">
        <v>297789.17758390657</v>
      </c>
    </row>
    <row r="278" spans="1:10" x14ac:dyDescent="0.3">
      <c r="A278" t="b">
        <v>0</v>
      </c>
      <c r="B278" t="s">
        <v>351</v>
      </c>
      <c r="C278">
        <v>8644608000</v>
      </c>
      <c r="D278">
        <v>12197176749</v>
      </c>
      <c r="E278">
        <v>94662672087.772186</v>
      </c>
      <c r="F278">
        <v>224621934146.79462</v>
      </c>
      <c r="G278">
        <v>340126390983.56677</v>
      </c>
      <c r="H278">
        <v>2412</v>
      </c>
      <c r="I278">
        <v>723780</v>
      </c>
      <c r="J278">
        <v>297789.17758390657</v>
      </c>
    </row>
    <row r="279" spans="1:10" x14ac:dyDescent="0.3">
      <c r="A279" t="b">
        <v>0</v>
      </c>
      <c r="B279" t="s">
        <v>163</v>
      </c>
      <c r="C279">
        <v>8666112000</v>
      </c>
      <c r="D279">
        <v>12167854182</v>
      </c>
      <c r="E279">
        <v>94650524667.153259</v>
      </c>
      <c r="F279">
        <v>224642328146.79459</v>
      </c>
      <c r="G279">
        <v>340126818995.94788</v>
      </c>
      <c r="H279">
        <v>2418</v>
      </c>
      <c r="I279">
        <v>722040</v>
      </c>
      <c r="J279">
        <v>297802.17151154805</v>
      </c>
    </row>
    <row r="280" spans="1:10" x14ac:dyDescent="0.3">
      <c r="A280" t="b">
        <v>0</v>
      </c>
      <c r="B280" t="s">
        <v>448</v>
      </c>
      <c r="C280">
        <v>8657080320</v>
      </c>
      <c r="D280">
        <v>12230543808.000002</v>
      </c>
      <c r="E280">
        <v>94693392087.772186</v>
      </c>
      <c r="F280">
        <v>224551142779.38242</v>
      </c>
      <c r="G280">
        <v>340132158995.1546</v>
      </c>
      <c r="H280">
        <v>2415.48</v>
      </c>
      <c r="I280">
        <v>725760</v>
      </c>
      <c r="J280">
        <v>297755.82440098212</v>
      </c>
    </row>
    <row r="281" spans="1:10" x14ac:dyDescent="0.3">
      <c r="A281" t="b">
        <v>0</v>
      </c>
      <c r="B281" t="s">
        <v>95</v>
      </c>
      <c r="C281">
        <v>8642457600</v>
      </c>
      <c r="D281">
        <v>12258855251.999998</v>
      </c>
      <c r="E281">
        <v>94693392087.772186</v>
      </c>
      <c r="F281">
        <v>224544066146.79456</v>
      </c>
      <c r="G281">
        <v>340138771086.56677</v>
      </c>
      <c r="H281">
        <v>2411.3999999999996</v>
      </c>
      <c r="I281">
        <v>727440</v>
      </c>
      <c r="J281">
        <v>297748.76068390656</v>
      </c>
    </row>
    <row r="282" spans="1:10" x14ac:dyDescent="0.3">
      <c r="A282" t="b">
        <v>0</v>
      </c>
      <c r="B282" t="s">
        <v>76</v>
      </c>
      <c r="C282">
        <v>8644608000</v>
      </c>
      <c r="D282">
        <v>12197176749</v>
      </c>
      <c r="E282">
        <v>94678032087.772186</v>
      </c>
      <c r="F282">
        <v>224621934146.79462</v>
      </c>
      <c r="G282">
        <v>340141750983.56677</v>
      </c>
      <c r="H282">
        <v>2412</v>
      </c>
      <c r="I282">
        <v>723780</v>
      </c>
      <c r="J282">
        <v>297801.17758390657</v>
      </c>
    </row>
    <row r="283" spans="1:10" x14ac:dyDescent="0.3">
      <c r="A283" t="b">
        <v>0</v>
      </c>
      <c r="B283" t="s">
        <v>366</v>
      </c>
      <c r="C283">
        <v>8644608000</v>
      </c>
      <c r="D283">
        <v>12197176749</v>
      </c>
      <c r="E283">
        <v>94678032087.772186</v>
      </c>
      <c r="F283">
        <v>224621934146.79462</v>
      </c>
      <c r="G283">
        <v>340141750983.56677</v>
      </c>
      <c r="H283">
        <v>2412</v>
      </c>
      <c r="I283">
        <v>723780</v>
      </c>
      <c r="J283">
        <v>297801.17758390657</v>
      </c>
    </row>
    <row r="284" spans="1:10" x14ac:dyDescent="0.3">
      <c r="A284" t="b">
        <v>0</v>
      </c>
      <c r="B284" t="s">
        <v>158</v>
      </c>
      <c r="C284">
        <v>8691486720</v>
      </c>
      <c r="D284">
        <v>12228521561.999998</v>
      </c>
      <c r="E284">
        <v>94665884667.153259</v>
      </c>
      <c r="F284">
        <v>224568168146.79459</v>
      </c>
      <c r="G284">
        <v>340154061095.94788</v>
      </c>
      <c r="H284">
        <v>2425.08</v>
      </c>
      <c r="I284">
        <v>725640</v>
      </c>
      <c r="J284">
        <v>297763.90951154806</v>
      </c>
    </row>
    <row r="285" spans="1:10" x14ac:dyDescent="0.3">
      <c r="A285" t="b">
        <v>0</v>
      </c>
      <c r="B285" t="s">
        <v>71</v>
      </c>
      <c r="C285">
        <v>8669982720</v>
      </c>
      <c r="D285">
        <v>12257844129</v>
      </c>
      <c r="E285">
        <v>94693392087.772186</v>
      </c>
      <c r="F285">
        <v>224547774146.79459</v>
      </c>
      <c r="G285">
        <v>340168993083.56677</v>
      </c>
      <c r="H285">
        <v>2419.08</v>
      </c>
      <c r="I285">
        <v>727380</v>
      </c>
      <c r="J285">
        <v>297762.91558390652</v>
      </c>
    </row>
    <row r="286" spans="1:10" x14ac:dyDescent="0.3">
      <c r="A286" t="b">
        <v>0</v>
      </c>
      <c r="B286" t="s">
        <v>361</v>
      </c>
      <c r="C286">
        <v>8669982720</v>
      </c>
      <c r="D286">
        <v>12257844129</v>
      </c>
      <c r="E286">
        <v>94693392087.772186</v>
      </c>
      <c r="F286">
        <v>224547774146.79459</v>
      </c>
      <c r="G286">
        <v>340168993083.56677</v>
      </c>
      <c r="H286">
        <v>2419.08</v>
      </c>
      <c r="I286">
        <v>727380</v>
      </c>
      <c r="J286">
        <v>297762.91558390652</v>
      </c>
    </row>
    <row r="287" spans="1:10" x14ac:dyDescent="0.3">
      <c r="A287" t="b">
        <v>0</v>
      </c>
      <c r="B287" t="s">
        <v>327</v>
      </c>
      <c r="C287">
        <v>8653209600</v>
      </c>
      <c r="D287">
        <v>12319522632.000002</v>
      </c>
      <c r="E287">
        <v>94726400992.514862</v>
      </c>
      <c r="F287">
        <v>224544502316.12357</v>
      </c>
      <c r="G287">
        <v>340243635540.63843</v>
      </c>
      <c r="H287">
        <v>2414.4</v>
      </c>
      <c r="I287">
        <v>731040</v>
      </c>
      <c r="J287">
        <v>297790.99835610471</v>
      </c>
    </row>
    <row r="288" spans="1:10" x14ac:dyDescent="0.3">
      <c r="A288" t="b">
        <v>0</v>
      </c>
      <c r="B288" t="s">
        <v>90</v>
      </c>
      <c r="C288">
        <v>8642457600</v>
      </c>
      <c r="D288">
        <v>12228521561.999998</v>
      </c>
      <c r="E288">
        <v>94758948059.938324</v>
      </c>
      <c r="F288">
        <v>224618226146.79456</v>
      </c>
      <c r="G288">
        <v>340248153368.73291</v>
      </c>
      <c r="H288">
        <v>2411.3999999999996</v>
      </c>
      <c r="I288">
        <v>725640</v>
      </c>
      <c r="J288">
        <v>297866.06328716135</v>
      </c>
    </row>
    <row r="289" spans="1:10" x14ac:dyDescent="0.3">
      <c r="A289" t="b">
        <v>0</v>
      </c>
      <c r="B289" t="s">
        <v>322</v>
      </c>
      <c r="C289">
        <v>8653209600</v>
      </c>
      <c r="D289">
        <v>12289188942.000002</v>
      </c>
      <c r="E289">
        <v>94695680992.514862</v>
      </c>
      <c r="F289">
        <v>224618662316.12357</v>
      </c>
      <c r="G289">
        <v>340256741850.63843</v>
      </c>
      <c r="H289">
        <v>2414.4</v>
      </c>
      <c r="I289">
        <v>729240</v>
      </c>
      <c r="J289">
        <v>297833.08535610471</v>
      </c>
    </row>
    <row r="290" spans="1:10" x14ac:dyDescent="0.3">
      <c r="A290" t="b">
        <v>0</v>
      </c>
      <c r="B290" t="s">
        <v>288</v>
      </c>
      <c r="C290">
        <v>8618803200</v>
      </c>
      <c r="D290">
        <v>12243688407</v>
      </c>
      <c r="E290">
        <v>94661286575.814545</v>
      </c>
      <c r="F290">
        <v>224733198066.92218</v>
      </c>
      <c r="G290">
        <v>340256976249.73669</v>
      </c>
      <c r="H290">
        <v>2404.7999999999997</v>
      </c>
      <c r="I290">
        <v>726540</v>
      </c>
      <c r="J290">
        <v>297895.10497611453</v>
      </c>
    </row>
    <row r="291" spans="1:10" x14ac:dyDescent="0.3">
      <c r="A291" t="b">
        <v>0</v>
      </c>
      <c r="B291" t="s">
        <v>105</v>
      </c>
      <c r="C291">
        <v>8642457600</v>
      </c>
      <c r="D291">
        <v>12228521561.999998</v>
      </c>
      <c r="E291">
        <v>94774308059.938324</v>
      </c>
      <c r="F291">
        <v>224618226146.79456</v>
      </c>
      <c r="G291">
        <v>340263513368.73291</v>
      </c>
      <c r="H291">
        <v>2411.3999999999996</v>
      </c>
      <c r="I291">
        <v>725640</v>
      </c>
      <c r="J291">
        <v>297878.06328716135</v>
      </c>
    </row>
    <row r="292" spans="1:10" x14ac:dyDescent="0.3">
      <c r="A292" t="b">
        <v>0</v>
      </c>
      <c r="B292" t="s">
        <v>124</v>
      </c>
      <c r="C292">
        <v>8644608000</v>
      </c>
      <c r="D292">
        <v>12299300171.999998</v>
      </c>
      <c r="E292">
        <v>94748406929.009964</v>
      </c>
      <c r="F292">
        <v>224577438146.79456</v>
      </c>
      <c r="G292">
        <v>340269753247.8045</v>
      </c>
      <c r="H292">
        <v>2412</v>
      </c>
      <c r="I292">
        <v>729840</v>
      </c>
      <c r="J292">
        <v>297832.86502862361</v>
      </c>
    </row>
    <row r="293" spans="1:10" x14ac:dyDescent="0.3">
      <c r="A293" t="b">
        <v>0</v>
      </c>
      <c r="B293" t="s">
        <v>337</v>
      </c>
      <c r="C293">
        <v>8653209600</v>
      </c>
      <c r="D293">
        <v>12289188942.000002</v>
      </c>
      <c r="E293">
        <v>94711040992.514862</v>
      </c>
      <c r="F293">
        <v>224618662316.12357</v>
      </c>
      <c r="G293">
        <v>340272101850.63843</v>
      </c>
      <c r="H293">
        <v>2414.4</v>
      </c>
      <c r="I293">
        <v>729240</v>
      </c>
      <c r="J293">
        <v>297845.08535610471</v>
      </c>
    </row>
    <row r="294" spans="1:10" x14ac:dyDescent="0.3">
      <c r="A294" t="b">
        <v>0</v>
      </c>
      <c r="B294" t="s">
        <v>172</v>
      </c>
      <c r="C294">
        <v>8620953600</v>
      </c>
      <c r="D294">
        <v>12289188942.000002</v>
      </c>
      <c r="E294">
        <v>94921282405.296585</v>
      </c>
      <c r="F294">
        <v>224447658146.79456</v>
      </c>
      <c r="G294">
        <v>340279083094.09113</v>
      </c>
      <c r="H294">
        <v>2405.4</v>
      </c>
      <c r="I294">
        <v>729240</v>
      </c>
      <c r="J294">
        <v>297830.71299447253</v>
      </c>
    </row>
    <row r="295" spans="1:10" x14ac:dyDescent="0.3">
      <c r="A295" t="b">
        <v>0</v>
      </c>
      <c r="B295" t="s">
        <v>119</v>
      </c>
      <c r="C295">
        <v>8644608000</v>
      </c>
      <c r="D295">
        <v>12268966482.000002</v>
      </c>
      <c r="E295">
        <v>94717686929.009964</v>
      </c>
      <c r="F295">
        <v>224651598146.79456</v>
      </c>
      <c r="G295">
        <v>340282859557.8045</v>
      </c>
      <c r="H295">
        <v>2412</v>
      </c>
      <c r="I295">
        <v>728040</v>
      </c>
      <c r="J295">
        <v>297874.95202862361</v>
      </c>
    </row>
    <row r="296" spans="1:10" x14ac:dyDescent="0.3">
      <c r="A296" t="b">
        <v>0</v>
      </c>
      <c r="B296" t="s">
        <v>100</v>
      </c>
      <c r="C296">
        <v>8667832320</v>
      </c>
      <c r="D296">
        <v>12289188942.000002</v>
      </c>
      <c r="E296">
        <v>94789668059.938324</v>
      </c>
      <c r="F296">
        <v>224544066146.79456</v>
      </c>
      <c r="G296">
        <v>340290755468.73291</v>
      </c>
      <c r="H296">
        <v>2418.48</v>
      </c>
      <c r="I296">
        <v>729240</v>
      </c>
      <c r="J296">
        <v>297839.80128716136</v>
      </c>
    </row>
    <row r="297" spans="1:10" x14ac:dyDescent="0.3">
      <c r="A297" t="b">
        <v>0</v>
      </c>
      <c r="B297" t="s">
        <v>37</v>
      </c>
      <c r="C297">
        <v>8704819200</v>
      </c>
      <c r="D297">
        <v>12365023167.000002</v>
      </c>
      <c r="E297">
        <v>94665884667.153259</v>
      </c>
      <c r="F297">
        <v>224558898146.79459</v>
      </c>
      <c r="G297">
        <v>340294625180.94788</v>
      </c>
      <c r="H297">
        <v>2428.7999999999997</v>
      </c>
      <c r="I297">
        <v>733740</v>
      </c>
      <c r="J297">
        <v>297786.72601154807</v>
      </c>
    </row>
    <row r="298" spans="1:10" x14ac:dyDescent="0.3">
      <c r="A298" t="b">
        <v>0</v>
      </c>
      <c r="B298" t="s">
        <v>134</v>
      </c>
      <c r="C298">
        <v>8644608000</v>
      </c>
      <c r="D298">
        <v>12268966482.000002</v>
      </c>
      <c r="E298">
        <v>94733046929.009964</v>
      </c>
      <c r="F298">
        <v>224651598146.79456</v>
      </c>
      <c r="G298">
        <v>340298219557.8045</v>
      </c>
      <c r="H298">
        <v>2412</v>
      </c>
      <c r="I298">
        <v>728040</v>
      </c>
      <c r="J298">
        <v>297886.95202862361</v>
      </c>
    </row>
    <row r="299" spans="1:10" x14ac:dyDescent="0.3">
      <c r="A299" t="b">
        <v>0</v>
      </c>
      <c r="B299" t="s">
        <v>332</v>
      </c>
      <c r="C299">
        <v>8678584320</v>
      </c>
      <c r="D299">
        <v>12349856321.999998</v>
      </c>
      <c r="E299">
        <v>94726400992.514862</v>
      </c>
      <c r="F299">
        <v>224544502316.12357</v>
      </c>
      <c r="G299">
        <v>340299343950.63843</v>
      </c>
      <c r="H299">
        <v>2421.48</v>
      </c>
      <c r="I299">
        <v>732840</v>
      </c>
      <c r="J299">
        <v>297806.82335610472</v>
      </c>
    </row>
    <row r="300" spans="1:10" x14ac:dyDescent="0.3">
      <c r="A300" t="b">
        <v>0</v>
      </c>
      <c r="B300" t="s">
        <v>32</v>
      </c>
      <c r="C300">
        <v>8704819200</v>
      </c>
      <c r="D300">
        <v>12334689476.999998</v>
      </c>
      <c r="E300">
        <v>94635164667.153259</v>
      </c>
      <c r="F300">
        <v>224633058146.79456</v>
      </c>
      <c r="G300">
        <v>340307731490.94781</v>
      </c>
      <c r="H300">
        <v>2428.7999999999997</v>
      </c>
      <c r="I300">
        <v>731940</v>
      </c>
      <c r="J300">
        <v>297828.81301154807</v>
      </c>
    </row>
    <row r="301" spans="1:10" x14ac:dyDescent="0.3">
      <c r="A301" t="b">
        <v>0</v>
      </c>
      <c r="B301" t="s">
        <v>47</v>
      </c>
      <c r="C301">
        <v>8704819200</v>
      </c>
      <c r="D301">
        <v>12334689476.999998</v>
      </c>
      <c r="E301">
        <v>94650524667.153259</v>
      </c>
      <c r="F301">
        <v>224633058146.79456</v>
      </c>
      <c r="G301">
        <v>340323091490.94781</v>
      </c>
      <c r="H301">
        <v>2428.7999999999997</v>
      </c>
      <c r="I301">
        <v>731940</v>
      </c>
      <c r="J301">
        <v>297840.81301154807</v>
      </c>
    </row>
    <row r="302" spans="1:10" x14ac:dyDescent="0.3">
      <c r="A302" t="b">
        <v>0</v>
      </c>
      <c r="B302" t="s">
        <v>129</v>
      </c>
      <c r="C302">
        <v>8669982720</v>
      </c>
      <c r="D302">
        <v>12329633861.999998</v>
      </c>
      <c r="E302">
        <v>94748406929.009964</v>
      </c>
      <c r="F302">
        <v>224577438146.79456</v>
      </c>
      <c r="G302">
        <v>340325461657.8045</v>
      </c>
      <c r="H302">
        <v>2419.08</v>
      </c>
      <c r="I302">
        <v>731640</v>
      </c>
      <c r="J302">
        <v>297848.69002862356</v>
      </c>
    </row>
    <row r="303" spans="1:10" x14ac:dyDescent="0.3">
      <c r="A303" t="b">
        <v>0</v>
      </c>
      <c r="B303" t="s">
        <v>42</v>
      </c>
      <c r="C303">
        <v>8730193920</v>
      </c>
      <c r="D303">
        <v>12395356857.000002</v>
      </c>
      <c r="E303">
        <v>94665884667.153259</v>
      </c>
      <c r="F303">
        <v>224558898146.79459</v>
      </c>
      <c r="G303">
        <v>340350333590.94788</v>
      </c>
      <c r="H303">
        <v>2435.88</v>
      </c>
      <c r="I303">
        <v>735540</v>
      </c>
      <c r="J303">
        <v>297802.55101154803</v>
      </c>
    </row>
    <row r="304" spans="1:10" x14ac:dyDescent="0.3">
      <c r="A304" t="b">
        <v>0</v>
      </c>
      <c r="B304" t="s">
        <v>404</v>
      </c>
      <c r="C304">
        <v>8666112000</v>
      </c>
      <c r="D304">
        <v>12036408192.000002</v>
      </c>
      <c r="E304">
        <v>94763064032.104462</v>
      </c>
      <c r="F304">
        <v>224912490574.90924</v>
      </c>
      <c r="G304">
        <v>340378074799.01367</v>
      </c>
      <c r="H304">
        <v>2418</v>
      </c>
      <c r="I304">
        <v>714240</v>
      </c>
      <c r="J304">
        <v>298126.7635099449</v>
      </c>
    </row>
    <row r="305" spans="1:10" x14ac:dyDescent="0.3">
      <c r="A305" t="b">
        <v>0</v>
      </c>
      <c r="B305" t="s">
        <v>472</v>
      </c>
      <c r="C305">
        <v>8833843199.9999981</v>
      </c>
      <c r="D305">
        <v>12319522632.000002</v>
      </c>
      <c r="E305">
        <v>94707145798.081619</v>
      </c>
      <c r="F305">
        <v>224558898146.79459</v>
      </c>
      <c r="G305">
        <v>340419409776.87622</v>
      </c>
      <c r="H305">
        <v>2464.7999999999997</v>
      </c>
      <c r="I305">
        <v>731040</v>
      </c>
      <c r="J305">
        <v>297860.49177008582</v>
      </c>
    </row>
    <row r="306" spans="1:10" x14ac:dyDescent="0.3">
      <c r="A306" t="b">
        <v>0</v>
      </c>
      <c r="B306" t="s">
        <v>467</v>
      </c>
      <c r="C306">
        <v>8833843199.9999981</v>
      </c>
      <c r="D306">
        <v>12289188942.000002</v>
      </c>
      <c r="E306">
        <v>94676425798.081619</v>
      </c>
      <c r="F306">
        <v>224633058146.79456</v>
      </c>
      <c r="G306">
        <v>340432516086.87616</v>
      </c>
      <c r="H306">
        <v>2464.7999999999997</v>
      </c>
      <c r="I306">
        <v>729240</v>
      </c>
      <c r="J306">
        <v>297902.57877008582</v>
      </c>
    </row>
    <row r="307" spans="1:10" x14ac:dyDescent="0.3">
      <c r="A307" t="b">
        <v>0</v>
      </c>
      <c r="B307" t="s">
        <v>482</v>
      </c>
      <c r="C307">
        <v>8833843199.9999981</v>
      </c>
      <c r="D307">
        <v>12289188942.000002</v>
      </c>
      <c r="E307">
        <v>94691785798.081619</v>
      </c>
      <c r="F307">
        <v>224633058146.79456</v>
      </c>
      <c r="G307">
        <v>340447876086.87616</v>
      </c>
      <c r="H307">
        <v>2464.7999999999997</v>
      </c>
      <c r="I307">
        <v>729240</v>
      </c>
      <c r="J307">
        <v>297914.57877008582</v>
      </c>
    </row>
    <row r="308" spans="1:10" x14ac:dyDescent="0.3">
      <c r="A308" t="b">
        <v>0</v>
      </c>
      <c r="B308" t="s">
        <v>477</v>
      </c>
      <c r="C308">
        <v>8859217920</v>
      </c>
      <c r="D308">
        <v>12349856321.999998</v>
      </c>
      <c r="E308">
        <v>94707145798.081619</v>
      </c>
      <c r="F308">
        <v>224558898146.79459</v>
      </c>
      <c r="G308">
        <v>340475118186.87622</v>
      </c>
      <c r="H308">
        <v>2471.88</v>
      </c>
      <c r="I308">
        <v>732840</v>
      </c>
      <c r="J308">
        <v>297876.31677008583</v>
      </c>
    </row>
    <row r="309" spans="1:10" x14ac:dyDescent="0.3">
      <c r="A309" t="b">
        <v>0</v>
      </c>
      <c r="B309" t="s">
        <v>259</v>
      </c>
      <c r="C309">
        <v>8623104000</v>
      </c>
      <c r="D309">
        <v>12471191082.000002</v>
      </c>
      <c r="E309">
        <v>94653034349.628876</v>
      </c>
      <c r="F309">
        <v>224826164552.54504</v>
      </c>
      <c r="G309">
        <v>340573493984.17395</v>
      </c>
      <c r="H309">
        <v>2406</v>
      </c>
      <c r="I309">
        <v>740040</v>
      </c>
      <c r="J309">
        <v>298024.94414831267</v>
      </c>
    </row>
    <row r="310" spans="1:10" x14ac:dyDescent="0.3">
      <c r="A310" t="b">
        <v>0</v>
      </c>
      <c r="B310" t="s">
        <v>298</v>
      </c>
      <c r="C310">
        <v>8636006400</v>
      </c>
      <c r="D310">
        <v>12516691617.000002</v>
      </c>
      <c r="E310">
        <v>94784166575.81456</v>
      </c>
      <c r="F310">
        <v>224770278066.92215</v>
      </c>
      <c r="G310">
        <v>340707142659.73669</v>
      </c>
      <c r="H310">
        <v>2409.6</v>
      </c>
      <c r="I310">
        <v>742740</v>
      </c>
      <c r="J310">
        <v>298087.0419761145</v>
      </c>
    </row>
    <row r="311" spans="1:10" x14ac:dyDescent="0.3">
      <c r="A311" t="b">
        <v>0</v>
      </c>
      <c r="B311" t="s">
        <v>293</v>
      </c>
      <c r="C311">
        <v>8636006400</v>
      </c>
      <c r="D311">
        <v>12486357926.999998</v>
      </c>
      <c r="E311">
        <v>94753446575.81456</v>
      </c>
      <c r="F311">
        <v>224844438066.92215</v>
      </c>
      <c r="G311">
        <v>340720248969.73669</v>
      </c>
      <c r="H311">
        <v>2409.6</v>
      </c>
      <c r="I311">
        <v>740940</v>
      </c>
      <c r="J311">
        <v>298129.1289761145</v>
      </c>
    </row>
    <row r="312" spans="1:10" x14ac:dyDescent="0.3">
      <c r="A312" t="b">
        <v>0</v>
      </c>
      <c r="B312" t="s">
        <v>182</v>
      </c>
      <c r="C312">
        <v>8638156800.0000019</v>
      </c>
      <c r="D312">
        <v>12562192151.999998</v>
      </c>
      <c r="E312">
        <v>95044162405.296585</v>
      </c>
      <c r="F312">
        <v>224484738146.79459</v>
      </c>
      <c r="G312">
        <v>340729249504.09119</v>
      </c>
      <c r="H312">
        <v>2410.2000000000003</v>
      </c>
      <c r="I312">
        <v>745440</v>
      </c>
      <c r="J312">
        <v>298022.64999447251</v>
      </c>
    </row>
    <row r="313" spans="1:10" x14ac:dyDescent="0.3">
      <c r="A313" t="b">
        <v>0</v>
      </c>
      <c r="B313" t="s">
        <v>308</v>
      </c>
      <c r="C313">
        <v>8636006400</v>
      </c>
      <c r="D313">
        <v>12486357926.999998</v>
      </c>
      <c r="E313">
        <v>94768806575.81456</v>
      </c>
      <c r="F313">
        <v>224844438066.92215</v>
      </c>
      <c r="G313">
        <v>340735608969.73669</v>
      </c>
      <c r="H313">
        <v>2409.6</v>
      </c>
      <c r="I313">
        <v>740940</v>
      </c>
      <c r="J313">
        <v>298141.1289761145</v>
      </c>
    </row>
    <row r="314" spans="1:10" x14ac:dyDescent="0.3">
      <c r="A314" t="b">
        <v>0</v>
      </c>
      <c r="B314" t="s">
        <v>177</v>
      </c>
      <c r="C314">
        <v>8638156800.0000019</v>
      </c>
      <c r="D314">
        <v>12531858461.999998</v>
      </c>
      <c r="E314">
        <v>95013442405.29657</v>
      </c>
      <c r="F314">
        <v>224558898146.79459</v>
      </c>
      <c r="G314">
        <v>340742355814.09119</v>
      </c>
      <c r="H314">
        <v>2410.2000000000003</v>
      </c>
      <c r="I314">
        <v>743640</v>
      </c>
      <c r="J314">
        <v>298064.73699447251</v>
      </c>
    </row>
    <row r="315" spans="1:10" x14ac:dyDescent="0.3">
      <c r="A315" t="b">
        <v>0</v>
      </c>
      <c r="B315" t="s">
        <v>192</v>
      </c>
      <c r="C315">
        <v>8638156800.0000019</v>
      </c>
      <c r="D315">
        <v>12531858461.999998</v>
      </c>
      <c r="E315">
        <v>95028802405.296585</v>
      </c>
      <c r="F315">
        <v>224558898146.79459</v>
      </c>
      <c r="G315">
        <v>340757715814.09119</v>
      </c>
      <c r="H315">
        <v>2410.2000000000003</v>
      </c>
      <c r="I315">
        <v>743640</v>
      </c>
      <c r="J315">
        <v>298076.73699447251</v>
      </c>
    </row>
    <row r="316" spans="1:10" x14ac:dyDescent="0.3">
      <c r="A316" t="b">
        <v>0</v>
      </c>
      <c r="B316" t="s">
        <v>303</v>
      </c>
      <c r="C316">
        <v>8661381120</v>
      </c>
      <c r="D316">
        <v>12547025307.000002</v>
      </c>
      <c r="E316">
        <v>94784166575.81456</v>
      </c>
      <c r="F316">
        <v>224770278066.92215</v>
      </c>
      <c r="G316">
        <v>340762851069.73669</v>
      </c>
      <c r="H316">
        <v>2416.6799999999998</v>
      </c>
      <c r="I316">
        <v>744540</v>
      </c>
      <c r="J316">
        <v>298102.86697611451</v>
      </c>
    </row>
    <row r="317" spans="1:10" x14ac:dyDescent="0.3">
      <c r="A317" t="b">
        <v>0</v>
      </c>
      <c r="B317" t="s">
        <v>187</v>
      </c>
      <c r="C317">
        <v>8663531520</v>
      </c>
      <c r="D317">
        <v>12592525842.000002</v>
      </c>
      <c r="E317">
        <v>95044162405.296585</v>
      </c>
      <c r="F317">
        <v>224484738146.79459</v>
      </c>
      <c r="G317">
        <v>340784957914.09119</v>
      </c>
      <c r="H317">
        <v>2417.2799999999997</v>
      </c>
      <c r="I317">
        <v>747240</v>
      </c>
      <c r="J317">
        <v>298038.47499447252</v>
      </c>
    </row>
    <row r="318" spans="1:10" x14ac:dyDescent="0.3">
      <c r="A318" t="b">
        <v>0</v>
      </c>
      <c r="B318" t="s">
        <v>414</v>
      </c>
      <c r="C318">
        <v>8683315200.0000019</v>
      </c>
      <c r="D318">
        <v>12309411401.999998</v>
      </c>
      <c r="E318">
        <v>94885944032.104462</v>
      </c>
      <c r="F318">
        <v>224949570574.90921</v>
      </c>
      <c r="G318">
        <v>340828241209.01367</v>
      </c>
      <c r="H318">
        <v>2422.8000000000002</v>
      </c>
      <c r="I318">
        <v>730440</v>
      </c>
      <c r="J318">
        <v>298318.70050994493</v>
      </c>
    </row>
    <row r="319" spans="1:10" x14ac:dyDescent="0.3">
      <c r="A319" t="b">
        <v>0</v>
      </c>
      <c r="B319" t="s">
        <v>409</v>
      </c>
      <c r="C319">
        <v>8683315200.0000019</v>
      </c>
      <c r="D319">
        <v>12279077711.999998</v>
      </c>
      <c r="E319">
        <v>94855224032.104462</v>
      </c>
      <c r="F319">
        <v>225023730574.90921</v>
      </c>
      <c r="G319">
        <v>340841347519.01367</v>
      </c>
      <c r="H319">
        <v>2422.8000000000002</v>
      </c>
      <c r="I319">
        <v>728640</v>
      </c>
      <c r="J319">
        <v>298360.78750994493</v>
      </c>
    </row>
    <row r="320" spans="1:10" x14ac:dyDescent="0.3">
      <c r="A320" t="b">
        <v>0</v>
      </c>
      <c r="B320" t="s">
        <v>424</v>
      </c>
      <c r="C320">
        <v>8683315200.0000019</v>
      </c>
      <c r="D320">
        <v>12279077711.999998</v>
      </c>
      <c r="E320">
        <v>94870584032.104462</v>
      </c>
      <c r="F320">
        <v>225023730574.90921</v>
      </c>
      <c r="G320">
        <v>340856707519.01367</v>
      </c>
      <c r="H320">
        <v>2422.8000000000002</v>
      </c>
      <c r="I320">
        <v>728640</v>
      </c>
      <c r="J320">
        <v>298372.78750994493</v>
      </c>
    </row>
    <row r="321" spans="1:10" x14ac:dyDescent="0.3">
      <c r="A321" t="b">
        <v>0</v>
      </c>
      <c r="B321" t="s">
        <v>419</v>
      </c>
      <c r="C321">
        <v>8708689920</v>
      </c>
      <c r="D321">
        <v>12339745092.000002</v>
      </c>
      <c r="E321">
        <v>94885944032.104462</v>
      </c>
      <c r="F321">
        <v>224949570574.90921</v>
      </c>
      <c r="G321">
        <v>340883949619.01367</v>
      </c>
      <c r="H321">
        <v>2429.8799999999997</v>
      </c>
      <c r="I321">
        <v>732240</v>
      </c>
      <c r="J321">
        <v>298334.52550994494</v>
      </c>
    </row>
    <row r="322" spans="1:10" x14ac:dyDescent="0.3">
      <c r="A322" t="b">
        <v>0</v>
      </c>
      <c r="B322" t="s">
        <v>269</v>
      </c>
      <c r="C322">
        <v>8640307200.0000019</v>
      </c>
      <c r="D322">
        <v>12744194292.000002</v>
      </c>
      <c r="E322">
        <v>94775914349.628876</v>
      </c>
      <c r="F322">
        <v>224863244552.5451</v>
      </c>
      <c r="G322">
        <v>341023660394.17395</v>
      </c>
      <c r="H322">
        <v>2410.8000000000002</v>
      </c>
      <c r="I322">
        <v>756240</v>
      </c>
      <c r="J322">
        <v>298216.88114831271</v>
      </c>
    </row>
    <row r="323" spans="1:10" x14ac:dyDescent="0.3">
      <c r="A323" t="b">
        <v>0</v>
      </c>
      <c r="B323" t="s">
        <v>264</v>
      </c>
      <c r="C323">
        <v>8640307200.0000019</v>
      </c>
      <c r="D323">
        <v>12713860601.999998</v>
      </c>
      <c r="E323">
        <v>94745194349.628876</v>
      </c>
      <c r="F323">
        <v>224937404552.54504</v>
      </c>
      <c r="G323">
        <v>341036766704.17395</v>
      </c>
      <c r="H323">
        <v>2410.8000000000002</v>
      </c>
      <c r="I323">
        <v>754440</v>
      </c>
      <c r="J323">
        <v>298258.96814831265</v>
      </c>
    </row>
    <row r="324" spans="1:10" x14ac:dyDescent="0.3">
      <c r="A324" t="b">
        <v>0</v>
      </c>
      <c r="B324" t="s">
        <v>279</v>
      </c>
      <c r="C324">
        <v>8640307200.0000019</v>
      </c>
      <c r="D324">
        <v>12713860601.999998</v>
      </c>
      <c r="E324">
        <v>94760554349.628876</v>
      </c>
      <c r="F324">
        <v>224937404552.54504</v>
      </c>
      <c r="G324">
        <v>341052126704.17395</v>
      </c>
      <c r="H324">
        <v>2410.8000000000002</v>
      </c>
      <c r="I324">
        <v>754440</v>
      </c>
      <c r="J324">
        <v>298270.96814831265</v>
      </c>
    </row>
    <row r="325" spans="1:10" x14ac:dyDescent="0.3">
      <c r="A325" t="b">
        <v>0</v>
      </c>
      <c r="B325" t="s">
        <v>230</v>
      </c>
      <c r="C325">
        <v>10321920000</v>
      </c>
      <c r="D325">
        <v>11686559634</v>
      </c>
      <c r="E325">
        <v>94543004667.153275</v>
      </c>
      <c r="F325">
        <v>224507422316.1236</v>
      </c>
      <c r="G325">
        <v>341058906617.27686</v>
      </c>
      <c r="H325">
        <v>2880</v>
      </c>
      <c r="I325">
        <v>693480</v>
      </c>
      <c r="J325">
        <v>298140.17537691601</v>
      </c>
    </row>
    <row r="326" spans="1:10" x14ac:dyDescent="0.3">
      <c r="A326" t="b">
        <v>0</v>
      </c>
      <c r="B326" t="s">
        <v>274</v>
      </c>
      <c r="C326">
        <v>8665681920</v>
      </c>
      <c r="D326">
        <v>12774527982.000002</v>
      </c>
      <c r="E326">
        <v>94775914349.628876</v>
      </c>
      <c r="F326">
        <v>224863244552.5451</v>
      </c>
      <c r="G326">
        <v>341079368804.17395</v>
      </c>
      <c r="H326">
        <v>2417.88</v>
      </c>
      <c r="I326">
        <v>758040</v>
      </c>
      <c r="J326">
        <v>298232.70614831272</v>
      </c>
    </row>
    <row r="327" spans="1:10" x14ac:dyDescent="0.3">
      <c r="A327" t="b">
        <v>0</v>
      </c>
      <c r="B327" t="s">
        <v>240</v>
      </c>
      <c r="C327">
        <v>10339123199.999998</v>
      </c>
      <c r="D327">
        <v>11959562844</v>
      </c>
      <c r="E327">
        <v>94665884667.153259</v>
      </c>
      <c r="F327">
        <v>224544502316.12357</v>
      </c>
      <c r="G327">
        <v>341509073027.27686</v>
      </c>
      <c r="H327">
        <v>2884.7999999999997</v>
      </c>
      <c r="I327">
        <v>709680</v>
      </c>
      <c r="J327">
        <v>298332.11237691599</v>
      </c>
    </row>
    <row r="328" spans="1:10" x14ac:dyDescent="0.3">
      <c r="A328" t="b">
        <v>0</v>
      </c>
      <c r="B328" t="s">
        <v>235</v>
      </c>
      <c r="C328">
        <v>10339123199.999998</v>
      </c>
      <c r="D328">
        <v>11929229154</v>
      </c>
      <c r="E328">
        <v>94635164667.153259</v>
      </c>
      <c r="F328">
        <v>224618662316.12357</v>
      </c>
      <c r="G328">
        <v>341522179337.27686</v>
      </c>
      <c r="H328">
        <v>2884.7999999999997</v>
      </c>
      <c r="I328">
        <v>707880</v>
      </c>
      <c r="J328">
        <v>298374.19937691599</v>
      </c>
    </row>
    <row r="329" spans="1:10" x14ac:dyDescent="0.3">
      <c r="A329" t="b">
        <v>0</v>
      </c>
      <c r="B329" t="s">
        <v>245</v>
      </c>
      <c r="C329">
        <v>10364497920</v>
      </c>
      <c r="D329">
        <v>11989896534</v>
      </c>
      <c r="E329">
        <v>94665884667.153259</v>
      </c>
      <c r="F329">
        <v>224544502316.12357</v>
      </c>
      <c r="G329">
        <v>341564781437.27686</v>
      </c>
      <c r="H329">
        <v>2891.88</v>
      </c>
      <c r="I329">
        <v>711480</v>
      </c>
      <c r="J329">
        <v>298347.937376916</v>
      </c>
    </row>
    <row r="330" spans="1:10" x14ac:dyDescent="0.3">
      <c r="A330" t="b">
        <v>0</v>
      </c>
      <c r="B330" t="s">
        <v>250</v>
      </c>
      <c r="C330">
        <v>10364497920</v>
      </c>
      <c r="D330">
        <v>11989896534</v>
      </c>
      <c r="E330">
        <v>94665884667.153259</v>
      </c>
      <c r="F330">
        <v>224544502316.12357</v>
      </c>
      <c r="G330">
        <v>341564781437.27686</v>
      </c>
      <c r="H330">
        <v>2891.88</v>
      </c>
      <c r="I330">
        <v>711480</v>
      </c>
      <c r="J330">
        <v>298347.937376916</v>
      </c>
    </row>
  </sheetData>
  <sortState xmlns:xlrd2="http://schemas.microsoft.com/office/spreadsheetml/2017/richdata2" ref="A1:J338">
    <sortCondition ref="G1:G338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36"/>
  <sheetViews>
    <sheetView workbookViewId="0">
      <selection activeCell="B8" sqref="B8"/>
    </sheetView>
  </sheetViews>
  <sheetFormatPr defaultRowHeight="14.4" x14ac:dyDescent="0.3"/>
  <cols>
    <col min="2" max="2" width="50.44140625" customWidth="1"/>
    <col min="5" max="5" width="13.109375" customWidth="1"/>
    <col min="6" max="6" width="12.33203125" customWidth="1"/>
    <col min="7" max="7" width="14.44140625" customWidth="1"/>
    <col min="11" max="11" width="24.109375" customWidth="1"/>
    <col min="12" max="12" width="10" bestFit="1" customWidth="1"/>
    <col min="13" max="13" width="11" bestFit="1" customWidth="1"/>
    <col min="14" max="14" width="10" bestFit="1" customWidth="1"/>
  </cols>
  <sheetData>
    <row r="1" spans="1:14" x14ac:dyDescent="0.3">
      <c r="A1" t="s">
        <v>556</v>
      </c>
      <c r="B1" t="s">
        <v>313</v>
      </c>
      <c r="C1">
        <v>8601600</v>
      </c>
      <c r="D1">
        <v>101112300</v>
      </c>
      <c r="E1">
        <v>95027200.000000015</v>
      </c>
      <c r="F1">
        <v>52221000</v>
      </c>
      <c r="G1">
        <v>256962100</v>
      </c>
      <c r="H1">
        <v>2.4</v>
      </c>
      <c r="I1">
        <v>6000</v>
      </c>
      <c r="J1">
        <v>148.01000000000002</v>
      </c>
    </row>
    <row r="2" spans="1:14" x14ac:dyDescent="0.3">
      <c r="A2" t="s">
        <v>556</v>
      </c>
      <c r="B2" t="s">
        <v>314</v>
      </c>
      <c r="C2">
        <v>8601600</v>
      </c>
      <c r="D2">
        <v>106167915</v>
      </c>
      <c r="E2">
        <v>123955200.00000001</v>
      </c>
      <c r="F2">
        <v>24411000</v>
      </c>
      <c r="G2">
        <v>263135715</v>
      </c>
      <c r="H2">
        <v>2.4</v>
      </c>
      <c r="I2">
        <v>6300</v>
      </c>
      <c r="J2">
        <v>144.59549999999999</v>
      </c>
    </row>
    <row r="3" spans="1:14" x14ac:dyDescent="0.3">
      <c r="A3" t="s">
        <v>556</v>
      </c>
      <c r="B3" t="s">
        <v>316</v>
      </c>
      <c r="C3">
        <v>8601600</v>
      </c>
      <c r="D3">
        <v>101112300</v>
      </c>
      <c r="E3">
        <v>106598400</v>
      </c>
      <c r="F3">
        <v>52221000</v>
      </c>
      <c r="G3">
        <v>268533300</v>
      </c>
      <c r="H3">
        <v>2.4</v>
      </c>
      <c r="I3">
        <v>6000</v>
      </c>
      <c r="J3">
        <v>157.05000000000001</v>
      </c>
    </row>
    <row r="4" spans="1:14" x14ac:dyDescent="0.3">
      <c r="A4" t="s">
        <v>556</v>
      </c>
      <c r="B4" t="s">
        <v>81</v>
      </c>
      <c r="C4">
        <v>6809600</v>
      </c>
      <c r="D4">
        <v>91001070</v>
      </c>
      <c r="E4">
        <v>125747200.00000001</v>
      </c>
      <c r="F4">
        <v>94244999.999999985</v>
      </c>
      <c r="G4">
        <v>317802870</v>
      </c>
      <c r="H4">
        <v>1.9</v>
      </c>
      <c r="I4">
        <v>5400</v>
      </c>
      <c r="J4">
        <v>210.13900000000001</v>
      </c>
    </row>
    <row r="5" spans="1:14" x14ac:dyDescent="0.3">
      <c r="A5" t="s">
        <v>556</v>
      </c>
      <c r="B5" t="s">
        <v>82</v>
      </c>
      <c r="C5">
        <v>6809600</v>
      </c>
      <c r="D5">
        <v>96056685.000000015</v>
      </c>
      <c r="E5">
        <v>150835200</v>
      </c>
      <c r="F5">
        <v>66435000</v>
      </c>
      <c r="G5">
        <v>320136485</v>
      </c>
      <c r="H5">
        <v>1.9</v>
      </c>
      <c r="I5">
        <v>5700</v>
      </c>
      <c r="J5">
        <v>203.72450000000001</v>
      </c>
      <c r="L5">
        <f>G5/10000000</f>
        <v>32.013648500000002</v>
      </c>
      <c r="M5">
        <f>E5/0.128</f>
        <v>1178400000</v>
      </c>
      <c r="N5">
        <f>F5/0.103</f>
        <v>645000000</v>
      </c>
    </row>
    <row r="6" spans="1:14" x14ac:dyDescent="0.3">
      <c r="A6" t="s">
        <v>556</v>
      </c>
      <c r="B6" t="s">
        <v>84</v>
      </c>
      <c r="C6">
        <v>6809600</v>
      </c>
      <c r="D6">
        <v>91001070</v>
      </c>
      <c r="E6">
        <v>137318400</v>
      </c>
      <c r="F6">
        <v>94244999.999999985</v>
      </c>
      <c r="G6">
        <v>329374070</v>
      </c>
      <c r="H6">
        <v>1.9</v>
      </c>
      <c r="I6">
        <v>5400</v>
      </c>
      <c r="J6">
        <v>219.179</v>
      </c>
      <c r="L6">
        <f t="shared" ref="L6:L8" si="0">G6/10000000</f>
        <v>32.937407</v>
      </c>
      <c r="M6">
        <f t="shared" ref="M6:M8" si="1">E6/0.128</f>
        <v>1072800000</v>
      </c>
      <c r="N6">
        <f t="shared" ref="N6:N8" si="2">F6/0.103</f>
        <v>914999999.99999988</v>
      </c>
    </row>
    <row r="7" spans="1:14" x14ac:dyDescent="0.3">
      <c r="A7" t="s">
        <v>556</v>
      </c>
      <c r="B7" t="s">
        <v>315</v>
      </c>
      <c r="C7">
        <v>12830720</v>
      </c>
      <c r="D7">
        <v>111223530</v>
      </c>
      <c r="E7">
        <v>187596800</v>
      </c>
      <c r="F7">
        <v>24411000</v>
      </c>
      <c r="G7">
        <v>336062050</v>
      </c>
      <c r="H7">
        <v>3.58</v>
      </c>
      <c r="I7">
        <v>6600</v>
      </c>
      <c r="J7">
        <v>196.953</v>
      </c>
      <c r="L7">
        <f t="shared" si="0"/>
        <v>33.606205000000003</v>
      </c>
      <c r="M7">
        <f t="shared" si="1"/>
        <v>1465600000</v>
      </c>
      <c r="N7">
        <f t="shared" si="2"/>
        <v>237000000</v>
      </c>
    </row>
    <row r="8" spans="1:14" x14ac:dyDescent="0.3">
      <c r="A8" t="s">
        <v>556</v>
      </c>
      <c r="B8" t="s">
        <v>403</v>
      </c>
      <c r="C8">
        <v>13619200</v>
      </c>
      <c r="D8">
        <v>99427095</v>
      </c>
      <c r="E8">
        <v>109158400</v>
      </c>
      <c r="F8">
        <v>123600000</v>
      </c>
      <c r="G8">
        <v>345804695</v>
      </c>
      <c r="H8">
        <v>3.8</v>
      </c>
      <c r="I8">
        <v>5900</v>
      </c>
      <c r="J8">
        <v>229.98150000000001</v>
      </c>
      <c r="L8">
        <f t="shared" si="0"/>
        <v>34.5804695</v>
      </c>
      <c r="M8">
        <f t="shared" si="1"/>
        <v>852800000</v>
      </c>
      <c r="N8">
        <f t="shared" si="2"/>
        <v>1200000000</v>
      </c>
    </row>
    <row r="9" spans="1:14" x14ac:dyDescent="0.3">
      <c r="A9" t="b">
        <v>0</v>
      </c>
      <c r="B9" t="s">
        <v>527</v>
      </c>
      <c r="C9">
        <v>26163200</v>
      </c>
      <c r="D9">
        <v>62015544</v>
      </c>
      <c r="E9">
        <v>179174400</v>
      </c>
      <c r="F9">
        <v>80339999.999999985</v>
      </c>
      <c r="G9">
        <v>347693144</v>
      </c>
      <c r="H9">
        <v>7.3</v>
      </c>
      <c r="I9">
        <v>3680</v>
      </c>
      <c r="J9">
        <v>240.28880000000001</v>
      </c>
    </row>
    <row r="10" spans="1:14" x14ac:dyDescent="0.3">
      <c r="A10" t="b">
        <v>0</v>
      </c>
      <c r="B10" t="s">
        <v>355</v>
      </c>
      <c r="C10">
        <v>21504000.000000004</v>
      </c>
      <c r="D10">
        <v>126221854.50000001</v>
      </c>
      <c r="E10">
        <v>101683200</v>
      </c>
      <c r="F10">
        <v>100734000.00000001</v>
      </c>
      <c r="G10">
        <v>350143054.50000006</v>
      </c>
      <c r="H10">
        <v>6.0000000000000009</v>
      </c>
      <c r="I10">
        <v>7490</v>
      </c>
      <c r="J10">
        <v>210.24465000000001</v>
      </c>
      <c r="M10">
        <f>M5/10000000</f>
        <v>117.84</v>
      </c>
      <c r="N10">
        <f>N5/10000000</f>
        <v>64.5</v>
      </c>
    </row>
    <row r="11" spans="1:14" x14ac:dyDescent="0.3">
      <c r="A11" t="b">
        <v>0</v>
      </c>
      <c r="B11" t="s">
        <v>517</v>
      </c>
      <c r="C11">
        <v>34048000</v>
      </c>
      <c r="D11">
        <v>93697398</v>
      </c>
      <c r="E11">
        <v>123750400.00000001</v>
      </c>
      <c r="F11">
        <v>99189000</v>
      </c>
      <c r="G11">
        <v>350684798</v>
      </c>
      <c r="H11">
        <v>9.5</v>
      </c>
      <c r="I11">
        <v>5560</v>
      </c>
      <c r="J11">
        <v>224.5446</v>
      </c>
      <c r="M11">
        <f t="shared" ref="M11:N13" si="3">M6/10000000</f>
        <v>107.28</v>
      </c>
      <c r="N11">
        <f t="shared" si="3"/>
        <v>91.499999999999986</v>
      </c>
    </row>
    <row r="12" spans="1:14" x14ac:dyDescent="0.3">
      <c r="A12" t="b">
        <v>0</v>
      </c>
      <c r="B12" t="s">
        <v>331</v>
      </c>
      <c r="C12">
        <v>22937600</v>
      </c>
      <c r="D12">
        <v>146612835.00000003</v>
      </c>
      <c r="E12">
        <v>136755200</v>
      </c>
      <c r="F12">
        <v>44495999.999999993</v>
      </c>
      <c r="G12">
        <v>350801635</v>
      </c>
      <c r="H12">
        <v>6.4</v>
      </c>
      <c r="I12">
        <v>8700</v>
      </c>
      <c r="J12">
        <v>187.5795</v>
      </c>
      <c r="M12">
        <f t="shared" si="3"/>
        <v>146.56</v>
      </c>
      <c r="N12">
        <f t="shared" si="3"/>
        <v>23.7</v>
      </c>
    </row>
    <row r="13" spans="1:14" x14ac:dyDescent="0.3">
      <c r="A13" t="b">
        <v>0</v>
      </c>
      <c r="B13" t="s">
        <v>442</v>
      </c>
      <c r="C13">
        <v>19353600</v>
      </c>
      <c r="D13">
        <v>121671801.00000001</v>
      </c>
      <c r="E13">
        <v>142131199.99999997</v>
      </c>
      <c r="F13">
        <v>68907000</v>
      </c>
      <c r="G13">
        <v>352063601</v>
      </c>
      <c r="H13">
        <v>5.4</v>
      </c>
      <c r="I13">
        <v>7220</v>
      </c>
      <c r="J13">
        <v>209.21769999999998</v>
      </c>
      <c r="M13">
        <f t="shared" si="3"/>
        <v>85.28</v>
      </c>
      <c r="N13">
        <f t="shared" si="3"/>
        <v>120</v>
      </c>
    </row>
    <row r="14" spans="1:14" x14ac:dyDescent="0.3">
      <c r="A14" t="b">
        <v>0</v>
      </c>
      <c r="B14" t="s">
        <v>498</v>
      </c>
      <c r="C14">
        <v>27596800</v>
      </c>
      <c r="D14">
        <v>66734118.000000007</v>
      </c>
      <c r="E14">
        <v>176230400.00000003</v>
      </c>
      <c r="F14">
        <v>82194000</v>
      </c>
      <c r="G14">
        <v>352755318</v>
      </c>
      <c r="H14">
        <v>7.7</v>
      </c>
      <c r="I14">
        <v>3960</v>
      </c>
      <c r="J14">
        <v>241.26859999999999</v>
      </c>
    </row>
    <row r="15" spans="1:14" x14ac:dyDescent="0.3">
      <c r="A15" t="b">
        <v>0</v>
      </c>
      <c r="B15" t="s">
        <v>394</v>
      </c>
      <c r="C15">
        <v>32184320</v>
      </c>
      <c r="D15">
        <v>91675152</v>
      </c>
      <c r="E15">
        <v>184268800.00000003</v>
      </c>
      <c r="F15">
        <v>45114000</v>
      </c>
      <c r="G15">
        <v>353242272</v>
      </c>
      <c r="H15">
        <v>8.98</v>
      </c>
      <c r="I15">
        <v>5440</v>
      </c>
      <c r="J15">
        <v>218.20240000000001</v>
      </c>
    </row>
    <row r="16" spans="1:14" x14ac:dyDescent="0.3">
      <c r="A16" t="b">
        <v>0</v>
      </c>
      <c r="B16" t="s">
        <v>341</v>
      </c>
      <c r="C16">
        <v>22937600</v>
      </c>
      <c r="D16">
        <v>141557220</v>
      </c>
      <c r="E16">
        <v>119398400</v>
      </c>
      <c r="F16">
        <v>72306000</v>
      </c>
      <c r="G16">
        <v>356199220</v>
      </c>
      <c r="H16">
        <v>6.4</v>
      </c>
      <c r="I16">
        <v>8400</v>
      </c>
      <c r="J16">
        <v>200.03399999999999</v>
      </c>
    </row>
    <row r="17" spans="1:10" x14ac:dyDescent="0.3">
      <c r="A17" t="b">
        <v>0</v>
      </c>
      <c r="B17" t="s">
        <v>360</v>
      </c>
      <c r="C17">
        <v>21504000.000000004</v>
      </c>
      <c r="D17">
        <v>131277469.5</v>
      </c>
      <c r="E17">
        <v>130611200.00000003</v>
      </c>
      <c r="F17">
        <v>72923999.999999985</v>
      </c>
      <c r="G17">
        <v>356316669.5</v>
      </c>
      <c r="H17">
        <v>6.0000000000000009</v>
      </c>
      <c r="I17">
        <v>7790</v>
      </c>
      <c r="J17">
        <v>206.83015</v>
      </c>
    </row>
    <row r="18" spans="1:10" x14ac:dyDescent="0.3">
      <c r="A18" t="b">
        <v>0</v>
      </c>
      <c r="B18" t="s">
        <v>260</v>
      </c>
      <c r="C18">
        <v>10752000.000000002</v>
      </c>
      <c r="D18">
        <v>178631730</v>
      </c>
      <c r="E18">
        <v>64512000</v>
      </c>
      <c r="F18">
        <v>103514999.99999999</v>
      </c>
      <c r="G18">
        <v>357410730</v>
      </c>
      <c r="H18">
        <v>3.0000000000000004</v>
      </c>
      <c r="I18">
        <v>10600</v>
      </c>
      <c r="J18">
        <v>189.92099999999999</v>
      </c>
    </row>
    <row r="19" spans="1:10" x14ac:dyDescent="0.3">
      <c r="A19" t="b">
        <v>0</v>
      </c>
      <c r="B19" t="s">
        <v>447</v>
      </c>
      <c r="C19">
        <v>19353600</v>
      </c>
      <c r="D19">
        <v>126727416.00000001</v>
      </c>
      <c r="E19">
        <v>171059199.99999997</v>
      </c>
      <c r="F19">
        <v>41097000</v>
      </c>
      <c r="G19">
        <v>358237216</v>
      </c>
      <c r="H19">
        <v>5.4</v>
      </c>
      <c r="I19">
        <v>7520</v>
      </c>
      <c r="J19">
        <v>205.80319999999998</v>
      </c>
    </row>
    <row r="20" spans="1:10" x14ac:dyDescent="0.3">
      <c r="A20" t="b">
        <v>0</v>
      </c>
      <c r="B20" t="s">
        <v>52</v>
      </c>
      <c r="C20">
        <v>6809600</v>
      </c>
      <c r="D20">
        <v>114593940</v>
      </c>
      <c r="E20">
        <v>121907200.00000001</v>
      </c>
      <c r="F20">
        <v>115875000</v>
      </c>
      <c r="G20">
        <v>359185740</v>
      </c>
      <c r="H20">
        <v>1.9</v>
      </c>
      <c r="I20">
        <v>6800</v>
      </c>
      <c r="J20">
        <v>232.738</v>
      </c>
    </row>
    <row r="21" spans="1:10" x14ac:dyDescent="0.3">
      <c r="A21" t="b">
        <v>0</v>
      </c>
      <c r="B21" t="s">
        <v>370</v>
      </c>
      <c r="C21">
        <v>21504000.000000004</v>
      </c>
      <c r="D21">
        <v>126221854.50000001</v>
      </c>
      <c r="E21">
        <v>113254400.00000001</v>
      </c>
      <c r="F21">
        <v>100734000.00000001</v>
      </c>
      <c r="G21">
        <v>361714254.50000006</v>
      </c>
      <c r="H21">
        <v>6.0000000000000009</v>
      </c>
      <c r="I21">
        <v>7490</v>
      </c>
      <c r="J21">
        <v>219.28465</v>
      </c>
    </row>
    <row r="22" spans="1:10" x14ac:dyDescent="0.3">
      <c r="A22" t="b">
        <v>0</v>
      </c>
      <c r="B22" t="s">
        <v>23</v>
      </c>
      <c r="C22">
        <v>17203200.000000004</v>
      </c>
      <c r="D22">
        <v>108695722.50000001</v>
      </c>
      <c r="E22">
        <v>121907200.00000001</v>
      </c>
      <c r="F22">
        <v>114639000</v>
      </c>
      <c r="G22">
        <v>362445122.5</v>
      </c>
      <c r="H22">
        <v>4.8000000000000007</v>
      </c>
      <c r="I22">
        <v>6450</v>
      </c>
      <c r="J22">
        <v>234.44825</v>
      </c>
    </row>
    <row r="23" spans="1:10" x14ac:dyDescent="0.3">
      <c r="A23" t="b">
        <v>0</v>
      </c>
      <c r="B23" t="s">
        <v>289</v>
      </c>
      <c r="C23">
        <v>10035200.000000002</v>
      </c>
      <c r="D23">
        <v>140714617.5</v>
      </c>
      <c r="E23">
        <v>66176000</v>
      </c>
      <c r="F23">
        <v>145539000</v>
      </c>
      <c r="G23">
        <v>362464817.5</v>
      </c>
      <c r="H23">
        <v>2.8000000000000003</v>
      </c>
      <c r="I23">
        <v>8350</v>
      </c>
      <c r="J23">
        <v>224.34975</v>
      </c>
    </row>
    <row r="24" spans="1:10" x14ac:dyDescent="0.3">
      <c r="A24" t="b">
        <v>0</v>
      </c>
      <c r="B24" t="s">
        <v>457</v>
      </c>
      <c r="C24">
        <v>19353600</v>
      </c>
      <c r="D24">
        <v>121671801.00000001</v>
      </c>
      <c r="E24">
        <v>153702400</v>
      </c>
      <c r="F24">
        <v>68907000</v>
      </c>
      <c r="G24">
        <v>363634801</v>
      </c>
      <c r="H24">
        <v>5.4</v>
      </c>
      <c r="I24">
        <v>7220</v>
      </c>
      <c r="J24">
        <v>218.2577</v>
      </c>
    </row>
    <row r="25" spans="1:10" x14ac:dyDescent="0.3">
      <c r="A25" t="b">
        <v>0</v>
      </c>
      <c r="B25" t="s">
        <v>53</v>
      </c>
      <c r="C25">
        <v>6809600</v>
      </c>
      <c r="D25">
        <v>119649555</v>
      </c>
      <c r="E25">
        <v>150835200</v>
      </c>
      <c r="F25">
        <v>88065000</v>
      </c>
      <c r="G25">
        <v>365359355</v>
      </c>
      <c r="H25">
        <v>1.9</v>
      </c>
      <c r="I25">
        <v>7100</v>
      </c>
      <c r="J25">
        <v>229.3235</v>
      </c>
    </row>
    <row r="26" spans="1:10" x14ac:dyDescent="0.3">
      <c r="A26" t="b">
        <v>0</v>
      </c>
      <c r="B26" t="s">
        <v>176</v>
      </c>
      <c r="C26">
        <v>17561600</v>
      </c>
      <c r="D26">
        <v>141557220</v>
      </c>
      <c r="E26">
        <v>158720000</v>
      </c>
      <c r="F26">
        <v>49440000</v>
      </c>
      <c r="G26">
        <v>367278820</v>
      </c>
      <c r="H26">
        <v>4.9000000000000004</v>
      </c>
      <c r="I26">
        <v>8400</v>
      </c>
      <c r="J26">
        <v>206.45400000000001</v>
      </c>
    </row>
    <row r="27" spans="1:10" x14ac:dyDescent="0.3">
      <c r="A27" t="b">
        <v>0</v>
      </c>
      <c r="B27" t="s">
        <v>199</v>
      </c>
      <c r="C27">
        <v>50821120</v>
      </c>
      <c r="D27">
        <v>51230232.000000007</v>
      </c>
      <c r="E27">
        <v>192716800</v>
      </c>
      <c r="F27">
        <v>72615000</v>
      </c>
      <c r="G27">
        <v>367383152</v>
      </c>
      <c r="H27">
        <v>14.18</v>
      </c>
      <c r="I27">
        <v>3040</v>
      </c>
      <c r="J27">
        <v>250.89840000000001</v>
      </c>
    </row>
    <row r="28" spans="1:10" x14ac:dyDescent="0.3">
      <c r="A28" t="s">
        <v>556</v>
      </c>
      <c r="B28" t="s">
        <v>320</v>
      </c>
      <c r="C28">
        <v>11468800</v>
      </c>
      <c r="D28">
        <v>111223530</v>
      </c>
      <c r="E28">
        <v>173363200</v>
      </c>
      <c r="F28">
        <v>72305999.999999985</v>
      </c>
      <c r="G28">
        <v>368361530</v>
      </c>
      <c r="H28">
        <v>3.2</v>
      </c>
      <c r="I28">
        <v>6600</v>
      </c>
      <c r="J28">
        <v>231.80099999999999</v>
      </c>
    </row>
    <row r="29" spans="1:10" x14ac:dyDescent="0.3">
      <c r="A29" t="b">
        <v>0</v>
      </c>
      <c r="B29" t="s">
        <v>24</v>
      </c>
      <c r="C29">
        <v>17203200.000000004</v>
      </c>
      <c r="D29">
        <v>113751337.5</v>
      </c>
      <c r="E29">
        <v>150835200</v>
      </c>
      <c r="F29">
        <v>86829000</v>
      </c>
      <c r="G29">
        <v>368618737.5</v>
      </c>
      <c r="H29">
        <v>4.8000000000000007</v>
      </c>
      <c r="I29">
        <v>6750</v>
      </c>
      <c r="J29">
        <v>231.03375</v>
      </c>
    </row>
    <row r="30" spans="1:10" x14ac:dyDescent="0.3">
      <c r="A30" t="b">
        <v>0</v>
      </c>
      <c r="B30" t="s">
        <v>55</v>
      </c>
      <c r="C30">
        <v>6809600</v>
      </c>
      <c r="D30">
        <v>114593940</v>
      </c>
      <c r="E30">
        <v>133478400</v>
      </c>
      <c r="F30">
        <v>115875000</v>
      </c>
      <c r="G30">
        <v>370756940</v>
      </c>
      <c r="H30">
        <v>1.9</v>
      </c>
      <c r="I30">
        <v>6800</v>
      </c>
      <c r="J30">
        <v>241.77799999999999</v>
      </c>
    </row>
    <row r="31" spans="1:10" x14ac:dyDescent="0.3">
      <c r="A31" t="b">
        <v>0</v>
      </c>
      <c r="B31" t="s">
        <v>460</v>
      </c>
      <c r="C31">
        <v>42936320</v>
      </c>
      <c r="D31">
        <v>111223530</v>
      </c>
      <c r="E31">
        <v>173516800</v>
      </c>
      <c r="F31">
        <v>43260000</v>
      </c>
      <c r="G31">
        <v>370936650</v>
      </c>
      <c r="H31">
        <v>11.98</v>
      </c>
      <c r="I31">
        <v>6600</v>
      </c>
      <c r="J31">
        <v>216.01300000000001</v>
      </c>
    </row>
    <row r="32" spans="1:10" x14ac:dyDescent="0.3">
      <c r="A32" t="b">
        <v>0</v>
      </c>
      <c r="B32" t="s">
        <v>349</v>
      </c>
      <c r="C32">
        <v>10035200.000000002</v>
      </c>
      <c r="D32">
        <v>95888164.5</v>
      </c>
      <c r="E32">
        <v>167219199.99999997</v>
      </c>
      <c r="F32">
        <v>100734000</v>
      </c>
      <c r="G32">
        <v>373876564.5</v>
      </c>
      <c r="H32">
        <v>2.8000000000000003</v>
      </c>
      <c r="I32">
        <v>5690</v>
      </c>
      <c r="J32">
        <v>251.05164999999994</v>
      </c>
    </row>
    <row r="33" spans="1:10" x14ac:dyDescent="0.3">
      <c r="A33" t="b">
        <v>0</v>
      </c>
      <c r="B33" t="s">
        <v>26</v>
      </c>
      <c r="C33">
        <v>17203200.000000004</v>
      </c>
      <c r="D33">
        <v>108695722.50000001</v>
      </c>
      <c r="E33">
        <v>133478400</v>
      </c>
      <c r="F33">
        <v>114639000</v>
      </c>
      <c r="G33">
        <v>374016322.5</v>
      </c>
      <c r="H33">
        <v>4.8000000000000007</v>
      </c>
      <c r="I33">
        <v>6450</v>
      </c>
      <c r="J33">
        <v>243.48824999999999</v>
      </c>
    </row>
    <row r="34" spans="1:10" x14ac:dyDescent="0.3">
      <c r="A34" t="b">
        <v>0</v>
      </c>
      <c r="B34" t="s">
        <v>436</v>
      </c>
      <c r="C34">
        <v>7884800.0000000009</v>
      </c>
      <c r="D34">
        <v>91338111.000000015</v>
      </c>
      <c r="E34">
        <v>207667200</v>
      </c>
      <c r="F34">
        <v>68907000</v>
      </c>
      <c r="G34">
        <v>375797111</v>
      </c>
      <c r="H34">
        <v>2.2000000000000002</v>
      </c>
      <c r="I34">
        <v>5420</v>
      </c>
      <c r="J34">
        <v>250.0247</v>
      </c>
    </row>
    <row r="35" spans="1:10" x14ac:dyDescent="0.3">
      <c r="A35" t="b">
        <v>0</v>
      </c>
      <c r="B35" t="s">
        <v>210</v>
      </c>
      <c r="C35">
        <v>60928000</v>
      </c>
      <c r="D35">
        <v>81563922</v>
      </c>
      <c r="E35">
        <v>112947200.00000001</v>
      </c>
      <c r="F35">
        <v>120509999.99999999</v>
      </c>
      <c r="G35">
        <v>375949122</v>
      </c>
      <c r="H35">
        <v>17</v>
      </c>
      <c r="I35">
        <v>4840</v>
      </c>
      <c r="J35">
        <v>244.93940000000001</v>
      </c>
    </row>
    <row r="36" spans="1:10" x14ac:dyDescent="0.3">
      <c r="A36" t="b">
        <v>0</v>
      </c>
      <c r="B36" t="s">
        <v>544</v>
      </c>
      <c r="C36">
        <v>44011520.000000007</v>
      </c>
      <c r="D36">
        <v>92349233.999999985</v>
      </c>
      <c r="E36">
        <v>189772800</v>
      </c>
      <c r="F36">
        <v>52530000</v>
      </c>
      <c r="G36">
        <v>378663554</v>
      </c>
      <c r="H36">
        <v>12.280000000000001</v>
      </c>
      <c r="I36">
        <v>5480</v>
      </c>
      <c r="J36">
        <v>234.4538</v>
      </c>
    </row>
    <row r="37" spans="1:10" x14ac:dyDescent="0.3">
      <c r="A37" t="b">
        <v>0</v>
      </c>
      <c r="B37" t="s">
        <v>323</v>
      </c>
      <c r="C37">
        <v>15769600.000000002</v>
      </c>
      <c r="D37">
        <v>148298040</v>
      </c>
      <c r="E37">
        <v>125747200.00000001</v>
      </c>
      <c r="F37">
        <v>89301000</v>
      </c>
      <c r="G37">
        <v>379115840</v>
      </c>
      <c r="H37">
        <v>4.4000000000000004</v>
      </c>
      <c r="I37">
        <v>8800</v>
      </c>
      <c r="J37">
        <v>220.00800000000001</v>
      </c>
    </row>
    <row r="38" spans="1:10" x14ac:dyDescent="0.3">
      <c r="A38" t="b">
        <v>0</v>
      </c>
      <c r="B38" t="s">
        <v>471</v>
      </c>
      <c r="C38">
        <v>53043200</v>
      </c>
      <c r="D38">
        <v>141557220</v>
      </c>
      <c r="E38">
        <v>93747200</v>
      </c>
      <c r="F38">
        <v>91154999.999999985</v>
      </c>
      <c r="G38">
        <v>379502620</v>
      </c>
      <c r="H38">
        <v>14.8</v>
      </c>
      <c r="I38">
        <v>8400</v>
      </c>
      <c r="J38">
        <v>210.054</v>
      </c>
    </row>
    <row r="39" spans="1:10" x14ac:dyDescent="0.3">
      <c r="A39" t="b">
        <v>0</v>
      </c>
      <c r="B39" t="s">
        <v>215</v>
      </c>
      <c r="C39">
        <v>60928000</v>
      </c>
      <c r="D39">
        <v>86619537</v>
      </c>
      <c r="E39">
        <v>141875200</v>
      </c>
      <c r="F39">
        <v>92699999.999999985</v>
      </c>
      <c r="G39">
        <v>382122737</v>
      </c>
      <c r="H39">
        <v>17</v>
      </c>
      <c r="I39">
        <v>5140</v>
      </c>
      <c r="J39">
        <v>241.5249</v>
      </c>
    </row>
    <row r="40" spans="1:10" x14ac:dyDescent="0.3">
      <c r="A40" t="b">
        <v>0</v>
      </c>
      <c r="B40" t="s">
        <v>515</v>
      </c>
      <c r="C40">
        <v>45445120.000000015</v>
      </c>
      <c r="D40">
        <v>97067807.999999985</v>
      </c>
      <c r="E40">
        <v>186828800.00000003</v>
      </c>
      <c r="F40">
        <v>54384000</v>
      </c>
      <c r="G40">
        <v>383725728</v>
      </c>
      <c r="H40">
        <v>12.680000000000003</v>
      </c>
      <c r="I40">
        <v>5760</v>
      </c>
      <c r="J40">
        <v>235.43360000000001</v>
      </c>
    </row>
    <row r="41" spans="1:10" x14ac:dyDescent="0.3">
      <c r="A41" t="b">
        <v>0</v>
      </c>
      <c r="B41" t="s">
        <v>352</v>
      </c>
      <c r="C41">
        <v>14336000</v>
      </c>
      <c r="D41">
        <v>132962674.50000001</v>
      </c>
      <c r="E41">
        <v>119603200</v>
      </c>
      <c r="F41">
        <v>117729000</v>
      </c>
      <c r="G41">
        <v>384630874.5</v>
      </c>
      <c r="H41">
        <v>4</v>
      </c>
      <c r="I41">
        <v>7890</v>
      </c>
      <c r="J41">
        <v>239.25864999999999</v>
      </c>
    </row>
    <row r="42" spans="1:10" x14ac:dyDescent="0.3">
      <c r="A42" t="b">
        <v>0</v>
      </c>
      <c r="B42" t="s">
        <v>328</v>
      </c>
      <c r="C42">
        <v>15769600.000000002</v>
      </c>
      <c r="D42">
        <v>153353655</v>
      </c>
      <c r="E42">
        <v>154675200.00000003</v>
      </c>
      <c r="F42">
        <v>61491000</v>
      </c>
      <c r="G42">
        <v>385289455</v>
      </c>
      <c r="H42">
        <v>4.4000000000000004</v>
      </c>
      <c r="I42">
        <v>9100</v>
      </c>
      <c r="J42">
        <v>216.59350000000001</v>
      </c>
    </row>
    <row r="43" spans="1:10" x14ac:dyDescent="0.3">
      <c r="A43" t="b">
        <v>0</v>
      </c>
      <c r="B43" t="s">
        <v>476</v>
      </c>
      <c r="C43">
        <v>53043200</v>
      </c>
      <c r="D43">
        <v>146612835.00000003</v>
      </c>
      <c r="E43">
        <v>122675200.00000001</v>
      </c>
      <c r="F43">
        <v>63344999.999999985</v>
      </c>
      <c r="G43">
        <v>385676235.00000006</v>
      </c>
      <c r="H43">
        <v>14.8</v>
      </c>
      <c r="I43">
        <v>8700</v>
      </c>
      <c r="J43">
        <v>206.6395</v>
      </c>
    </row>
    <row r="44" spans="1:10" x14ac:dyDescent="0.3">
      <c r="A44" t="b">
        <v>0</v>
      </c>
      <c r="B44" t="s">
        <v>439</v>
      </c>
      <c r="C44">
        <v>12185600.000000002</v>
      </c>
      <c r="D44">
        <v>128412621.00000001</v>
      </c>
      <c r="E44">
        <v>160051200</v>
      </c>
      <c r="F44">
        <v>85902000</v>
      </c>
      <c r="G44">
        <v>386551421</v>
      </c>
      <c r="H44">
        <v>3.4000000000000004</v>
      </c>
      <c r="I44">
        <v>7620</v>
      </c>
      <c r="J44">
        <v>238.23169999999999</v>
      </c>
    </row>
    <row r="45" spans="1:10" x14ac:dyDescent="0.3">
      <c r="A45" t="b">
        <v>0</v>
      </c>
      <c r="B45" t="s">
        <v>225</v>
      </c>
      <c r="C45">
        <v>60928000</v>
      </c>
      <c r="D45">
        <v>81563922</v>
      </c>
      <c r="E45">
        <v>124518400</v>
      </c>
      <c r="F45">
        <v>120509999.99999999</v>
      </c>
      <c r="G45">
        <v>387520322</v>
      </c>
      <c r="H45">
        <v>17</v>
      </c>
      <c r="I45">
        <v>4840</v>
      </c>
      <c r="J45">
        <v>253.9794</v>
      </c>
    </row>
    <row r="46" spans="1:10" x14ac:dyDescent="0.3">
      <c r="A46" t="b">
        <v>0</v>
      </c>
      <c r="B46" t="s">
        <v>391</v>
      </c>
      <c r="C46">
        <v>25016320</v>
      </c>
      <c r="D46">
        <v>98415972</v>
      </c>
      <c r="E46">
        <v>202188800</v>
      </c>
      <c r="F46">
        <v>62108999.999999993</v>
      </c>
      <c r="G46">
        <v>387730092</v>
      </c>
      <c r="H46">
        <v>6.9799999999999995</v>
      </c>
      <c r="I46">
        <v>5840</v>
      </c>
      <c r="J46">
        <v>247.21639999999999</v>
      </c>
    </row>
    <row r="47" spans="1:10" x14ac:dyDescent="0.3">
      <c r="A47" t="b">
        <v>0</v>
      </c>
      <c r="B47" t="s">
        <v>255</v>
      </c>
      <c r="C47">
        <v>6451199.9999999991</v>
      </c>
      <c r="D47">
        <v>171890910.00000003</v>
      </c>
      <c r="E47">
        <v>103219200</v>
      </c>
      <c r="F47">
        <v>108149999.99999999</v>
      </c>
      <c r="G47">
        <v>389711310</v>
      </c>
      <c r="H47">
        <v>1.7999999999999998</v>
      </c>
      <c r="I47">
        <v>10200</v>
      </c>
      <c r="J47">
        <v>221.667</v>
      </c>
    </row>
    <row r="48" spans="1:10" x14ac:dyDescent="0.3">
      <c r="A48" t="b">
        <v>0</v>
      </c>
      <c r="B48" t="s">
        <v>338</v>
      </c>
      <c r="C48">
        <v>15769600.000000002</v>
      </c>
      <c r="D48">
        <v>148298040</v>
      </c>
      <c r="E48">
        <v>137318400</v>
      </c>
      <c r="F48">
        <v>89301000</v>
      </c>
      <c r="G48">
        <v>390687040</v>
      </c>
      <c r="H48">
        <v>4.4000000000000004</v>
      </c>
      <c r="I48">
        <v>8800</v>
      </c>
      <c r="J48">
        <v>229.048</v>
      </c>
    </row>
    <row r="49" spans="1:10" x14ac:dyDescent="0.3">
      <c r="A49" t="b">
        <v>0</v>
      </c>
      <c r="B49" t="s">
        <v>357</v>
      </c>
      <c r="C49">
        <v>14336000</v>
      </c>
      <c r="D49">
        <v>138018289.5</v>
      </c>
      <c r="E49">
        <v>148531200</v>
      </c>
      <c r="F49">
        <v>89919000.000000015</v>
      </c>
      <c r="G49">
        <v>390804489.5</v>
      </c>
      <c r="H49">
        <v>4</v>
      </c>
      <c r="I49">
        <v>8190</v>
      </c>
      <c r="J49">
        <v>235.84415000000001</v>
      </c>
    </row>
    <row r="50" spans="1:10" x14ac:dyDescent="0.3">
      <c r="A50" t="b">
        <v>0</v>
      </c>
      <c r="B50" t="s">
        <v>486</v>
      </c>
      <c r="C50">
        <v>53043200</v>
      </c>
      <c r="D50">
        <v>141557220</v>
      </c>
      <c r="E50">
        <v>105318400</v>
      </c>
      <c r="F50">
        <v>91154999.999999985</v>
      </c>
      <c r="G50">
        <v>391073820</v>
      </c>
      <c r="H50">
        <v>14.8</v>
      </c>
      <c r="I50">
        <v>8400</v>
      </c>
      <c r="J50">
        <v>219.09399999999999</v>
      </c>
    </row>
    <row r="51" spans="1:10" x14ac:dyDescent="0.3">
      <c r="A51" t="b">
        <v>0</v>
      </c>
      <c r="B51" t="s">
        <v>444</v>
      </c>
      <c r="C51">
        <v>12185600.000000002</v>
      </c>
      <c r="D51">
        <v>133468236.00000001</v>
      </c>
      <c r="E51">
        <v>188979200</v>
      </c>
      <c r="F51">
        <v>58092000</v>
      </c>
      <c r="G51">
        <v>392725036</v>
      </c>
      <c r="H51">
        <v>3.4000000000000004</v>
      </c>
      <c r="I51">
        <v>7920</v>
      </c>
      <c r="J51">
        <v>234.81719999999996</v>
      </c>
    </row>
    <row r="52" spans="1:10" x14ac:dyDescent="0.3">
      <c r="A52" t="b">
        <v>0</v>
      </c>
      <c r="B52" t="s">
        <v>319</v>
      </c>
      <c r="C52">
        <v>9318400</v>
      </c>
      <c r="D52">
        <v>121334760.00000001</v>
      </c>
      <c r="E52">
        <v>189798400</v>
      </c>
      <c r="F52">
        <v>72305999.999999985</v>
      </c>
      <c r="G52">
        <v>392757560</v>
      </c>
      <c r="H52">
        <v>2.6</v>
      </c>
      <c r="I52">
        <v>7200</v>
      </c>
      <c r="J52">
        <v>245.77199999999999</v>
      </c>
    </row>
    <row r="53" spans="1:10" x14ac:dyDescent="0.3">
      <c r="A53" t="b">
        <v>0</v>
      </c>
      <c r="B53" t="s">
        <v>284</v>
      </c>
      <c r="C53">
        <v>5734400</v>
      </c>
      <c r="D53">
        <v>133973797.50000001</v>
      </c>
      <c r="E53">
        <v>104883200</v>
      </c>
      <c r="F53">
        <v>150173999.99999997</v>
      </c>
      <c r="G53">
        <v>394765397.5</v>
      </c>
      <c r="H53">
        <v>1.6</v>
      </c>
      <c r="I53">
        <v>7950</v>
      </c>
      <c r="J53">
        <v>256.09575000000001</v>
      </c>
    </row>
    <row r="54" spans="1:10" x14ac:dyDescent="0.3">
      <c r="A54" t="b">
        <v>0</v>
      </c>
      <c r="B54" t="s">
        <v>256</v>
      </c>
      <c r="C54">
        <v>6451199.9999999991</v>
      </c>
      <c r="D54">
        <v>176946525</v>
      </c>
      <c r="E54">
        <v>132147200.00000003</v>
      </c>
      <c r="F54">
        <v>80339999.999999985</v>
      </c>
      <c r="G54">
        <v>395884925</v>
      </c>
      <c r="H54">
        <v>1.7999999999999998</v>
      </c>
      <c r="I54">
        <v>10500</v>
      </c>
      <c r="J54">
        <v>218.2525</v>
      </c>
    </row>
    <row r="55" spans="1:10" x14ac:dyDescent="0.3">
      <c r="A55" t="b">
        <v>0</v>
      </c>
      <c r="B55" t="s">
        <v>367</v>
      </c>
      <c r="C55">
        <v>14336000</v>
      </c>
      <c r="D55">
        <v>132962674.50000001</v>
      </c>
      <c r="E55">
        <v>131174399.99999999</v>
      </c>
      <c r="F55">
        <v>117729000</v>
      </c>
      <c r="G55">
        <v>396202074.5</v>
      </c>
      <c r="H55">
        <v>4</v>
      </c>
      <c r="I55">
        <v>7890</v>
      </c>
      <c r="J55">
        <v>248.29865000000001</v>
      </c>
    </row>
    <row r="56" spans="1:10" x14ac:dyDescent="0.3">
      <c r="A56" t="s">
        <v>556</v>
      </c>
      <c r="B56" t="s">
        <v>83</v>
      </c>
      <c r="C56">
        <v>11038720</v>
      </c>
      <c r="D56">
        <v>101112300</v>
      </c>
      <c r="E56">
        <v>218316800</v>
      </c>
      <c r="F56">
        <v>66435000</v>
      </c>
      <c r="G56">
        <v>396902820</v>
      </c>
      <c r="H56">
        <v>3.08</v>
      </c>
      <c r="I56">
        <v>6000</v>
      </c>
      <c r="J56">
        <v>259.08199999999999</v>
      </c>
    </row>
    <row r="57" spans="1:10" x14ac:dyDescent="0.3">
      <c r="A57" t="b">
        <v>0</v>
      </c>
      <c r="B57" t="s">
        <v>454</v>
      </c>
      <c r="C57">
        <v>12185600.000000002</v>
      </c>
      <c r="D57">
        <v>128412621.00000001</v>
      </c>
      <c r="E57">
        <v>171622399.99999997</v>
      </c>
      <c r="F57">
        <v>85902000</v>
      </c>
      <c r="G57">
        <v>398122621</v>
      </c>
      <c r="H57">
        <v>3.4000000000000004</v>
      </c>
      <c r="I57">
        <v>7620</v>
      </c>
      <c r="J57">
        <v>247.27170000000001</v>
      </c>
    </row>
    <row r="58" spans="1:10" x14ac:dyDescent="0.3">
      <c r="A58" t="b">
        <v>0</v>
      </c>
      <c r="B58" t="s">
        <v>348</v>
      </c>
      <c r="C58">
        <v>7884800.0000000009</v>
      </c>
      <c r="D58">
        <v>105999394.5</v>
      </c>
      <c r="E58">
        <v>183654400</v>
      </c>
      <c r="F58">
        <v>100734000</v>
      </c>
      <c r="G58">
        <v>398272594.5</v>
      </c>
      <c r="H58">
        <v>2.2000000000000002</v>
      </c>
      <c r="I58">
        <v>6290</v>
      </c>
      <c r="J58">
        <v>265.02265</v>
      </c>
    </row>
    <row r="59" spans="1:10" x14ac:dyDescent="0.3">
      <c r="A59" t="b">
        <v>0</v>
      </c>
      <c r="B59" t="s">
        <v>204</v>
      </c>
      <c r="C59">
        <v>49459199.999999993</v>
      </c>
      <c r="D59">
        <v>51230232.000000007</v>
      </c>
      <c r="E59">
        <v>178483200</v>
      </c>
      <c r="F59">
        <v>120509999.99999999</v>
      </c>
      <c r="G59">
        <v>399682632</v>
      </c>
      <c r="H59">
        <v>13.799999999999999</v>
      </c>
      <c r="I59">
        <v>3040</v>
      </c>
      <c r="J59">
        <v>285.74639999999999</v>
      </c>
    </row>
    <row r="60" spans="1:10" x14ac:dyDescent="0.3">
      <c r="A60" t="b">
        <v>0</v>
      </c>
      <c r="B60" t="s">
        <v>234</v>
      </c>
      <c r="C60">
        <v>301056000</v>
      </c>
      <c r="D60">
        <v>41119002</v>
      </c>
      <c r="E60">
        <v>27392000</v>
      </c>
      <c r="F60">
        <v>30590999.999999996</v>
      </c>
      <c r="G60">
        <v>400158002</v>
      </c>
      <c r="H60">
        <v>84</v>
      </c>
      <c r="I60">
        <v>2440</v>
      </c>
      <c r="J60">
        <v>176.71539999999999</v>
      </c>
    </row>
    <row r="61" spans="1:10" x14ac:dyDescent="0.3">
      <c r="A61" t="s">
        <v>556</v>
      </c>
      <c r="B61" t="s">
        <v>435</v>
      </c>
      <c r="C61">
        <v>5734400</v>
      </c>
      <c r="D61">
        <v>101449341.00000001</v>
      </c>
      <c r="E61">
        <v>224102399.99999997</v>
      </c>
      <c r="F61">
        <v>68907000</v>
      </c>
      <c r="G61">
        <v>400193141</v>
      </c>
      <c r="H61">
        <v>1.6</v>
      </c>
      <c r="I61">
        <v>6020</v>
      </c>
      <c r="J61">
        <v>263.9957</v>
      </c>
    </row>
    <row r="62" spans="1:10" x14ac:dyDescent="0.3">
      <c r="A62" t="b">
        <v>0</v>
      </c>
      <c r="B62" t="s">
        <v>285</v>
      </c>
      <c r="C62">
        <v>5734400</v>
      </c>
      <c r="D62">
        <v>139029412.5</v>
      </c>
      <c r="E62">
        <v>133811200.00000001</v>
      </c>
      <c r="F62">
        <v>122363999.99999999</v>
      </c>
      <c r="G62">
        <v>400939012.5</v>
      </c>
      <c r="H62">
        <v>1.6</v>
      </c>
      <c r="I62">
        <v>8250</v>
      </c>
      <c r="J62">
        <v>252.68125000000001</v>
      </c>
    </row>
    <row r="63" spans="1:10" x14ac:dyDescent="0.3">
      <c r="A63" t="b">
        <v>0</v>
      </c>
      <c r="B63" t="s">
        <v>258</v>
      </c>
      <c r="C63">
        <v>6451199.9999999991</v>
      </c>
      <c r="D63">
        <v>171890910.00000003</v>
      </c>
      <c r="E63">
        <v>114790400</v>
      </c>
      <c r="F63">
        <v>108149999.99999999</v>
      </c>
      <c r="G63">
        <v>401282510</v>
      </c>
      <c r="H63">
        <v>1.7999999999999998</v>
      </c>
      <c r="I63">
        <v>10200</v>
      </c>
      <c r="J63">
        <v>230.70699999999999</v>
      </c>
    </row>
    <row r="64" spans="1:10" x14ac:dyDescent="0.3">
      <c r="A64" t="b">
        <v>0</v>
      </c>
      <c r="B64" t="s">
        <v>173</v>
      </c>
      <c r="C64">
        <v>10393600.000000002</v>
      </c>
      <c r="D64">
        <v>148298040</v>
      </c>
      <c r="E64">
        <v>176640000</v>
      </c>
      <c r="F64">
        <v>66435000</v>
      </c>
      <c r="G64">
        <v>401766640</v>
      </c>
      <c r="H64">
        <v>2.9000000000000004</v>
      </c>
      <c r="I64">
        <v>8800</v>
      </c>
      <c r="J64">
        <v>235.46799999999999</v>
      </c>
    </row>
    <row r="65" spans="1:10" x14ac:dyDescent="0.3">
      <c r="A65" t="b">
        <v>0</v>
      </c>
      <c r="B65" t="s">
        <v>112</v>
      </c>
      <c r="C65">
        <v>11397120</v>
      </c>
      <c r="D65">
        <v>107853120</v>
      </c>
      <c r="E65">
        <v>210636800</v>
      </c>
      <c r="F65">
        <v>72615000</v>
      </c>
      <c r="G65">
        <v>402502040</v>
      </c>
      <c r="H65">
        <v>3.18</v>
      </c>
      <c r="I65">
        <v>6400</v>
      </c>
      <c r="J65">
        <v>260.536</v>
      </c>
    </row>
    <row r="66" spans="1:10" x14ac:dyDescent="0.3">
      <c r="A66" t="b">
        <v>0</v>
      </c>
      <c r="B66" t="s">
        <v>465</v>
      </c>
      <c r="C66">
        <v>41574400</v>
      </c>
      <c r="D66">
        <v>111223530</v>
      </c>
      <c r="E66">
        <v>159283200.00000003</v>
      </c>
      <c r="F66">
        <v>91155000</v>
      </c>
      <c r="G66">
        <v>403236130</v>
      </c>
      <c r="H66">
        <v>11.6</v>
      </c>
      <c r="I66">
        <v>6600</v>
      </c>
      <c r="J66">
        <v>250.86099999999999</v>
      </c>
    </row>
    <row r="67" spans="1:10" x14ac:dyDescent="0.3">
      <c r="A67" t="b">
        <v>0</v>
      </c>
      <c r="B67" t="s">
        <v>94</v>
      </c>
      <c r="C67">
        <v>21145600</v>
      </c>
      <c r="D67">
        <v>131445990</v>
      </c>
      <c r="E67">
        <v>138547200</v>
      </c>
      <c r="F67">
        <v>114329999.99999997</v>
      </c>
      <c r="G67">
        <v>405468790</v>
      </c>
      <c r="H67">
        <v>5.9</v>
      </c>
      <c r="I67">
        <v>7800</v>
      </c>
      <c r="J67">
        <v>253.12299999999999</v>
      </c>
    </row>
    <row r="68" spans="1:10" x14ac:dyDescent="0.3">
      <c r="A68" t="b">
        <v>0</v>
      </c>
      <c r="B68" t="s">
        <v>141</v>
      </c>
      <c r="C68">
        <v>14981120.000000002</v>
      </c>
      <c r="D68">
        <v>91001070</v>
      </c>
      <c r="E68">
        <v>214476800</v>
      </c>
      <c r="F68">
        <v>85592999.999999985</v>
      </c>
      <c r="G68">
        <v>406051990</v>
      </c>
      <c r="H68">
        <v>4.1800000000000006</v>
      </c>
      <c r="I68">
        <v>5400</v>
      </c>
      <c r="J68">
        <v>274.25099999999998</v>
      </c>
    </row>
    <row r="69" spans="1:10" x14ac:dyDescent="0.3">
      <c r="A69" t="b">
        <v>0</v>
      </c>
      <c r="B69" t="s">
        <v>287</v>
      </c>
      <c r="C69">
        <v>5734400</v>
      </c>
      <c r="D69">
        <v>133973797.50000001</v>
      </c>
      <c r="E69">
        <v>116454400</v>
      </c>
      <c r="F69">
        <v>150173999.99999997</v>
      </c>
      <c r="G69">
        <v>406336597.5</v>
      </c>
      <c r="H69">
        <v>1.6</v>
      </c>
      <c r="I69">
        <v>7950</v>
      </c>
      <c r="J69">
        <v>265.13574999999997</v>
      </c>
    </row>
    <row r="70" spans="1:10" x14ac:dyDescent="0.3">
      <c r="A70" t="b">
        <v>0</v>
      </c>
      <c r="B70" t="s">
        <v>99</v>
      </c>
      <c r="C70">
        <v>21145600</v>
      </c>
      <c r="D70">
        <v>136501605</v>
      </c>
      <c r="E70">
        <v>163635200.00000003</v>
      </c>
      <c r="F70">
        <v>86520000</v>
      </c>
      <c r="G70">
        <v>407802405</v>
      </c>
      <c r="H70">
        <v>5.9</v>
      </c>
      <c r="I70">
        <v>8100</v>
      </c>
      <c r="J70">
        <v>246.70849999999999</v>
      </c>
    </row>
    <row r="71" spans="1:10" x14ac:dyDescent="0.3">
      <c r="A71" t="b">
        <v>0</v>
      </c>
      <c r="B71" t="s">
        <v>207</v>
      </c>
      <c r="C71">
        <v>53760000</v>
      </c>
      <c r="D71">
        <v>88304742</v>
      </c>
      <c r="E71">
        <v>130867200.00000003</v>
      </c>
      <c r="F71">
        <v>137505000</v>
      </c>
      <c r="G71">
        <v>410436942</v>
      </c>
      <c r="H71">
        <v>15</v>
      </c>
      <c r="I71">
        <v>5240</v>
      </c>
      <c r="J71">
        <v>273.95339999999999</v>
      </c>
    </row>
    <row r="72" spans="1:10" x14ac:dyDescent="0.3">
      <c r="A72" t="b">
        <v>0</v>
      </c>
      <c r="B72" t="s">
        <v>123</v>
      </c>
      <c r="C72">
        <v>21504000.000000004</v>
      </c>
      <c r="D72">
        <v>138186810.00000003</v>
      </c>
      <c r="E72">
        <v>130867200.00000003</v>
      </c>
      <c r="F72">
        <v>120509999.99999999</v>
      </c>
      <c r="G72">
        <v>411068010.00000006</v>
      </c>
      <c r="H72">
        <v>6.0000000000000009</v>
      </c>
      <c r="I72">
        <v>8200</v>
      </c>
      <c r="J72">
        <v>254.577</v>
      </c>
    </row>
    <row r="73" spans="1:10" x14ac:dyDescent="0.3">
      <c r="A73" t="b">
        <v>0</v>
      </c>
      <c r="B73" t="s">
        <v>541</v>
      </c>
      <c r="C73">
        <v>36843520.000000007</v>
      </c>
      <c r="D73">
        <v>99090053.999999985</v>
      </c>
      <c r="E73">
        <v>207692800</v>
      </c>
      <c r="F73">
        <v>69524999.999999985</v>
      </c>
      <c r="G73">
        <v>413151374</v>
      </c>
      <c r="H73">
        <v>10.280000000000001</v>
      </c>
      <c r="I73">
        <v>5880</v>
      </c>
      <c r="J73">
        <v>263.46780000000001</v>
      </c>
    </row>
    <row r="74" spans="1:10" x14ac:dyDescent="0.3">
      <c r="A74" t="b">
        <v>0</v>
      </c>
      <c r="B74" t="s">
        <v>402</v>
      </c>
      <c r="C74">
        <v>17848320</v>
      </c>
      <c r="D74">
        <v>109538325</v>
      </c>
      <c r="E74">
        <v>190156800</v>
      </c>
      <c r="F74">
        <v>95789999.999999985</v>
      </c>
      <c r="G74">
        <v>413333445</v>
      </c>
      <c r="H74">
        <v>4.9800000000000004</v>
      </c>
      <c r="I74">
        <v>6500</v>
      </c>
      <c r="J74">
        <v>269.8845</v>
      </c>
    </row>
    <row r="75" spans="1:10" x14ac:dyDescent="0.3">
      <c r="A75" t="b">
        <v>0</v>
      </c>
      <c r="B75" t="s">
        <v>468</v>
      </c>
      <c r="C75">
        <v>45875200</v>
      </c>
      <c r="D75">
        <v>148298040</v>
      </c>
      <c r="E75">
        <v>111667200.00000001</v>
      </c>
      <c r="F75">
        <v>108149999.99999999</v>
      </c>
      <c r="G75">
        <v>413990440</v>
      </c>
      <c r="H75">
        <v>12.8</v>
      </c>
      <c r="I75">
        <v>8800</v>
      </c>
      <c r="J75">
        <v>239.06800000000001</v>
      </c>
    </row>
    <row r="76" spans="1:10" x14ac:dyDescent="0.3">
      <c r="A76" t="b">
        <v>0</v>
      </c>
      <c r="B76" t="s">
        <v>152</v>
      </c>
      <c r="C76">
        <v>25088000</v>
      </c>
      <c r="D76">
        <v>121334760.00000001</v>
      </c>
      <c r="E76">
        <v>134707200</v>
      </c>
      <c r="F76">
        <v>133488000.00000003</v>
      </c>
      <c r="G76">
        <v>414617960</v>
      </c>
      <c r="H76">
        <v>7</v>
      </c>
      <c r="I76">
        <v>7200</v>
      </c>
      <c r="J76">
        <v>268.29199999999997</v>
      </c>
    </row>
    <row r="77" spans="1:10" x14ac:dyDescent="0.3">
      <c r="A77" t="b">
        <v>0</v>
      </c>
      <c r="B77" t="s">
        <v>212</v>
      </c>
      <c r="C77">
        <v>53760000</v>
      </c>
      <c r="D77">
        <v>93360357</v>
      </c>
      <c r="E77">
        <v>159795200.00000003</v>
      </c>
      <c r="F77">
        <v>109695000</v>
      </c>
      <c r="G77">
        <v>416610557</v>
      </c>
      <c r="H77">
        <v>15</v>
      </c>
      <c r="I77">
        <v>5540</v>
      </c>
      <c r="J77">
        <v>270.53890000000001</v>
      </c>
    </row>
    <row r="78" spans="1:10" x14ac:dyDescent="0.3">
      <c r="A78" t="b">
        <v>0</v>
      </c>
      <c r="B78" t="s">
        <v>109</v>
      </c>
      <c r="C78">
        <v>21145600</v>
      </c>
      <c r="D78">
        <v>131445990</v>
      </c>
      <c r="E78">
        <v>150118400</v>
      </c>
      <c r="F78">
        <v>114329999.99999997</v>
      </c>
      <c r="G78">
        <v>417039990</v>
      </c>
      <c r="H78">
        <v>5.9</v>
      </c>
      <c r="I78">
        <v>7800</v>
      </c>
      <c r="J78">
        <v>262.16300000000001</v>
      </c>
    </row>
    <row r="79" spans="1:10" x14ac:dyDescent="0.3">
      <c r="A79" t="b">
        <v>0</v>
      </c>
      <c r="B79" t="s">
        <v>128</v>
      </c>
      <c r="C79">
        <v>21504000.000000004</v>
      </c>
      <c r="D79">
        <v>143242425</v>
      </c>
      <c r="E79">
        <v>159795200.00000003</v>
      </c>
      <c r="F79">
        <v>92699999.999999985</v>
      </c>
      <c r="G79">
        <v>417241625</v>
      </c>
      <c r="H79">
        <v>6.0000000000000009</v>
      </c>
      <c r="I79">
        <v>8500</v>
      </c>
      <c r="J79">
        <v>251.16249999999999</v>
      </c>
    </row>
    <row r="80" spans="1:10" x14ac:dyDescent="0.3">
      <c r="A80" t="b">
        <v>0</v>
      </c>
      <c r="B80" t="s">
        <v>512</v>
      </c>
      <c r="C80">
        <v>38277120</v>
      </c>
      <c r="D80">
        <v>103808628</v>
      </c>
      <c r="E80">
        <v>204748800.00000003</v>
      </c>
      <c r="F80">
        <v>71378999.999999985</v>
      </c>
      <c r="G80">
        <v>418213548</v>
      </c>
      <c r="H80">
        <v>10.68</v>
      </c>
      <c r="I80">
        <v>6160</v>
      </c>
      <c r="J80">
        <v>264.44760000000002</v>
      </c>
    </row>
    <row r="81" spans="1:10" x14ac:dyDescent="0.3">
      <c r="A81" t="b">
        <v>0</v>
      </c>
      <c r="B81" t="s">
        <v>473</v>
      </c>
      <c r="C81">
        <v>45875200</v>
      </c>
      <c r="D81">
        <v>153353655</v>
      </c>
      <c r="E81">
        <v>140595200</v>
      </c>
      <c r="F81">
        <v>80339999.999999985</v>
      </c>
      <c r="G81">
        <v>420164055</v>
      </c>
      <c r="H81">
        <v>12.8</v>
      </c>
      <c r="I81">
        <v>9100</v>
      </c>
      <c r="J81">
        <v>235.65350000000001</v>
      </c>
    </row>
    <row r="82" spans="1:10" x14ac:dyDescent="0.3">
      <c r="A82" t="b">
        <v>0</v>
      </c>
      <c r="B82" t="s">
        <v>157</v>
      </c>
      <c r="C82">
        <v>25088000</v>
      </c>
      <c r="D82">
        <v>126390375</v>
      </c>
      <c r="E82">
        <v>163635200.00000003</v>
      </c>
      <c r="F82">
        <v>105678000</v>
      </c>
      <c r="G82">
        <v>420791575</v>
      </c>
      <c r="H82">
        <v>7</v>
      </c>
      <c r="I82">
        <v>7500</v>
      </c>
      <c r="J82">
        <v>264.8775</v>
      </c>
    </row>
    <row r="83" spans="1:10" x14ac:dyDescent="0.3">
      <c r="A83" t="b">
        <v>0</v>
      </c>
      <c r="B83" t="s">
        <v>413</v>
      </c>
      <c r="C83">
        <v>27955200.000000004</v>
      </c>
      <c r="D83">
        <v>139872015</v>
      </c>
      <c r="E83">
        <v>110387200</v>
      </c>
      <c r="F83">
        <v>143685000</v>
      </c>
      <c r="G83">
        <v>421899415</v>
      </c>
      <c r="H83">
        <v>7.8000000000000007</v>
      </c>
      <c r="I83">
        <v>8300</v>
      </c>
      <c r="J83">
        <v>263.9255</v>
      </c>
    </row>
    <row r="84" spans="1:10" x14ac:dyDescent="0.3">
      <c r="A84" t="b">
        <v>0</v>
      </c>
      <c r="B84" t="s">
        <v>222</v>
      </c>
      <c r="C84">
        <v>53760000</v>
      </c>
      <c r="D84">
        <v>88304742</v>
      </c>
      <c r="E84">
        <v>142438400</v>
      </c>
      <c r="F84">
        <v>137505000</v>
      </c>
      <c r="G84">
        <v>422008142</v>
      </c>
      <c r="H84">
        <v>15</v>
      </c>
      <c r="I84">
        <v>5240</v>
      </c>
      <c r="J84">
        <v>282.99340000000001</v>
      </c>
    </row>
    <row r="85" spans="1:10" x14ac:dyDescent="0.3">
      <c r="A85" t="b">
        <v>0</v>
      </c>
      <c r="B85" t="s">
        <v>138</v>
      </c>
      <c r="C85">
        <v>21504000.000000004</v>
      </c>
      <c r="D85">
        <v>138186810.00000003</v>
      </c>
      <c r="E85">
        <v>142438400</v>
      </c>
      <c r="F85">
        <v>120509999.99999999</v>
      </c>
      <c r="G85">
        <v>422639210</v>
      </c>
      <c r="H85">
        <v>6.0000000000000009</v>
      </c>
      <c r="I85">
        <v>8200</v>
      </c>
      <c r="J85">
        <v>263.61700000000002</v>
      </c>
    </row>
    <row r="86" spans="1:10" x14ac:dyDescent="0.3">
      <c r="A86" t="b">
        <v>0</v>
      </c>
      <c r="B86" t="s">
        <v>336</v>
      </c>
      <c r="C86">
        <v>27166720</v>
      </c>
      <c r="D86">
        <v>151668450</v>
      </c>
      <c r="E86">
        <v>200396799.99999997</v>
      </c>
      <c r="F86">
        <v>44495999.999999993</v>
      </c>
      <c r="G86">
        <v>423727970</v>
      </c>
      <c r="H86">
        <v>7.58</v>
      </c>
      <c r="I86">
        <v>9000</v>
      </c>
      <c r="J86">
        <v>239.93700000000001</v>
      </c>
    </row>
    <row r="87" spans="1:10" x14ac:dyDescent="0.3">
      <c r="A87" t="b">
        <v>0</v>
      </c>
      <c r="B87" t="s">
        <v>203</v>
      </c>
      <c r="C87">
        <v>47308800.000000007</v>
      </c>
      <c r="D87">
        <v>61341461.999999993</v>
      </c>
      <c r="E87">
        <v>194918400</v>
      </c>
      <c r="F87">
        <v>120509999.99999999</v>
      </c>
      <c r="G87">
        <v>424078662</v>
      </c>
      <c r="H87">
        <v>13.200000000000001</v>
      </c>
      <c r="I87">
        <v>3640</v>
      </c>
      <c r="J87">
        <v>299.7174</v>
      </c>
    </row>
    <row r="88" spans="1:10" x14ac:dyDescent="0.3">
      <c r="A88" t="b">
        <v>0</v>
      </c>
      <c r="B88" t="s">
        <v>483</v>
      </c>
      <c r="C88">
        <v>45875200</v>
      </c>
      <c r="D88">
        <v>148298040</v>
      </c>
      <c r="E88">
        <v>123238400</v>
      </c>
      <c r="F88">
        <v>108149999.99999999</v>
      </c>
      <c r="G88">
        <v>425561640</v>
      </c>
      <c r="H88">
        <v>12.8</v>
      </c>
      <c r="I88">
        <v>8800</v>
      </c>
      <c r="J88">
        <v>248.108</v>
      </c>
    </row>
    <row r="89" spans="1:10" x14ac:dyDescent="0.3">
      <c r="A89" t="b">
        <v>0</v>
      </c>
      <c r="B89" t="s">
        <v>167</v>
      </c>
      <c r="C89">
        <v>25088000</v>
      </c>
      <c r="D89">
        <v>121334760.00000001</v>
      </c>
      <c r="E89">
        <v>146278400</v>
      </c>
      <c r="F89">
        <v>133488000.00000003</v>
      </c>
      <c r="G89">
        <v>426189160</v>
      </c>
      <c r="H89">
        <v>7</v>
      </c>
      <c r="I89">
        <v>7200</v>
      </c>
      <c r="J89">
        <v>277.33199999999999</v>
      </c>
    </row>
    <row r="90" spans="1:10" x14ac:dyDescent="0.3">
      <c r="A90" t="b">
        <v>0</v>
      </c>
      <c r="B90" t="s">
        <v>464</v>
      </c>
      <c r="C90">
        <v>39424000</v>
      </c>
      <c r="D90">
        <v>121334760.00000001</v>
      </c>
      <c r="E90">
        <v>175718400</v>
      </c>
      <c r="F90">
        <v>91155000</v>
      </c>
      <c r="G90">
        <v>427632160</v>
      </c>
      <c r="H90">
        <v>11</v>
      </c>
      <c r="I90">
        <v>7200</v>
      </c>
      <c r="J90">
        <v>264.83199999999999</v>
      </c>
    </row>
    <row r="91" spans="1:10" x14ac:dyDescent="0.3">
      <c r="A91" t="b">
        <v>0</v>
      </c>
      <c r="B91" t="s">
        <v>418</v>
      </c>
      <c r="C91">
        <v>27955200.000000004</v>
      </c>
      <c r="D91">
        <v>144927630</v>
      </c>
      <c r="E91">
        <v>139315200</v>
      </c>
      <c r="F91">
        <v>115875000</v>
      </c>
      <c r="G91">
        <v>428073030</v>
      </c>
      <c r="H91">
        <v>7.8000000000000007</v>
      </c>
      <c r="I91">
        <v>8600</v>
      </c>
      <c r="J91">
        <v>260.51100000000002</v>
      </c>
    </row>
    <row r="92" spans="1:10" x14ac:dyDescent="0.3">
      <c r="A92" t="s">
        <v>556</v>
      </c>
      <c r="B92" t="s">
        <v>88</v>
      </c>
      <c r="C92">
        <v>9676800</v>
      </c>
      <c r="D92">
        <v>101112300</v>
      </c>
      <c r="E92">
        <v>204083200</v>
      </c>
      <c r="F92">
        <v>114330000</v>
      </c>
      <c r="G92">
        <v>429202300</v>
      </c>
      <c r="H92">
        <v>2.7</v>
      </c>
      <c r="I92">
        <v>6000</v>
      </c>
      <c r="J92">
        <v>293.93</v>
      </c>
    </row>
    <row r="93" spans="1:10" x14ac:dyDescent="0.3">
      <c r="A93" t="b">
        <v>0</v>
      </c>
      <c r="B93" t="s">
        <v>365</v>
      </c>
      <c r="C93">
        <v>25733120</v>
      </c>
      <c r="D93">
        <v>136333084.5</v>
      </c>
      <c r="E93">
        <v>194252799.99999997</v>
      </c>
      <c r="F93">
        <v>72923999.999999985</v>
      </c>
      <c r="G93">
        <v>429243004.5</v>
      </c>
      <c r="H93">
        <v>7.18</v>
      </c>
      <c r="I93">
        <v>8090</v>
      </c>
      <c r="J93">
        <v>259.18765000000002</v>
      </c>
    </row>
    <row r="94" spans="1:10" x14ac:dyDescent="0.3">
      <c r="A94" t="b">
        <v>0</v>
      </c>
      <c r="B94" t="s">
        <v>452</v>
      </c>
      <c r="C94">
        <v>23582720</v>
      </c>
      <c r="D94">
        <v>131783030.99999999</v>
      </c>
      <c r="E94">
        <v>234700800.00000003</v>
      </c>
      <c r="F94">
        <v>41097000</v>
      </c>
      <c r="G94">
        <v>431163551</v>
      </c>
      <c r="H94">
        <v>6.58</v>
      </c>
      <c r="I94">
        <v>7820</v>
      </c>
      <c r="J94">
        <v>258.16070000000002</v>
      </c>
    </row>
    <row r="95" spans="1:10" x14ac:dyDescent="0.3">
      <c r="A95" t="b">
        <v>0</v>
      </c>
      <c r="B95" t="s">
        <v>428</v>
      </c>
      <c r="C95">
        <v>27955200.000000004</v>
      </c>
      <c r="D95">
        <v>139872015</v>
      </c>
      <c r="E95">
        <v>121958400</v>
      </c>
      <c r="F95">
        <v>143685000</v>
      </c>
      <c r="G95">
        <v>433470615</v>
      </c>
      <c r="H95">
        <v>7.8000000000000007</v>
      </c>
      <c r="I95">
        <v>8300</v>
      </c>
      <c r="J95">
        <v>272.96550000000002</v>
      </c>
    </row>
    <row r="96" spans="1:10" x14ac:dyDescent="0.3">
      <c r="A96" t="b">
        <v>0</v>
      </c>
      <c r="B96" t="s">
        <v>168</v>
      </c>
      <c r="C96">
        <v>6092799.9999999991</v>
      </c>
      <c r="D96">
        <v>141557220</v>
      </c>
      <c r="E96">
        <v>215347200.00000003</v>
      </c>
      <c r="F96">
        <v>71070000</v>
      </c>
      <c r="G96">
        <v>434067220</v>
      </c>
      <c r="H96">
        <v>1.6999999999999997</v>
      </c>
      <c r="I96">
        <v>8400</v>
      </c>
      <c r="J96">
        <v>267.214</v>
      </c>
    </row>
    <row r="97" spans="1:10" x14ac:dyDescent="0.3">
      <c r="A97" t="b">
        <v>0</v>
      </c>
      <c r="B97" t="s">
        <v>231</v>
      </c>
      <c r="C97">
        <v>293888000</v>
      </c>
      <c r="D97">
        <v>47859822.000000007</v>
      </c>
      <c r="E97">
        <v>45312000</v>
      </c>
      <c r="F97">
        <v>47586000</v>
      </c>
      <c r="G97">
        <v>434645822</v>
      </c>
      <c r="H97">
        <v>82</v>
      </c>
      <c r="I97">
        <v>2840</v>
      </c>
      <c r="J97">
        <v>205.7294</v>
      </c>
    </row>
    <row r="98" spans="1:10" x14ac:dyDescent="0.3">
      <c r="A98" t="s">
        <v>556</v>
      </c>
      <c r="B98" t="s">
        <v>117</v>
      </c>
      <c r="C98">
        <v>10035200.000000002</v>
      </c>
      <c r="D98">
        <v>107853120</v>
      </c>
      <c r="E98">
        <v>196403200.00000003</v>
      </c>
      <c r="F98">
        <v>120509999.99999999</v>
      </c>
      <c r="G98">
        <v>434801520</v>
      </c>
      <c r="H98">
        <v>2.8000000000000003</v>
      </c>
      <c r="I98">
        <v>6400</v>
      </c>
      <c r="J98">
        <v>295.38400000000001</v>
      </c>
    </row>
    <row r="99" spans="1:10" x14ac:dyDescent="0.3">
      <c r="A99" t="b">
        <v>0</v>
      </c>
      <c r="B99" t="s">
        <v>54</v>
      </c>
      <c r="C99">
        <v>11038720</v>
      </c>
      <c r="D99">
        <v>124705170</v>
      </c>
      <c r="E99">
        <v>214476800</v>
      </c>
      <c r="F99">
        <v>88065000</v>
      </c>
      <c r="G99">
        <v>438285690</v>
      </c>
      <c r="H99">
        <v>3.08</v>
      </c>
      <c r="I99">
        <v>7400</v>
      </c>
      <c r="J99">
        <v>281.68099999999998</v>
      </c>
    </row>
    <row r="100" spans="1:10" x14ac:dyDescent="0.3">
      <c r="A100" t="b">
        <v>0</v>
      </c>
      <c r="B100" t="s">
        <v>146</v>
      </c>
      <c r="C100">
        <v>13619200</v>
      </c>
      <c r="D100">
        <v>91001070</v>
      </c>
      <c r="E100">
        <v>200243200</v>
      </c>
      <c r="F100">
        <v>133488000.00000003</v>
      </c>
      <c r="G100">
        <v>438351470</v>
      </c>
      <c r="H100">
        <v>3.8</v>
      </c>
      <c r="I100">
        <v>5400</v>
      </c>
      <c r="J100">
        <v>309.09899999999999</v>
      </c>
    </row>
    <row r="101" spans="1:10" x14ac:dyDescent="0.3">
      <c r="A101" t="b">
        <v>0</v>
      </c>
      <c r="B101" t="s">
        <v>91</v>
      </c>
      <c r="C101">
        <v>13977600.000000002</v>
      </c>
      <c r="D101">
        <v>138186810.00000003</v>
      </c>
      <c r="E101">
        <v>156467200.00000003</v>
      </c>
      <c r="F101">
        <v>131324999.99999999</v>
      </c>
      <c r="G101">
        <v>439956610.00000006</v>
      </c>
      <c r="H101">
        <v>3.9000000000000004</v>
      </c>
      <c r="I101">
        <v>8200</v>
      </c>
      <c r="J101">
        <v>282.137</v>
      </c>
    </row>
    <row r="102" spans="1:10" x14ac:dyDescent="0.3">
      <c r="A102" t="b">
        <v>0</v>
      </c>
      <c r="B102" t="s">
        <v>169</v>
      </c>
      <c r="C102">
        <v>6092799.9999999991</v>
      </c>
      <c r="D102">
        <v>146612835.00000003</v>
      </c>
      <c r="E102">
        <v>244275200</v>
      </c>
      <c r="F102">
        <v>43260000</v>
      </c>
      <c r="G102">
        <v>440240835</v>
      </c>
      <c r="H102">
        <v>1.6999999999999997</v>
      </c>
      <c r="I102">
        <v>8700</v>
      </c>
      <c r="J102">
        <v>263.79950000000002</v>
      </c>
    </row>
    <row r="103" spans="1:10" x14ac:dyDescent="0.3">
      <c r="A103" t="b">
        <v>0</v>
      </c>
      <c r="B103" t="s">
        <v>25</v>
      </c>
      <c r="C103">
        <v>21432320</v>
      </c>
      <c r="D103">
        <v>118806952.5</v>
      </c>
      <c r="E103">
        <v>214476800</v>
      </c>
      <c r="F103">
        <v>86829000</v>
      </c>
      <c r="G103">
        <v>441545072.5</v>
      </c>
      <c r="H103">
        <v>5.98</v>
      </c>
      <c r="I103">
        <v>7050</v>
      </c>
      <c r="J103">
        <v>283.39125000000001</v>
      </c>
    </row>
    <row r="104" spans="1:10" x14ac:dyDescent="0.3">
      <c r="A104" t="b">
        <v>0</v>
      </c>
      <c r="B104" t="s">
        <v>96</v>
      </c>
      <c r="C104">
        <v>13977600.000000002</v>
      </c>
      <c r="D104">
        <v>143242425</v>
      </c>
      <c r="E104">
        <v>181555200</v>
      </c>
      <c r="F104">
        <v>103514999.99999999</v>
      </c>
      <c r="G104">
        <v>442290225</v>
      </c>
      <c r="H104">
        <v>3.9000000000000004</v>
      </c>
      <c r="I104">
        <v>8500</v>
      </c>
      <c r="J104">
        <v>275.72250000000003</v>
      </c>
    </row>
    <row r="105" spans="1:10" x14ac:dyDescent="0.3">
      <c r="A105" t="b">
        <v>0</v>
      </c>
      <c r="B105" t="s">
        <v>120</v>
      </c>
      <c r="C105">
        <v>14336000</v>
      </c>
      <c r="D105">
        <v>144927630</v>
      </c>
      <c r="E105">
        <v>148787200</v>
      </c>
      <c r="F105">
        <v>137505000</v>
      </c>
      <c r="G105">
        <v>445555830</v>
      </c>
      <c r="H105">
        <v>4</v>
      </c>
      <c r="I105">
        <v>8600</v>
      </c>
      <c r="J105">
        <v>283.59100000000001</v>
      </c>
    </row>
    <row r="106" spans="1:10" x14ac:dyDescent="0.3">
      <c r="A106" t="s">
        <v>556</v>
      </c>
      <c r="B106" t="s">
        <v>407</v>
      </c>
      <c r="C106">
        <v>16486399.999999998</v>
      </c>
      <c r="D106">
        <v>109538325</v>
      </c>
      <c r="E106">
        <v>175923200</v>
      </c>
      <c r="F106">
        <v>143685000</v>
      </c>
      <c r="G106">
        <v>445632925</v>
      </c>
      <c r="H106">
        <v>4.5999999999999996</v>
      </c>
      <c r="I106">
        <v>6500</v>
      </c>
      <c r="J106">
        <v>304.73250000000002</v>
      </c>
    </row>
    <row r="107" spans="1:10" x14ac:dyDescent="0.3">
      <c r="A107" t="b">
        <v>0</v>
      </c>
      <c r="B107" t="s">
        <v>171</v>
      </c>
      <c r="C107">
        <v>6092799.9999999991</v>
      </c>
      <c r="D107">
        <v>141557220</v>
      </c>
      <c r="E107">
        <v>226918400</v>
      </c>
      <c r="F107">
        <v>71070000</v>
      </c>
      <c r="G107">
        <v>445638420</v>
      </c>
      <c r="H107">
        <v>1.6999999999999997</v>
      </c>
      <c r="I107">
        <v>8400</v>
      </c>
      <c r="J107">
        <v>276.25400000000002</v>
      </c>
    </row>
    <row r="108" spans="1:10" x14ac:dyDescent="0.3">
      <c r="A108" t="b">
        <v>0</v>
      </c>
      <c r="B108" t="s">
        <v>65</v>
      </c>
      <c r="C108">
        <v>21145600</v>
      </c>
      <c r="D108">
        <v>155038860.00000003</v>
      </c>
      <c r="E108">
        <v>134707200</v>
      </c>
      <c r="F108">
        <v>135959999.99999997</v>
      </c>
      <c r="G108">
        <v>446851660</v>
      </c>
      <c r="H108">
        <v>5.9</v>
      </c>
      <c r="I108">
        <v>9200</v>
      </c>
      <c r="J108">
        <v>275.72199999999998</v>
      </c>
    </row>
    <row r="109" spans="1:10" x14ac:dyDescent="0.3">
      <c r="A109" t="b">
        <v>0</v>
      </c>
      <c r="B109" t="s">
        <v>149</v>
      </c>
      <c r="C109">
        <v>17920000</v>
      </c>
      <c r="D109">
        <v>128075580</v>
      </c>
      <c r="E109">
        <v>152627200.00000003</v>
      </c>
      <c r="F109">
        <v>150483000</v>
      </c>
      <c r="G109">
        <v>449105780</v>
      </c>
      <c r="H109">
        <v>5</v>
      </c>
      <c r="I109">
        <v>7600</v>
      </c>
      <c r="J109">
        <v>297.30599999999998</v>
      </c>
    </row>
    <row r="110" spans="1:10" x14ac:dyDescent="0.3">
      <c r="A110" t="b">
        <v>0</v>
      </c>
      <c r="B110" t="s">
        <v>36</v>
      </c>
      <c r="C110">
        <v>31539200.000000004</v>
      </c>
      <c r="D110">
        <v>149140642.5</v>
      </c>
      <c r="E110">
        <v>134707200</v>
      </c>
      <c r="F110">
        <v>134724000</v>
      </c>
      <c r="G110">
        <v>450111042.5</v>
      </c>
      <c r="H110">
        <v>8.8000000000000007</v>
      </c>
      <c r="I110">
        <v>8850</v>
      </c>
      <c r="J110">
        <v>277.43225000000001</v>
      </c>
    </row>
    <row r="111" spans="1:10" x14ac:dyDescent="0.3">
      <c r="A111" t="b">
        <v>0</v>
      </c>
      <c r="B111" t="s">
        <v>106</v>
      </c>
      <c r="C111">
        <v>13977600.000000002</v>
      </c>
      <c r="D111">
        <v>138186810.00000003</v>
      </c>
      <c r="E111">
        <v>168038400</v>
      </c>
      <c r="F111">
        <v>131324999.99999999</v>
      </c>
      <c r="G111">
        <v>451527810</v>
      </c>
      <c r="H111">
        <v>3.9000000000000004</v>
      </c>
      <c r="I111">
        <v>8200</v>
      </c>
      <c r="J111">
        <v>291.17700000000002</v>
      </c>
    </row>
    <row r="112" spans="1:10" x14ac:dyDescent="0.3">
      <c r="A112" t="b">
        <v>0</v>
      </c>
      <c r="B112" t="s">
        <v>125</v>
      </c>
      <c r="C112">
        <v>14336000</v>
      </c>
      <c r="D112">
        <v>149983245</v>
      </c>
      <c r="E112">
        <v>177715200</v>
      </c>
      <c r="F112">
        <v>109695000</v>
      </c>
      <c r="G112">
        <v>451729445</v>
      </c>
      <c r="H112">
        <v>4</v>
      </c>
      <c r="I112">
        <v>8900</v>
      </c>
      <c r="J112">
        <v>280.17649999999998</v>
      </c>
    </row>
    <row r="113" spans="1:10" x14ac:dyDescent="0.3">
      <c r="A113" t="b">
        <v>0</v>
      </c>
      <c r="B113" t="s">
        <v>383</v>
      </c>
      <c r="C113">
        <v>19353600</v>
      </c>
      <c r="D113">
        <v>91675152</v>
      </c>
      <c r="E113">
        <v>226662399.99999997</v>
      </c>
      <c r="F113">
        <v>114639000</v>
      </c>
      <c r="G113">
        <v>452330152</v>
      </c>
      <c r="H113">
        <v>5.4</v>
      </c>
      <c r="I113">
        <v>5440</v>
      </c>
      <c r="J113">
        <v>313.81040000000002</v>
      </c>
    </row>
    <row r="114" spans="1:10" x14ac:dyDescent="0.3">
      <c r="A114" t="b">
        <v>0</v>
      </c>
      <c r="B114" t="s">
        <v>70</v>
      </c>
      <c r="C114">
        <v>21145600</v>
      </c>
      <c r="D114">
        <v>160094475</v>
      </c>
      <c r="E114">
        <v>163635200.00000003</v>
      </c>
      <c r="F114">
        <v>108149999.99999999</v>
      </c>
      <c r="G114">
        <v>453025275</v>
      </c>
      <c r="H114">
        <v>5.9</v>
      </c>
      <c r="I114">
        <v>9500</v>
      </c>
      <c r="J114">
        <v>272.3075</v>
      </c>
    </row>
    <row r="115" spans="1:10" x14ac:dyDescent="0.3">
      <c r="A115" t="s">
        <v>556</v>
      </c>
      <c r="B115" t="s">
        <v>87</v>
      </c>
      <c r="C115">
        <v>7526400</v>
      </c>
      <c r="D115">
        <v>111223530</v>
      </c>
      <c r="E115">
        <v>220518400</v>
      </c>
      <c r="F115">
        <v>114330000</v>
      </c>
      <c r="G115">
        <v>453598330</v>
      </c>
      <c r="H115">
        <v>2.1</v>
      </c>
      <c r="I115">
        <v>6600</v>
      </c>
      <c r="J115">
        <v>307.90100000000001</v>
      </c>
    </row>
    <row r="116" spans="1:10" x14ac:dyDescent="0.3">
      <c r="A116" t="b">
        <v>0</v>
      </c>
      <c r="B116" t="s">
        <v>220</v>
      </c>
      <c r="C116">
        <v>65157120</v>
      </c>
      <c r="D116">
        <v>91675152</v>
      </c>
      <c r="E116">
        <v>205516800</v>
      </c>
      <c r="F116">
        <v>92699999.999999985</v>
      </c>
      <c r="G116">
        <v>455049072</v>
      </c>
      <c r="H116">
        <v>18.18</v>
      </c>
      <c r="I116">
        <v>5440</v>
      </c>
      <c r="J116">
        <v>293.88240000000002</v>
      </c>
    </row>
    <row r="117" spans="1:10" x14ac:dyDescent="0.3">
      <c r="A117" t="b">
        <v>0</v>
      </c>
      <c r="B117" t="s">
        <v>154</v>
      </c>
      <c r="C117">
        <v>17920000</v>
      </c>
      <c r="D117">
        <v>133131195</v>
      </c>
      <c r="E117">
        <v>181555200</v>
      </c>
      <c r="F117">
        <v>122672999.99999999</v>
      </c>
      <c r="G117">
        <v>455279395</v>
      </c>
      <c r="H117">
        <v>5</v>
      </c>
      <c r="I117">
        <v>7900</v>
      </c>
      <c r="J117">
        <v>293.89150000000001</v>
      </c>
    </row>
    <row r="118" spans="1:10" x14ac:dyDescent="0.3">
      <c r="A118" t="b">
        <v>0</v>
      </c>
      <c r="B118" t="s">
        <v>41</v>
      </c>
      <c r="C118">
        <v>31539200.000000004</v>
      </c>
      <c r="D118">
        <v>154196257.5</v>
      </c>
      <c r="E118">
        <v>163635200.00000003</v>
      </c>
      <c r="F118">
        <v>106913999.99999999</v>
      </c>
      <c r="G118">
        <v>456284657.5</v>
      </c>
      <c r="H118">
        <v>8.8000000000000007</v>
      </c>
      <c r="I118">
        <v>9150</v>
      </c>
      <c r="J118">
        <v>274.01774999999998</v>
      </c>
    </row>
    <row r="119" spans="1:10" x14ac:dyDescent="0.3">
      <c r="A119" t="b">
        <v>0</v>
      </c>
      <c r="B119" t="s">
        <v>410</v>
      </c>
      <c r="C119">
        <v>20787200.000000004</v>
      </c>
      <c r="D119">
        <v>146612835.00000003</v>
      </c>
      <c r="E119">
        <v>128307200.00000003</v>
      </c>
      <c r="F119">
        <v>160679999.99999997</v>
      </c>
      <c r="G119">
        <v>456387235</v>
      </c>
      <c r="H119">
        <v>5.8000000000000007</v>
      </c>
      <c r="I119">
        <v>8700</v>
      </c>
      <c r="J119">
        <v>292.93950000000001</v>
      </c>
    </row>
    <row r="120" spans="1:10" x14ac:dyDescent="0.3">
      <c r="A120" t="b">
        <v>0</v>
      </c>
      <c r="B120" t="s">
        <v>135</v>
      </c>
      <c r="C120">
        <v>14336000</v>
      </c>
      <c r="D120">
        <v>144927630</v>
      </c>
      <c r="E120">
        <v>160358400</v>
      </c>
      <c r="F120">
        <v>137505000</v>
      </c>
      <c r="G120">
        <v>457127030</v>
      </c>
      <c r="H120">
        <v>4</v>
      </c>
      <c r="I120">
        <v>8600</v>
      </c>
      <c r="J120">
        <v>292.63099999999997</v>
      </c>
    </row>
    <row r="121" spans="1:10" x14ac:dyDescent="0.3">
      <c r="A121" t="b">
        <v>0</v>
      </c>
      <c r="B121" t="s">
        <v>333</v>
      </c>
      <c r="C121">
        <v>19998720</v>
      </c>
      <c r="D121">
        <v>158409270</v>
      </c>
      <c r="E121">
        <v>218316800</v>
      </c>
      <c r="F121">
        <v>61491000</v>
      </c>
      <c r="G121">
        <v>458215790</v>
      </c>
      <c r="H121">
        <v>5.58</v>
      </c>
      <c r="I121">
        <v>9400</v>
      </c>
      <c r="J121">
        <v>268.95100000000002</v>
      </c>
    </row>
    <row r="122" spans="1:10" x14ac:dyDescent="0.3">
      <c r="A122" t="b">
        <v>0</v>
      </c>
      <c r="B122" t="s">
        <v>80</v>
      </c>
      <c r="C122">
        <v>21145600</v>
      </c>
      <c r="D122">
        <v>155038860.00000003</v>
      </c>
      <c r="E122">
        <v>146278400</v>
      </c>
      <c r="F122">
        <v>135959999.99999997</v>
      </c>
      <c r="G122">
        <v>458422860</v>
      </c>
      <c r="H122">
        <v>5.9</v>
      </c>
      <c r="I122">
        <v>9200</v>
      </c>
      <c r="J122">
        <v>284.762</v>
      </c>
    </row>
    <row r="123" spans="1:10" x14ac:dyDescent="0.3">
      <c r="A123" t="b">
        <v>0</v>
      </c>
      <c r="B123" t="s">
        <v>388</v>
      </c>
      <c r="C123">
        <v>19353600</v>
      </c>
      <c r="D123">
        <v>96730767.000000015</v>
      </c>
      <c r="E123">
        <v>255590400.00000003</v>
      </c>
      <c r="F123">
        <v>86829000</v>
      </c>
      <c r="G123">
        <v>458503767.00000006</v>
      </c>
      <c r="H123">
        <v>5.4</v>
      </c>
      <c r="I123">
        <v>5740</v>
      </c>
      <c r="J123">
        <v>310.39589999999998</v>
      </c>
    </row>
    <row r="124" spans="1:10" x14ac:dyDescent="0.3">
      <c r="A124" t="b">
        <v>0</v>
      </c>
      <c r="B124" t="s">
        <v>481</v>
      </c>
      <c r="C124">
        <v>57272319.999999993</v>
      </c>
      <c r="D124">
        <v>151668450</v>
      </c>
      <c r="E124">
        <v>186316800</v>
      </c>
      <c r="F124">
        <v>63344999.999999985</v>
      </c>
      <c r="G124">
        <v>458602570</v>
      </c>
      <c r="H124">
        <v>15.979999999999999</v>
      </c>
      <c r="I124">
        <v>9000</v>
      </c>
      <c r="J124">
        <v>258.99700000000001</v>
      </c>
    </row>
    <row r="125" spans="1:10" x14ac:dyDescent="0.3">
      <c r="A125" t="b">
        <v>0</v>
      </c>
      <c r="B125" t="s">
        <v>116</v>
      </c>
      <c r="C125">
        <v>7884800.0000000009</v>
      </c>
      <c r="D125">
        <v>117964350</v>
      </c>
      <c r="E125">
        <v>212838400</v>
      </c>
      <c r="F125">
        <v>120509999.99999999</v>
      </c>
      <c r="G125">
        <v>459197550</v>
      </c>
      <c r="H125">
        <v>2.2000000000000002</v>
      </c>
      <c r="I125">
        <v>7000</v>
      </c>
      <c r="J125">
        <v>309.35500000000002</v>
      </c>
    </row>
    <row r="126" spans="1:10" x14ac:dyDescent="0.3">
      <c r="A126" t="b">
        <v>0</v>
      </c>
      <c r="B126" t="s">
        <v>164</v>
      </c>
      <c r="C126">
        <v>17920000</v>
      </c>
      <c r="D126">
        <v>128075580</v>
      </c>
      <c r="E126">
        <v>164198400</v>
      </c>
      <c r="F126">
        <v>150483000</v>
      </c>
      <c r="G126">
        <v>460676980</v>
      </c>
      <c r="H126">
        <v>5</v>
      </c>
      <c r="I126">
        <v>7600</v>
      </c>
      <c r="J126">
        <v>306.346</v>
      </c>
    </row>
    <row r="127" spans="1:10" x14ac:dyDescent="0.3">
      <c r="A127" t="b">
        <v>0</v>
      </c>
      <c r="B127" t="s">
        <v>51</v>
      </c>
      <c r="C127">
        <v>31539200.000000004</v>
      </c>
      <c r="D127">
        <v>149140642.5</v>
      </c>
      <c r="E127">
        <v>146278400</v>
      </c>
      <c r="F127">
        <v>134724000</v>
      </c>
      <c r="G127">
        <v>461682242.5</v>
      </c>
      <c r="H127">
        <v>8.8000000000000007</v>
      </c>
      <c r="I127">
        <v>8850</v>
      </c>
      <c r="J127">
        <v>286.47224999999997</v>
      </c>
    </row>
    <row r="128" spans="1:10" x14ac:dyDescent="0.3">
      <c r="A128" t="b">
        <v>0</v>
      </c>
      <c r="B128" t="s">
        <v>415</v>
      </c>
      <c r="C128">
        <v>20787200.000000004</v>
      </c>
      <c r="D128">
        <v>151668450</v>
      </c>
      <c r="E128">
        <v>157235200.00000003</v>
      </c>
      <c r="F128">
        <v>132870000</v>
      </c>
      <c r="G128">
        <v>462560850</v>
      </c>
      <c r="H128">
        <v>5.8000000000000007</v>
      </c>
      <c r="I128">
        <v>9000</v>
      </c>
      <c r="J128">
        <v>289.52499999999998</v>
      </c>
    </row>
    <row r="129" spans="1:10" x14ac:dyDescent="0.3">
      <c r="A129" t="s">
        <v>556</v>
      </c>
      <c r="B129" t="s">
        <v>145</v>
      </c>
      <c r="C129">
        <v>11468800</v>
      </c>
      <c r="D129">
        <v>101112300</v>
      </c>
      <c r="E129">
        <v>216678400</v>
      </c>
      <c r="F129">
        <v>133488000.00000003</v>
      </c>
      <c r="G129">
        <v>462747500</v>
      </c>
      <c r="H129">
        <v>3.2</v>
      </c>
      <c r="I129">
        <v>6000</v>
      </c>
      <c r="J129">
        <v>323.07</v>
      </c>
    </row>
    <row r="130" spans="1:10" x14ac:dyDescent="0.3">
      <c r="A130" t="b">
        <v>0</v>
      </c>
      <c r="B130" t="s">
        <v>362</v>
      </c>
      <c r="C130">
        <v>18565120</v>
      </c>
      <c r="D130">
        <v>143073904.50000003</v>
      </c>
      <c r="E130">
        <v>212172800</v>
      </c>
      <c r="F130">
        <v>89919000.000000015</v>
      </c>
      <c r="G130">
        <v>463730824.5</v>
      </c>
      <c r="H130">
        <v>5.18</v>
      </c>
      <c r="I130">
        <v>8490</v>
      </c>
      <c r="J130">
        <v>288.20164999999997</v>
      </c>
    </row>
    <row r="131" spans="1:10" x14ac:dyDescent="0.3">
      <c r="A131" t="b">
        <v>0</v>
      </c>
      <c r="B131" t="s">
        <v>398</v>
      </c>
      <c r="C131">
        <v>19353600</v>
      </c>
      <c r="D131">
        <v>91675152</v>
      </c>
      <c r="E131">
        <v>238233600.00000003</v>
      </c>
      <c r="F131">
        <v>114639000</v>
      </c>
      <c r="G131">
        <v>463901352</v>
      </c>
      <c r="H131">
        <v>5.4</v>
      </c>
      <c r="I131">
        <v>5440</v>
      </c>
      <c r="J131">
        <v>322.85039999999998</v>
      </c>
    </row>
    <row r="132" spans="1:10" x14ac:dyDescent="0.3">
      <c r="A132" t="b">
        <v>0</v>
      </c>
      <c r="B132" t="s">
        <v>449</v>
      </c>
      <c r="C132">
        <v>16414720</v>
      </c>
      <c r="D132">
        <v>138523851</v>
      </c>
      <c r="E132">
        <v>252620800.00000003</v>
      </c>
      <c r="F132">
        <v>58092000</v>
      </c>
      <c r="G132">
        <v>465651371</v>
      </c>
      <c r="H132">
        <v>4.58</v>
      </c>
      <c r="I132">
        <v>8220</v>
      </c>
      <c r="J132">
        <v>287.17469999999997</v>
      </c>
    </row>
    <row r="133" spans="1:10" x14ac:dyDescent="0.3">
      <c r="A133" t="b">
        <v>0</v>
      </c>
      <c r="B133" t="s">
        <v>226</v>
      </c>
      <c r="C133">
        <v>289587200</v>
      </c>
      <c r="D133">
        <v>41119002</v>
      </c>
      <c r="E133">
        <v>84019200</v>
      </c>
      <c r="F133">
        <v>52221000</v>
      </c>
      <c r="G133">
        <v>466946402</v>
      </c>
      <c r="H133">
        <v>80.8</v>
      </c>
      <c r="I133">
        <v>2440</v>
      </c>
      <c r="J133">
        <v>237.47540000000001</v>
      </c>
    </row>
    <row r="134" spans="1:10" x14ac:dyDescent="0.3">
      <c r="A134" t="b">
        <v>0</v>
      </c>
      <c r="B134" t="s">
        <v>425</v>
      </c>
      <c r="C134">
        <v>20787200.000000004</v>
      </c>
      <c r="D134">
        <v>146612835.00000003</v>
      </c>
      <c r="E134">
        <v>139878400</v>
      </c>
      <c r="F134">
        <v>160679999.99999997</v>
      </c>
      <c r="G134">
        <v>467958435</v>
      </c>
      <c r="H134">
        <v>5.8000000000000007</v>
      </c>
      <c r="I134">
        <v>8700</v>
      </c>
      <c r="J134">
        <v>301.97949999999997</v>
      </c>
    </row>
    <row r="135" spans="1:10" x14ac:dyDescent="0.3">
      <c r="A135" t="b">
        <v>0</v>
      </c>
      <c r="B135" t="s">
        <v>257</v>
      </c>
      <c r="C135">
        <v>10680320.000000002</v>
      </c>
      <c r="D135">
        <v>182002140</v>
      </c>
      <c r="E135">
        <v>195788800</v>
      </c>
      <c r="F135">
        <v>80339999.999999985</v>
      </c>
      <c r="G135">
        <v>468811260</v>
      </c>
      <c r="H135">
        <v>2.9800000000000004</v>
      </c>
      <c r="I135">
        <v>10800</v>
      </c>
      <c r="J135">
        <v>270.61</v>
      </c>
    </row>
    <row r="136" spans="1:10" x14ac:dyDescent="0.3">
      <c r="A136" t="b">
        <v>0</v>
      </c>
      <c r="B136" t="s">
        <v>406</v>
      </c>
      <c r="C136">
        <v>14336000</v>
      </c>
      <c r="D136">
        <v>119649555</v>
      </c>
      <c r="E136">
        <v>192358400</v>
      </c>
      <c r="F136">
        <v>143685000</v>
      </c>
      <c r="G136">
        <v>470028955</v>
      </c>
      <c r="H136">
        <v>4</v>
      </c>
      <c r="I136">
        <v>7100</v>
      </c>
      <c r="J136">
        <v>318.70350000000002</v>
      </c>
    </row>
    <row r="137" spans="1:10" x14ac:dyDescent="0.3">
      <c r="A137" t="b">
        <v>0</v>
      </c>
      <c r="B137" t="s">
        <v>59</v>
      </c>
      <c r="C137">
        <v>9676800</v>
      </c>
      <c r="D137">
        <v>124705170</v>
      </c>
      <c r="E137">
        <v>200243200</v>
      </c>
      <c r="F137">
        <v>135959999.99999997</v>
      </c>
      <c r="G137">
        <v>470585170</v>
      </c>
      <c r="H137">
        <v>2.7</v>
      </c>
      <c r="I137">
        <v>7400</v>
      </c>
      <c r="J137">
        <v>316.529</v>
      </c>
    </row>
    <row r="138" spans="1:10" x14ac:dyDescent="0.3">
      <c r="A138" t="b">
        <v>0</v>
      </c>
      <c r="B138" t="s">
        <v>227</v>
      </c>
      <c r="C138">
        <v>289587200</v>
      </c>
      <c r="D138">
        <v>46174616.999999993</v>
      </c>
      <c r="E138">
        <v>112947200.00000001</v>
      </c>
      <c r="F138">
        <v>24411000</v>
      </c>
      <c r="G138">
        <v>473120017</v>
      </c>
      <c r="H138">
        <v>80.8</v>
      </c>
      <c r="I138">
        <v>2740</v>
      </c>
      <c r="J138">
        <v>234.0609</v>
      </c>
    </row>
    <row r="139" spans="1:10" x14ac:dyDescent="0.3">
      <c r="A139" t="b">
        <v>0</v>
      </c>
      <c r="B139" t="s">
        <v>30</v>
      </c>
      <c r="C139">
        <v>20070400.000000004</v>
      </c>
      <c r="D139">
        <v>118806952.5</v>
      </c>
      <c r="E139">
        <v>200243200</v>
      </c>
      <c r="F139">
        <v>134723999.99999997</v>
      </c>
      <c r="G139">
        <v>473844552.5</v>
      </c>
      <c r="H139">
        <v>5.6000000000000005</v>
      </c>
      <c r="I139">
        <v>7050</v>
      </c>
      <c r="J139">
        <v>318.23925000000003</v>
      </c>
    </row>
    <row r="140" spans="1:10" x14ac:dyDescent="0.3">
      <c r="A140" t="b">
        <v>0</v>
      </c>
      <c r="B140" t="s">
        <v>286</v>
      </c>
      <c r="C140">
        <v>9963520</v>
      </c>
      <c r="D140">
        <v>144085027.5</v>
      </c>
      <c r="E140">
        <v>197452800</v>
      </c>
      <c r="F140">
        <v>122363999.99999999</v>
      </c>
      <c r="G140">
        <v>473865347.5</v>
      </c>
      <c r="H140">
        <v>2.7800000000000002</v>
      </c>
      <c r="I140">
        <v>8550</v>
      </c>
      <c r="J140">
        <v>305.03874999999999</v>
      </c>
    </row>
    <row r="141" spans="1:10" x14ac:dyDescent="0.3">
      <c r="A141" t="b">
        <v>0</v>
      </c>
      <c r="B141" t="s">
        <v>382</v>
      </c>
      <c r="C141">
        <v>17203200</v>
      </c>
      <c r="D141">
        <v>101786382</v>
      </c>
      <c r="E141">
        <v>243097600.00000003</v>
      </c>
      <c r="F141">
        <v>114639000</v>
      </c>
      <c r="G141">
        <v>476726182</v>
      </c>
      <c r="H141">
        <v>4.8</v>
      </c>
      <c r="I141">
        <v>6040</v>
      </c>
      <c r="J141">
        <v>327.78140000000002</v>
      </c>
    </row>
    <row r="142" spans="1:10" x14ac:dyDescent="0.3">
      <c r="A142" t="b">
        <v>0</v>
      </c>
      <c r="B142" t="s">
        <v>268</v>
      </c>
      <c r="C142">
        <v>20787200.000000004</v>
      </c>
      <c r="D142">
        <v>212335830</v>
      </c>
      <c r="E142">
        <v>116019200</v>
      </c>
      <c r="F142">
        <v>128235000.00000001</v>
      </c>
      <c r="G142">
        <v>477377230</v>
      </c>
      <c r="H142">
        <v>5.8000000000000007</v>
      </c>
      <c r="I142">
        <v>12600</v>
      </c>
      <c r="J142">
        <v>264.65100000000001</v>
      </c>
    </row>
    <row r="143" spans="1:10" x14ac:dyDescent="0.3">
      <c r="A143" t="b">
        <v>0</v>
      </c>
      <c r="B143" t="s">
        <v>533</v>
      </c>
      <c r="C143">
        <v>31180799.999999996</v>
      </c>
      <c r="D143">
        <v>92349233.999999985</v>
      </c>
      <c r="E143">
        <v>232166400</v>
      </c>
      <c r="F143">
        <v>122055000</v>
      </c>
      <c r="G143">
        <v>477751434</v>
      </c>
      <c r="H143">
        <v>8.6999999999999993</v>
      </c>
      <c r="I143">
        <v>5480</v>
      </c>
      <c r="J143">
        <v>330.06180000000001</v>
      </c>
    </row>
    <row r="144" spans="1:10" x14ac:dyDescent="0.3">
      <c r="A144" t="b">
        <v>0</v>
      </c>
      <c r="B144" t="s">
        <v>229</v>
      </c>
      <c r="C144">
        <v>289587200</v>
      </c>
      <c r="D144">
        <v>41119002</v>
      </c>
      <c r="E144">
        <v>95590400.000000015</v>
      </c>
      <c r="F144">
        <v>52221000</v>
      </c>
      <c r="G144">
        <v>478517602</v>
      </c>
      <c r="H144">
        <v>80.8</v>
      </c>
      <c r="I144">
        <v>2440</v>
      </c>
      <c r="J144">
        <v>246.5154</v>
      </c>
    </row>
    <row r="145" spans="1:10" x14ac:dyDescent="0.3">
      <c r="A145" t="b">
        <v>0</v>
      </c>
      <c r="B145" t="s">
        <v>62</v>
      </c>
      <c r="C145">
        <v>13977600.000000002</v>
      </c>
      <c r="D145">
        <v>161779680</v>
      </c>
      <c r="E145">
        <v>152627200.00000003</v>
      </c>
      <c r="F145">
        <v>152954999.99999997</v>
      </c>
      <c r="G145">
        <v>481339480</v>
      </c>
      <c r="H145">
        <v>3.9000000000000004</v>
      </c>
      <c r="I145">
        <v>9600</v>
      </c>
      <c r="J145">
        <v>304.73599999999999</v>
      </c>
    </row>
    <row r="146" spans="1:10" x14ac:dyDescent="0.3">
      <c r="A146" t="b">
        <v>0</v>
      </c>
      <c r="B146" t="s">
        <v>297</v>
      </c>
      <c r="C146">
        <v>20070400.000000004</v>
      </c>
      <c r="D146">
        <v>174418717.5</v>
      </c>
      <c r="E146">
        <v>117683200</v>
      </c>
      <c r="F146">
        <v>170258999.99999997</v>
      </c>
      <c r="G146">
        <v>482431317.5</v>
      </c>
      <c r="H146">
        <v>5.6000000000000005</v>
      </c>
      <c r="I146">
        <v>10350</v>
      </c>
      <c r="J146">
        <v>299.07974999999999</v>
      </c>
    </row>
    <row r="147" spans="1:10" x14ac:dyDescent="0.3">
      <c r="A147" t="b">
        <v>0</v>
      </c>
      <c r="B147" t="s">
        <v>504</v>
      </c>
      <c r="C147">
        <v>32614400</v>
      </c>
      <c r="D147">
        <v>97067807.999999985</v>
      </c>
      <c r="E147">
        <v>229222399.99999997</v>
      </c>
      <c r="F147">
        <v>123908999.99999999</v>
      </c>
      <c r="G147">
        <v>482813607.99999994</v>
      </c>
      <c r="H147">
        <v>9.1</v>
      </c>
      <c r="I147">
        <v>5760</v>
      </c>
      <c r="J147">
        <v>331.04159999999996</v>
      </c>
    </row>
    <row r="148" spans="1:10" x14ac:dyDescent="0.3">
      <c r="A148" t="b">
        <v>0</v>
      </c>
      <c r="B148" t="s">
        <v>387</v>
      </c>
      <c r="C148">
        <v>17203200</v>
      </c>
      <c r="D148">
        <v>106841997</v>
      </c>
      <c r="E148">
        <v>272025600.00000006</v>
      </c>
      <c r="F148">
        <v>86829000</v>
      </c>
      <c r="G148">
        <v>482899797.00000006</v>
      </c>
      <c r="H148">
        <v>4.8</v>
      </c>
      <c r="I148">
        <v>6340</v>
      </c>
      <c r="J148">
        <v>324.36689999999999</v>
      </c>
    </row>
    <row r="149" spans="1:10" x14ac:dyDescent="0.3">
      <c r="A149" t="b">
        <v>0</v>
      </c>
      <c r="B149" t="s">
        <v>273</v>
      </c>
      <c r="C149">
        <v>20787200.000000004</v>
      </c>
      <c r="D149">
        <v>217391445.00000003</v>
      </c>
      <c r="E149">
        <v>144947200</v>
      </c>
      <c r="F149">
        <v>100425000</v>
      </c>
      <c r="G149">
        <v>483550845</v>
      </c>
      <c r="H149">
        <v>5.8000000000000007</v>
      </c>
      <c r="I149">
        <v>12900</v>
      </c>
      <c r="J149">
        <v>261.23649999999998</v>
      </c>
    </row>
    <row r="150" spans="1:10" x14ac:dyDescent="0.3">
      <c r="A150" t="b">
        <v>0</v>
      </c>
      <c r="B150" t="s">
        <v>538</v>
      </c>
      <c r="C150">
        <v>31180799.999999996</v>
      </c>
      <c r="D150">
        <v>97404848.999999985</v>
      </c>
      <c r="E150">
        <v>261094400</v>
      </c>
      <c r="F150">
        <v>94244999.999999985</v>
      </c>
      <c r="G150">
        <v>483925049</v>
      </c>
      <c r="H150">
        <v>8.6999999999999993</v>
      </c>
      <c r="I150">
        <v>5780</v>
      </c>
      <c r="J150">
        <v>326.64729999999997</v>
      </c>
    </row>
    <row r="151" spans="1:10" x14ac:dyDescent="0.3">
      <c r="A151" t="b">
        <v>0</v>
      </c>
      <c r="B151" t="s">
        <v>104</v>
      </c>
      <c r="C151">
        <v>25374720</v>
      </c>
      <c r="D151">
        <v>141557220</v>
      </c>
      <c r="E151">
        <v>231116799.99999997</v>
      </c>
      <c r="F151">
        <v>86520000</v>
      </c>
      <c r="G151">
        <v>484568740</v>
      </c>
      <c r="H151">
        <v>7.08</v>
      </c>
      <c r="I151">
        <v>8400</v>
      </c>
      <c r="J151">
        <v>302.06599999999997</v>
      </c>
    </row>
    <row r="152" spans="1:10" x14ac:dyDescent="0.3">
      <c r="A152" t="b">
        <v>0</v>
      </c>
      <c r="B152" t="s">
        <v>33</v>
      </c>
      <c r="C152">
        <v>24371200.000000004</v>
      </c>
      <c r="D152">
        <v>155881462.5</v>
      </c>
      <c r="E152">
        <v>152627200.00000003</v>
      </c>
      <c r="F152">
        <v>151719000</v>
      </c>
      <c r="G152">
        <v>484598862.5</v>
      </c>
      <c r="H152">
        <v>6.8000000000000007</v>
      </c>
      <c r="I152">
        <v>9250</v>
      </c>
      <c r="J152">
        <v>306.44625000000002</v>
      </c>
    </row>
    <row r="153" spans="1:10" x14ac:dyDescent="0.3">
      <c r="A153" t="b">
        <v>0</v>
      </c>
      <c r="B153" t="s">
        <v>67</v>
      </c>
      <c r="C153">
        <v>13977600.000000002</v>
      </c>
      <c r="D153">
        <v>166835295</v>
      </c>
      <c r="E153">
        <v>181555200</v>
      </c>
      <c r="F153">
        <v>125145000</v>
      </c>
      <c r="G153">
        <v>487513095</v>
      </c>
      <c r="H153">
        <v>3.9000000000000004</v>
      </c>
      <c r="I153">
        <v>9900</v>
      </c>
      <c r="J153">
        <v>301.32150000000001</v>
      </c>
    </row>
    <row r="154" spans="1:10" x14ac:dyDescent="0.3">
      <c r="A154" t="b">
        <v>0</v>
      </c>
      <c r="B154" t="s">
        <v>397</v>
      </c>
      <c r="C154">
        <v>17203200</v>
      </c>
      <c r="D154">
        <v>101786382</v>
      </c>
      <c r="E154">
        <v>254668800.00000003</v>
      </c>
      <c r="F154">
        <v>114639000</v>
      </c>
      <c r="G154">
        <v>488297382</v>
      </c>
      <c r="H154">
        <v>4.8</v>
      </c>
      <c r="I154">
        <v>6040</v>
      </c>
      <c r="J154">
        <v>336.82139999999998</v>
      </c>
    </row>
    <row r="155" spans="1:10" x14ac:dyDescent="0.3">
      <c r="A155" t="b">
        <v>0</v>
      </c>
      <c r="B155" t="s">
        <v>302</v>
      </c>
      <c r="C155">
        <v>20070400.000000004</v>
      </c>
      <c r="D155">
        <v>179474332.50000003</v>
      </c>
      <c r="E155">
        <v>146611200.00000003</v>
      </c>
      <c r="F155">
        <v>142448999.99999997</v>
      </c>
      <c r="G155">
        <v>488604932.5</v>
      </c>
      <c r="H155">
        <v>5.6000000000000005</v>
      </c>
      <c r="I155">
        <v>10650</v>
      </c>
      <c r="J155">
        <v>295.66525000000001</v>
      </c>
    </row>
    <row r="156" spans="1:10" x14ac:dyDescent="0.3">
      <c r="A156" t="b">
        <v>0</v>
      </c>
      <c r="B156" t="s">
        <v>283</v>
      </c>
      <c r="C156">
        <v>20787200.000000004</v>
      </c>
      <c r="D156">
        <v>212335830</v>
      </c>
      <c r="E156">
        <v>127590400.00000001</v>
      </c>
      <c r="F156">
        <v>128235000.00000001</v>
      </c>
      <c r="G156">
        <v>488948430</v>
      </c>
      <c r="H156">
        <v>5.8000000000000007</v>
      </c>
      <c r="I156">
        <v>12600</v>
      </c>
      <c r="J156">
        <v>273.69099999999997</v>
      </c>
    </row>
    <row r="157" spans="1:10" x14ac:dyDescent="0.3">
      <c r="A157" t="b">
        <v>0</v>
      </c>
      <c r="B157" t="s">
        <v>509</v>
      </c>
      <c r="C157">
        <v>32614400</v>
      </c>
      <c r="D157">
        <v>102123423</v>
      </c>
      <c r="E157">
        <v>258150400.00000006</v>
      </c>
      <c r="F157">
        <v>96099000</v>
      </c>
      <c r="G157">
        <v>488987223.00000006</v>
      </c>
      <c r="H157">
        <v>9.1</v>
      </c>
      <c r="I157">
        <v>6060</v>
      </c>
      <c r="J157">
        <v>327.62709999999998</v>
      </c>
    </row>
    <row r="158" spans="1:10" x14ac:dyDescent="0.3">
      <c r="A158" t="b">
        <v>0</v>
      </c>
      <c r="B158" t="s">
        <v>548</v>
      </c>
      <c r="C158">
        <v>31180799.999999996</v>
      </c>
      <c r="D158">
        <v>92349233.999999985</v>
      </c>
      <c r="E158">
        <v>243737600.00000003</v>
      </c>
      <c r="F158">
        <v>122055000</v>
      </c>
      <c r="G158">
        <v>489322634</v>
      </c>
      <c r="H158">
        <v>8.6999999999999993</v>
      </c>
      <c r="I158">
        <v>5480</v>
      </c>
      <c r="J158">
        <v>339.10180000000003</v>
      </c>
    </row>
    <row r="159" spans="1:10" x14ac:dyDescent="0.3">
      <c r="A159" t="b">
        <v>0</v>
      </c>
      <c r="B159" t="s">
        <v>217</v>
      </c>
      <c r="C159">
        <v>57989120</v>
      </c>
      <c r="D159">
        <v>98415972</v>
      </c>
      <c r="E159">
        <v>223436800</v>
      </c>
      <c r="F159">
        <v>109695000</v>
      </c>
      <c r="G159">
        <v>489536892</v>
      </c>
      <c r="H159">
        <v>16.18</v>
      </c>
      <c r="I159">
        <v>5840</v>
      </c>
      <c r="J159">
        <v>322.89640000000003</v>
      </c>
    </row>
    <row r="160" spans="1:10" x14ac:dyDescent="0.3">
      <c r="A160" t="b">
        <v>0</v>
      </c>
      <c r="B160" t="s">
        <v>133</v>
      </c>
      <c r="C160">
        <v>25733120</v>
      </c>
      <c r="D160">
        <v>148298040</v>
      </c>
      <c r="E160">
        <v>223436800</v>
      </c>
      <c r="F160">
        <v>92699999.999999985</v>
      </c>
      <c r="G160">
        <v>490167960</v>
      </c>
      <c r="H160">
        <v>7.18</v>
      </c>
      <c r="I160">
        <v>8800</v>
      </c>
      <c r="J160">
        <v>303.52</v>
      </c>
    </row>
    <row r="161" spans="1:10" x14ac:dyDescent="0.3">
      <c r="A161" t="b">
        <v>0</v>
      </c>
      <c r="B161" t="s">
        <v>38</v>
      </c>
      <c r="C161">
        <v>24371200.000000004</v>
      </c>
      <c r="D161">
        <v>160937077.5</v>
      </c>
      <c r="E161">
        <v>181555200</v>
      </c>
      <c r="F161">
        <v>123908999.99999999</v>
      </c>
      <c r="G161">
        <v>490772477.5</v>
      </c>
      <c r="H161">
        <v>6.8000000000000007</v>
      </c>
      <c r="I161">
        <v>9550</v>
      </c>
      <c r="J161">
        <v>303.03174999999999</v>
      </c>
    </row>
    <row r="162" spans="1:10" x14ac:dyDescent="0.3">
      <c r="A162" t="b">
        <v>0</v>
      </c>
      <c r="B162" t="s">
        <v>77</v>
      </c>
      <c r="C162">
        <v>13977600.000000002</v>
      </c>
      <c r="D162">
        <v>161779680</v>
      </c>
      <c r="E162">
        <v>164198400</v>
      </c>
      <c r="F162">
        <v>152954999.99999997</v>
      </c>
      <c r="G162">
        <v>492910680</v>
      </c>
      <c r="H162">
        <v>3.9000000000000004</v>
      </c>
      <c r="I162">
        <v>9600</v>
      </c>
      <c r="J162">
        <v>313.77600000000001</v>
      </c>
    </row>
    <row r="163" spans="1:10" x14ac:dyDescent="0.3">
      <c r="A163" t="b">
        <v>0</v>
      </c>
      <c r="B163" t="s">
        <v>478</v>
      </c>
      <c r="C163">
        <v>50104319.999999993</v>
      </c>
      <c r="D163">
        <v>158409270</v>
      </c>
      <c r="E163">
        <v>204236800</v>
      </c>
      <c r="F163">
        <v>80339999.999999985</v>
      </c>
      <c r="G163">
        <v>493090390</v>
      </c>
      <c r="H163">
        <v>13.979999999999999</v>
      </c>
      <c r="I163">
        <v>9400</v>
      </c>
      <c r="J163">
        <v>288.01100000000002</v>
      </c>
    </row>
    <row r="164" spans="1:10" x14ac:dyDescent="0.3">
      <c r="A164" t="b">
        <v>0</v>
      </c>
      <c r="B164" t="s">
        <v>162</v>
      </c>
      <c r="C164">
        <v>29317120</v>
      </c>
      <c r="D164">
        <v>131445990</v>
      </c>
      <c r="E164">
        <v>227276799.99999997</v>
      </c>
      <c r="F164">
        <v>105678000</v>
      </c>
      <c r="G164">
        <v>493717910</v>
      </c>
      <c r="H164">
        <v>8.18</v>
      </c>
      <c r="I164">
        <v>7800</v>
      </c>
      <c r="J164">
        <v>317.23500000000001</v>
      </c>
    </row>
    <row r="165" spans="1:10" x14ac:dyDescent="0.3">
      <c r="A165" t="b">
        <v>0</v>
      </c>
      <c r="B165" t="s">
        <v>312</v>
      </c>
      <c r="C165">
        <v>20070400.000000004</v>
      </c>
      <c r="D165">
        <v>174418717.5</v>
      </c>
      <c r="E165">
        <v>129254400</v>
      </c>
      <c r="F165">
        <v>170258999.99999997</v>
      </c>
      <c r="G165">
        <v>494002517.5</v>
      </c>
      <c r="H165">
        <v>5.6000000000000005</v>
      </c>
      <c r="I165">
        <v>10350</v>
      </c>
      <c r="J165">
        <v>308.11975000000001</v>
      </c>
    </row>
    <row r="166" spans="1:10" x14ac:dyDescent="0.3">
      <c r="A166" t="b">
        <v>0</v>
      </c>
      <c r="B166" t="s">
        <v>519</v>
      </c>
      <c r="C166">
        <v>32614400</v>
      </c>
      <c r="D166">
        <v>97067807.999999985</v>
      </c>
      <c r="E166">
        <v>240793600</v>
      </c>
      <c r="F166">
        <v>123908999.99999999</v>
      </c>
      <c r="G166">
        <v>494384808</v>
      </c>
      <c r="H166">
        <v>9.1</v>
      </c>
      <c r="I166">
        <v>5760</v>
      </c>
      <c r="J166">
        <v>340.08159999999998</v>
      </c>
    </row>
    <row r="167" spans="1:10" x14ac:dyDescent="0.3">
      <c r="A167" t="b">
        <v>0</v>
      </c>
      <c r="B167" t="s">
        <v>58</v>
      </c>
      <c r="C167">
        <v>7526400</v>
      </c>
      <c r="D167">
        <v>134816400</v>
      </c>
      <c r="E167">
        <v>216678400</v>
      </c>
      <c r="F167">
        <v>135959999.99999997</v>
      </c>
      <c r="G167">
        <v>494981200</v>
      </c>
      <c r="H167">
        <v>2.1</v>
      </c>
      <c r="I167">
        <v>8000</v>
      </c>
      <c r="J167">
        <v>330.5</v>
      </c>
    </row>
    <row r="168" spans="1:10" x14ac:dyDescent="0.3">
      <c r="A168" t="b">
        <v>0</v>
      </c>
      <c r="B168" t="s">
        <v>48</v>
      </c>
      <c r="C168">
        <v>24371200.000000004</v>
      </c>
      <c r="D168">
        <v>155881462.5</v>
      </c>
      <c r="E168">
        <v>164198400</v>
      </c>
      <c r="F168">
        <v>151719000</v>
      </c>
      <c r="G168">
        <v>496170062.5</v>
      </c>
      <c r="H168">
        <v>6.8000000000000007</v>
      </c>
      <c r="I168">
        <v>9250</v>
      </c>
      <c r="J168">
        <v>315.48624999999998</v>
      </c>
    </row>
    <row r="169" spans="1:10" x14ac:dyDescent="0.3">
      <c r="A169" t="b">
        <v>0</v>
      </c>
      <c r="B169" t="s">
        <v>29</v>
      </c>
      <c r="C169">
        <v>17920000</v>
      </c>
      <c r="D169">
        <v>128918182.5</v>
      </c>
      <c r="E169">
        <v>216678400</v>
      </c>
      <c r="F169">
        <v>134723999.99999997</v>
      </c>
      <c r="G169">
        <v>498240582.5</v>
      </c>
      <c r="H169">
        <v>5</v>
      </c>
      <c r="I169">
        <v>7650</v>
      </c>
      <c r="J169">
        <v>332.21024999999997</v>
      </c>
    </row>
    <row r="170" spans="1:10" x14ac:dyDescent="0.3">
      <c r="A170" t="b">
        <v>0</v>
      </c>
      <c r="B170" t="s">
        <v>423</v>
      </c>
      <c r="C170">
        <v>32184320</v>
      </c>
      <c r="D170">
        <v>149983245</v>
      </c>
      <c r="E170">
        <v>202956800</v>
      </c>
      <c r="F170">
        <v>115875000</v>
      </c>
      <c r="G170">
        <v>500999365</v>
      </c>
      <c r="H170">
        <v>8.98</v>
      </c>
      <c r="I170">
        <v>8900</v>
      </c>
      <c r="J170">
        <v>312.86849999999998</v>
      </c>
    </row>
    <row r="171" spans="1:10" x14ac:dyDescent="0.3">
      <c r="A171" t="b">
        <v>0</v>
      </c>
      <c r="B171" t="s">
        <v>262</v>
      </c>
      <c r="C171">
        <v>9318400</v>
      </c>
      <c r="D171">
        <v>182002140</v>
      </c>
      <c r="E171">
        <v>181555200</v>
      </c>
      <c r="F171">
        <v>128235000.00000001</v>
      </c>
      <c r="G171">
        <v>501110740</v>
      </c>
      <c r="H171">
        <v>2.6</v>
      </c>
      <c r="I171">
        <v>10800</v>
      </c>
      <c r="J171">
        <v>305.45800000000003</v>
      </c>
    </row>
    <row r="172" spans="1:10" x14ac:dyDescent="0.3">
      <c r="A172" t="b">
        <v>0</v>
      </c>
      <c r="B172" t="s">
        <v>532</v>
      </c>
      <c r="C172">
        <v>29030400</v>
      </c>
      <c r="D172">
        <v>102460464.00000001</v>
      </c>
      <c r="E172">
        <v>248601600.00000003</v>
      </c>
      <c r="F172">
        <v>122055000</v>
      </c>
      <c r="G172">
        <v>502147464.00000006</v>
      </c>
      <c r="H172">
        <v>8.1</v>
      </c>
      <c r="I172">
        <v>6080</v>
      </c>
      <c r="J172">
        <v>344.03280000000001</v>
      </c>
    </row>
    <row r="173" spans="1:10" x14ac:dyDescent="0.3">
      <c r="A173" t="b">
        <v>0</v>
      </c>
      <c r="B173" t="s">
        <v>291</v>
      </c>
      <c r="C173">
        <v>8601600</v>
      </c>
      <c r="D173">
        <v>144085027.5</v>
      </c>
      <c r="E173">
        <v>183219199.99999997</v>
      </c>
      <c r="F173">
        <v>170258999.99999997</v>
      </c>
      <c r="G173">
        <v>506164827.5</v>
      </c>
      <c r="H173">
        <v>2.4</v>
      </c>
      <c r="I173">
        <v>8550</v>
      </c>
      <c r="J173">
        <v>339.88674999999995</v>
      </c>
    </row>
    <row r="174" spans="1:10" x14ac:dyDescent="0.3">
      <c r="A174" t="b">
        <v>0</v>
      </c>
      <c r="B174" t="s">
        <v>503</v>
      </c>
      <c r="C174">
        <v>30464000</v>
      </c>
      <c r="D174">
        <v>107179038</v>
      </c>
      <c r="E174">
        <v>245657600.00000003</v>
      </c>
      <c r="F174">
        <v>123908999.99999999</v>
      </c>
      <c r="G174">
        <v>507209638</v>
      </c>
      <c r="H174">
        <v>8.5</v>
      </c>
      <c r="I174">
        <v>6360</v>
      </c>
      <c r="J174">
        <v>345.01260000000002</v>
      </c>
    </row>
    <row r="175" spans="1:10" x14ac:dyDescent="0.3">
      <c r="A175" t="b">
        <v>0</v>
      </c>
      <c r="B175" t="s">
        <v>537</v>
      </c>
      <c r="C175">
        <v>29030400</v>
      </c>
      <c r="D175">
        <v>107516078.99999999</v>
      </c>
      <c r="E175">
        <v>277529599.99999994</v>
      </c>
      <c r="F175">
        <v>94244999.999999985</v>
      </c>
      <c r="G175">
        <v>508321078.99999994</v>
      </c>
      <c r="H175">
        <v>8.1</v>
      </c>
      <c r="I175">
        <v>6380</v>
      </c>
      <c r="J175">
        <v>340.61829999999998</v>
      </c>
    </row>
    <row r="176" spans="1:10" x14ac:dyDescent="0.3">
      <c r="A176" t="b">
        <v>0</v>
      </c>
      <c r="B176" t="s">
        <v>265</v>
      </c>
      <c r="C176">
        <v>13619200</v>
      </c>
      <c r="D176">
        <v>219076650</v>
      </c>
      <c r="E176">
        <v>133939200.00000003</v>
      </c>
      <c r="F176">
        <v>145230000</v>
      </c>
      <c r="G176">
        <v>511865050</v>
      </c>
      <c r="H176">
        <v>3.8</v>
      </c>
      <c r="I176">
        <v>13000</v>
      </c>
      <c r="J176">
        <v>293.66500000000002</v>
      </c>
    </row>
    <row r="177" spans="1:10" x14ac:dyDescent="0.3">
      <c r="A177" t="b">
        <v>0</v>
      </c>
      <c r="B177" t="s">
        <v>170</v>
      </c>
      <c r="C177">
        <v>10321920.000000002</v>
      </c>
      <c r="D177">
        <v>151668450</v>
      </c>
      <c r="E177">
        <v>307916799.99999994</v>
      </c>
      <c r="F177">
        <v>43260000</v>
      </c>
      <c r="G177">
        <v>513167169.99999994</v>
      </c>
      <c r="H177">
        <v>2.8800000000000003</v>
      </c>
      <c r="I177">
        <v>9000</v>
      </c>
      <c r="J177">
        <v>316.15699999999998</v>
      </c>
    </row>
    <row r="178" spans="1:10" x14ac:dyDescent="0.3">
      <c r="A178" t="b">
        <v>0</v>
      </c>
      <c r="B178" t="s">
        <v>508</v>
      </c>
      <c r="C178">
        <v>30464000</v>
      </c>
      <c r="D178">
        <v>112234653</v>
      </c>
      <c r="E178">
        <v>274585600.00000006</v>
      </c>
      <c r="F178">
        <v>96099000</v>
      </c>
      <c r="G178">
        <v>513383253.00000006</v>
      </c>
      <c r="H178">
        <v>8.5</v>
      </c>
      <c r="I178">
        <v>6660</v>
      </c>
      <c r="J178">
        <v>341.59809999999999</v>
      </c>
    </row>
    <row r="179" spans="1:10" x14ac:dyDescent="0.3">
      <c r="A179" t="b">
        <v>0</v>
      </c>
      <c r="B179" t="s">
        <v>547</v>
      </c>
      <c r="C179">
        <v>29030400</v>
      </c>
      <c r="D179">
        <v>102460464.00000001</v>
      </c>
      <c r="E179">
        <v>260172800</v>
      </c>
      <c r="F179">
        <v>122055000</v>
      </c>
      <c r="G179">
        <v>513718664</v>
      </c>
      <c r="H179">
        <v>8.1</v>
      </c>
      <c r="I179">
        <v>6080</v>
      </c>
      <c r="J179">
        <v>353.07279999999997</v>
      </c>
    </row>
    <row r="180" spans="1:10" x14ac:dyDescent="0.3">
      <c r="A180" t="b">
        <v>0</v>
      </c>
      <c r="B180" t="s">
        <v>294</v>
      </c>
      <c r="C180">
        <v>12902399.999999998</v>
      </c>
      <c r="D180">
        <v>181159537.5</v>
      </c>
      <c r="E180">
        <v>135603200.00000003</v>
      </c>
      <c r="F180">
        <v>187253999.99999997</v>
      </c>
      <c r="G180">
        <v>516919137.5</v>
      </c>
      <c r="H180">
        <v>3.5999999999999996</v>
      </c>
      <c r="I180">
        <v>10750</v>
      </c>
      <c r="J180">
        <v>328.09375</v>
      </c>
    </row>
    <row r="181" spans="1:10" x14ac:dyDescent="0.3">
      <c r="A181" t="b">
        <v>0</v>
      </c>
      <c r="B181" t="s">
        <v>270</v>
      </c>
      <c r="C181">
        <v>13619200</v>
      </c>
      <c r="D181">
        <v>224132265</v>
      </c>
      <c r="E181">
        <v>162867200.00000003</v>
      </c>
      <c r="F181">
        <v>117419999.99999999</v>
      </c>
      <c r="G181">
        <v>518038665</v>
      </c>
      <c r="H181">
        <v>3.8</v>
      </c>
      <c r="I181">
        <v>13300</v>
      </c>
      <c r="J181">
        <v>290.25049999999999</v>
      </c>
    </row>
    <row r="182" spans="1:10" x14ac:dyDescent="0.3">
      <c r="A182" t="b">
        <v>0</v>
      </c>
      <c r="B182" t="s">
        <v>518</v>
      </c>
      <c r="C182">
        <v>30464000</v>
      </c>
      <c r="D182">
        <v>107179038</v>
      </c>
      <c r="E182">
        <v>257228800.00000003</v>
      </c>
      <c r="F182">
        <v>123908999.99999999</v>
      </c>
      <c r="G182">
        <v>518780838</v>
      </c>
      <c r="H182">
        <v>8.5</v>
      </c>
      <c r="I182">
        <v>6360</v>
      </c>
      <c r="J182">
        <v>354.05259999999998</v>
      </c>
    </row>
    <row r="183" spans="1:10" x14ac:dyDescent="0.3">
      <c r="A183" t="b">
        <v>0</v>
      </c>
      <c r="B183" t="s">
        <v>101</v>
      </c>
      <c r="C183">
        <v>18206720</v>
      </c>
      <c r="D183">
        <v>148298040</v>
      </c>
      <c r="E183">
        <v>249036800</v>
      </c>
      <c r="F183">
        <v>103514999.99999999</v>
      </c>
      <c r="G183">
        <v>519056560</v>
      </c>
      <c r="H183">
        <v>5.08</v>
      </c>
      <c r="I183">
        <v>8800</v>
      </c>
      <c r="J183">
        <v>331.08</v>
      </c>
    </row>
    <row r="184" spans="1:10" x14ac:dyDescent="0.3">
      <c r="A184" t="b">
        <v>0</v>
      </c>
      <c r="B184" t="s">
        <v>181</v>
      </c>
      <c r="C184">
        <v>20428800.000000004</v>
      </c>
      <c r="D184">
        <v>182002140</v>
      </c>
      <c r="E184">
        <v>228147200.00000003</v>
      </c>
      <c r="F184">
        <v>91154999.999999985</v>
      </c>
      <c r="G184">
        <v>521733140</v>
      </c>
      <c r="H184">
        <v>5.7000000000000011</v>
      </c>
      <c r="I184">
        <v>10800</v>
      </c>
      <c r="J184">
        <v>310.19799999999998</v>
      </c>
    </row>
    <row r="185" spans="1:10" x14ac:dyDescent="0.3">
      <c r="A185" t="b">
        <v>0</v>
      </c>
      <c r="B185" t="s">
        <v>325</v>
      </c>
      <c r="C185">
        <v>14336000</v>
      </c>
      <c r="D185">
        <v>151668450</v>
      </c>
      <c r="E185">
        <v>242790400.00000003</v>
      </c>
      <c r="F185">
        <v>114021000.00000001</v>
      </c>
      <c r="G185">
        <v>522815850</v>
      </c>
      <c r="H185">
        <v>4</v>
      </c>
      <c r="I185">
        <v>9000</v>
      </c>
      <c r="J185">
        <v>335.54500000000002</v>
      </c>
    </row>
    <row r="186" spans="1:10" x14ac:dyDescent="0.3">
      <c r="A186" t="b">
        <v>0</v>
      </c>
      <c r="B186" t="s">
        <v>299</v>
      </c>
      <c r="C186">
        <v>12902399.999999998</v>
      </c>
      <c r="D186">
        <v>186215152.5</v>
      </c>
      <c r="E186">
        <v>164531200</v>
      </c>
      <c r="F186">
        <v>159444000</v>
      </c>
      <c r="G186">
        <v>523092752.5</v>
      </c>
      <c r="H186">
        <v>3.5999999999999996</v>
      </c>
      <c r="I186">
        <v>11050</v>
      </c>
      <c r="J186">
        <v>324.67925000000002</v>
      </c>
    </row>
    <row r="187" spans="1:10" x14ac:dyDescent="0.3">
      <c r="A187" t="b">
        <v>0</v>
      </c>
      <c r="B187" t="s">
        <v>280</v>
      </c>
      <c r="C187">
        <v>13619200</v>
      </c>
      <c r="D187">
        <v>219076650</v>
      </c>
      <c r="E187">
        <v>145510400.00000003</v>
      </c>
      <c r="F187">
        <v>145230000</v>
      </c>
      <c r="G187">
        <v>523436250</v>
      </c>
      <c r="H187">
        <v>3.8</v>
      </c>
      <c r="I187">
        <v>13000</v>
      </c>
      <c r="J187">
        <v>302.70499999999998</v>
      </c>
    </row>
    <row r="188" spans="1:10" x14ac:dyDescent="0.3">
      <c r="A188" t="b">
        <v>0</v>
      </c>
      <c r="B188" t="s">
        <v>130</v>
      </c>
      <c r="C188">
        <v>18565120</v>
      </c>
      <c r="D188">
        <v>155038860.00000003</v>
      </c>
      <c r="E188">
        <v>241356800</v>
      </c>
      <c r="F188">
        <v>109695000</v>
      </c>
      <c r="G188">
        <v>524655780</v>
      </c>
      <c r="H188">
        <v>5.18</v>
      </c>
      <c r="I188">
        <v>9200</v>
      </c>
      <c r="J188">
        <v>332.53399999999999</v>
      </c>
    </row>
    <row r="189" spans="1:10" x14ac:dyDescent="0.3">
      <c r="A189" t="b">
        <v>0</v>
      </c>
      <c r="B189" t="s">
        <v>261</v>
      </c>
      <c r="C189">
        <v>7168000</v>
      </c>
      <c r="D189">
        <v>192113370.00000003</v>
      </c>
      <c r="E189">
        <v>197990400.00000003</v>
      </c>
      <c r="F189">
        <v>128235000.00000001</v>
      </c>
      <c r="G189">
        <v>525506770.00000006</v>
      </c>
      <c r="H189">
        <v>2</v>
      </c>
      <c r="I189">
        <v>11400</v>
      </c>
      <c r="J189">
        <v>319.42899999999997</v>
      </c>
    </row>
    <row r="190" spans="1:10" x14ac:dyDescent="0.3">
      <c r="A190" t="b">
        <v>0</v>
      </c>
      <c r="B190" t="s">
        <v>75</v>
      </c>
      <c r="C190">
        <v>25374720</v>
      </c>
      <c r="D190">
        <v>165150090</v>
      </c>
      <c r="E190">
        <v>227276799.99999997</v>
      </c>
      <c r="F190">
        <v>108149999.99999999</v>
      </c>
      <c r="G190">
        <v>525951610</v>
      </c>
      <c r="H190">
        <v>7.08</v>
      </c>
      <c r="I190">
        <v>9800</v>
      </c>
      <c r="J190">
        <v>324.66500000000002</v>
      </c>
    </row>
    <row r="191" spans="1:10" x14ac:dyDescent="0.3">
      <c r="A191" t="b">
        <v>0</v>
      </c>
      <c r="B191" t="s">
        <v>186</v>
      </c>
      <c r="C191">
        <v>20428800.000000004</v>
      </c>
      <c r="D191">
        <v>187057755.00000003</v>
      </c>
      <c r="E191">
        <v>257075200</v>
      </c>
      <c r="F191">
        <v>63344999.999999985</v>
      </c>
      <c r="G191">
        <v>527906755</v>
      </c>
      <c r="H191">
        <v>5.7000000000000011</v>
      </c>
      <c r="I191">
        <v>11100</v>
      </c>
      <c r="J191">
        <v>306.7835</v>
      </c>
    </row>
    <row r="192" spans="1:10" x14ac:dyDescent="0.3">
      <c r="A192" t="b">
        <v>0</v>
      </c>
      <c r="B192" t="s">
        <v>159</v>
      </c>
      <c r="C192">
        <v>22149120.000000004</v>
      </c>
      <c r="D192">
        <v>138186810.00000003</v>
      </c>
      <c r="E192">
        <v>245196800</v>
      </c>
      <c r="F192">
        <v>122672999.99999999</v>
      </c>
      <c r="G192">
        <v>528205730</v>
      </c>
      <c r="H192">
        <v>6.1800000000000015</v>
      </c>
      <c r="I192">
        <v>8200</v>
      </c>
      <c r="J192">
        <v>346.24900000000002</v>
      </c>
    </row>
    <row r="193" spans="1:10" x14ac:dyDescent="0.3">
      <c r="A193" t="b">
        <v>0</v>
      </c>
      <c r="B193" t="s">
        <v>354</v>
      </c>
      <c r="C193">
        <v>12902399.999999998</v>
      </c>
      <c r="D193">
        <v>136333084.5</v>
      </c>
      <c r="E193">
        <v>236646400</v>
      </c>
      <c r="F193">
        <v>142448999.99999997</v>
      </c>
      <c r="G193">
        <v>528330884.5</v>
      </c>
      <c r="H193">
        <v>3.5999999999999996</v>
      </c>
      <c r="I193">
        <v>8090</v>
      </c>
      <c r="J193">
        <v>354.79565000000002</v>
      </c>
    </row>
    <row r="194" spans="1:10" x14ac:dyDescent="0.3">
      <c r="A194" t="b">
        <v>0</v>
      </c>
      <c r="B194" t="s">
        <v>309</v>
      </c>
      <c r="C194">
        <v>12902399.999999998</v>
      </c>
      <c r="D194">
        <v>181159537.5</v>
      </c>
      <c r="E194">
        <v>147174400</v>
      </c>
      <c r="F194">
        <v>187253999.99999997</v>
      </c>
      <c r="G194">
        <v>528490337.5</v>
      </c>
      <c r="H194">
        <v>3.5999999999999996</v>
      </c>
      <c r="I194">
        <v>10750</v>
      </c>
      <c r="J194">
        <v>337.13375000000002</v>
      </c>
    </row>
    <row r="195" spans="1:10" x14ac:dyDescent="0.3">
      <c r="A195" t="b">
        <v>0</v>
      </c>
      <c r="B195" t="s">
        <v>330</v>
      </c>
      <c r="C195">
        <v>14336000</v>
      </c>
      <c r="D195">
        <v>156724065</v>
      </c>
      <c r="E195">
        <v>271718400.00000006</v>
      </c>
      <c r="F195">
        <v>86211000</v>
      </c>
      <c r="G195">
        <v>528989465.00000006</v>
      </c>
      <c r="H195">
        <v>4</v>
      </c>
      <c r="I195">
        <v>9300</v>
      </c>
      <c r="J195">
        <v>332.13049999999998</v>
      </c>
    </row>
    <row r="196" spans="1:10" x14ac:dyDescent="0.3">
      <c r="A196" t="b">
        <v>0</v>
      </c>
      <c r="B196" t="s">
        <v>46</v>
      </c>
      <c r="C196">
        <v>35768320</v>
      </c>
      <c r="D196">
        <v>159251872.50000003</v>
      </c>
      <c r="E196">
        <v>227276799.99999997</v>
      </c>
      <c r="F196">
        <v>106913999.99999999</v>
      </c>
      <c r="G196">
        <v>529210992.5</v>
      </c>
      <c r="H196">
        <v>9.98</v>
      </c>
      <c r="I196">
        <v>9450</v>
      </c>
      <c r="J196">
        <v>326.37524999999999</v>
      </c>
    </row>
    <row r="197" spans="1:10" x14ac:dyDescent="0.3">
      <c r="A197" t="b">
        <v>0</v>
      </c>
      <c r="B197" t="s">
        <v>441</v>
      </c>
      <c r="C197">
        <v>10752000.000000002</v>
      </c>
      <c r="D197">
        <v>131783030.99999999</v>
      </c>
      <c r="E197">
        <v>277094399.99999994</v>
      </c>
      <c r="F197">
        <v>110622000</v>
      </c>
      <c r="G197">
        <v>530251430.99999994</v>
      </c>
      <c r="H197">
        <v>3.0000000000000004</v>
      </c>
      <c r="I197">
        <v>7820</v>
      </c>
      <c r="J197">
        <v>353.76869999999997</v>
      </c>
    </row>
    <row r="198" spans="1:10" x14ac:dyDescent="0.3">
      <c r="A198" t="b">
        <v>0</v>
      </c>
      <c r="B198" t="s">
        <v>290</v>
      </c>
      <c r="C198">
        <v>6451199.9999999991</v>
      </c>
      <c r="D198">
        <v>154196257.5</v>
      </c>
      <c r="E198">
        <v>199654400</v>
      </c>
      <c r="F198">
        <v>170258999.99999997</v>
      </c>
      <c r="G198">
        <v>530560857.5</v>
      </c>
      <c r="H198">
        <v>1.7999999999999998</v>
      </c>
      <c r="I198">
        <v>9150</v>
      </c>
      <c r="J198">
        <v>353.85775000000001</v>
      </c>
    </row>
    <row r="199" spans="1:10" x14ac:dyDescent="0.3">
      <c r="A199" t="b">
        <v>0</v>
      </c>
      <c r="B199" t="s">
        <v>393</v>
      </c>
      <c r="C199">
        <v>23582720</v>
      </c>
      <c r="D199">
        <v>101786382</v>
      </c>
      <c r="E199">
        <v>319232000</v>
      </c>
      <c r="F199">
        <v>86829000</v>
      </c>
      <c r="G199">
        <v>531430102</v>
      </c>
      <c r="H199">
        <v>6.58</v>
      </c>
      <c r="I199">
        <v>6040</v>
      </c>
      <c r="J199">
        <v>362.7534</v>
      </c>
    </row>
    <row r="200" spans="1:10" x14ac:dyDescent="0.3">
      <c r="A200" t="b">
        <v>0</v>
      </c>
      <c r="B200" t="s">
        <v>196</v>
      </c>
      <c r="C200">
        <v>20428800.000000004</v>
      </c>
      <c r="D200">
        <v>182002140</v>
      </c>
      <c r="E200">
        <v>239718400</v>
      </c>
      <c r="F200">
        <v>91154999.999999985</v>
      </c>
      <c r="G200">
        <v>533304340</v>
      </c>
      <c r="H200">
        <v>5.7000000000000011</v>
      </c>
      <c r="I200">
        <v>10800</v>
      </c>
      <c r="J200">
        <v>319.238</v>
      </c>
    </row>
    <row r="201" spans="1:10" x14ac:dyDescent="0.3">
      <c r="A201" t="b">
        <v>0</v>
      </c>
      <c r="B201" t="s">
        <v>340</v>
      </c>
      <c r="C201">
        <v>14336000</v>
      </c>
      <c r="D201">
        <v>151668450</v>
      </c>
      <c r="E201">
        <v>254361600</v>
      </c>
      <c r="F201">
        <v>114021000.00000001</v>
      </c>
      <c r="G201">
        <v>534387050</v>
      </c>
      <c r="H201">
        <v>4</v>
      </c>
      <c r="I201">
        <v>9000</v>
      </c>
      <c r="J201">
        <v>344.58499999999998</v>
      </c>
    </row>
    <row r="202" spans="1:10" x14ac:dyDescent="0.3">
      <c r="A202" t="b">
        <v>0</v>
      </c>
      <c r="B202" t="s">
        <v>359</v>
      </c>
      <c r="C202">
        <v>12902399.999999998</v>
      </c>
      <c r="D202">
        <v>141388699.50000003</v>
      </c>
      <c r="E202">
        <v>265574400.00000003</v>
      </c>
      <c r="F202">
        <v>114639000</v>
      </c>
      <c r="G202">
        <v>534504499.50000006</v>
      </c>
      <c r="H202">
        <v>3.5999999999999996</v>
      </c>
      <c r="I202">
        <v>8390</v>
      </c>
      <c r="J202">
        <v>351.38114999999999</v>
      </c>
    </row>
    <row r="203" spans="1:10" x14ac:dyDescent="0.3">
      <c r="A203" t="b">
        <v>0</v>
      </c>
      <c r="B203" t="s">
        <v>420</v>
      </c>
      <c r="C203">
        <v>25016320</v>
      </c>
      <c r="D203">
        <v>156724065</v>
      </c>
      <c r="E203">
        <v>220876800</v>
      </c>
      <c r="F203">
        <v>132870000</v>
      </c>
      <c r="G203">
        <v>535487185</v>
      </c>
      <c r="H203">
        <v>6.9799999999999995</v>
      </c>
      <c r="I203">
        <v>9300</v>
      </c>
      <c r="J203">
        <v>341.88249999999999</v>
      </c>
    </row>
    <row r="204" spans="1:10" x14ac:dyDescent="0.3">
      <c r="A204" t="b">
        <v>0</v>
      </c>
      <c r="B204" t="s">
        <v>446</v>
      </c>
      <c r="C204">
        <v>10752000.000000002</v>
      </c>
      <c r="D204">
        <v>136838646</v>
      </c>
      <c r="E204">
        <v>306022399.99999994</v>
      </c>
      <c r="F204">
        <v>82812000</v>
      </c>
      <c r="G204">
        <v>536425045.99999994</v>
      </c>
      <c r="H204">
        <v>3.0000000000000004</v>
      </c>
      <c r="I204">
        <v>8120</v>
      </c>
      <c r="J204">
        <v>350.35419999999993</v>
      </c>
    </row>
    <row r="205" spans="1:10" x14ac:dyDescent="0.3">
      <c r="A205" t="b">
        <v>0</v>
      </c>
      <c r="B205" t="s">
        <v>369</v>
      </c>
      <c r="C205">
        <v>12902399.999999998</v>
      </c>
      <c r="D205">
        <v>136333084.5</v>
      </c>
      <c r="E205">
        <v>248217600.00000003</v>
      </c>
      <c r="F205">
        <v>142448999.99999997</v>
      </c>
      <c r="G205">
        <v>539902084.5</v>
      </c>
      <c r="H205">
        <v>3.5999999999999996</v>
      </c>
      <c r="I205">
        <v>8090</v>
      </c>
      <c r="J205">
        <v>363.83564999999999</v>
      </c>
    </row>
    <row r="206" spans="1:10" x14ac:dyDescent="0.3">
      <c r="A206" t="b">
        <v>0</v>
      </c>
      <c r="B206" t="s">
        <v>456</v>
      </c>
      <c r="C206">
        <v>10752000.000000002</v>
      </c>
      <c r="D206">
        <v>131783030.99999999</v>
      </c>
      <c r="E206">
        <v>288665600</v>
      </c>
      <c r="F206">
        <v>110622000</v>
      </c>
      <c r="G206">
        <v>541822631</v>
      </c>
      <c r="H206">
        <v>3.0000000000000004</v>
      </c>
      <c r="I206">
        <v>7820</v>
      </c>
      <c r="J206">
        <v>362.80869999999999</v>
      </c>
    </row>
    <row r="207" spans="1:10" x14ac:dyDescent="0.3">
      <c r="A207" t="b">
        <v>0</v>
      </c>
      <c r="B207" t="s">
        <v>175</v>
      </c>
      <c r="C207">
        <v>8960000</v>
      </c>
      <c r="D207">
        <v>151668450</v>
      </c>
      <c r="E207">
        <v>293683200</v>
      </c>
      <c r="F207">
        <v>91155000</v>
      </c>
      <c r="G207">
        <v>545466650</v>
      </c>
      <c r="H207">
        <v>2.5</v>
      </c>
      <c r="I207">
        <v>9000</v>
      </c>
      <c r="J207">
        <v>351.005</v>
      </c>
    </row>
    <row r="208" spans="1:10" x14ac:dyDescent="0.3">
      <c r="A208" t="b">
        <v>0</v>
      </c>
      <c r="B208" t="s">
        <v>228</v>
      </c>
      <c r="C208">
        <v>293816320</v>
      </c>
      <c r="D208">
        <v>51230232.000000007</v>
      </c>
      <c r="E208">
        <v>176588800.00000003</v>
      </c>
      <c r="F208">
        <v>24411000</v>
      </c>
      <c r="G208">
        <v>546046352</v>
      </c>
      <c r="H208">
        <v>81.98</v>
      </c>
      <c r="I208">
        <v>3040</v>
      </c>
      <c r="J208">
        <v>286.41840000000002</v>
      </c>
    </row>
    <row r="209" spans="1:10" x14ac:dyDescent="0.3">
      <c r="A209" t="b">
        <v>0</v>
      </c>
      <c r="B209" t="s">
        <v>324</v>
      </c>
      <c r="C209">
        <v>12185599.999999998</v>
      </c>
      <c r="D209">
        <v>161779680</v>
      </c>
      <c r="E209">
        <v>259225600</v>
      </c>
      <c r="F209">
        <v>114021000.00000001</v>
      </c>
      <c r="G209">
        <v>547211880</v>
      </c>
      <c r="H209">
        <v>3.3999999999999995</v>
      </c>
      <c r="I209">
        <v>9600</v>
      </c>
      <c r="J209">
        <v>349.51600000000002</v>
      </c>
    </row>
    <row r="210" spans="1:10" x14ac:dyDescent="0.3">
      <c r="A210" t="b">
        <v>0</v>
      </c>
      <c r="B210" t="s">
        <v>353</v>
      </c>
      <c r="C210">
        <v>10752000.000000002</v>
      </c>
      <c r="D210">
        <v>146444314.5</v>
      </c>
      <c r="E210">
        <v>253081600</v>
      </c>
      <c r="F210">
        <v>142448999.99999997</v>
      </c>
      <c r="G210">
        <v>552726914.5</v>
      </c>
      <c r="H210">
        <v>3.0000000000000004</v>
      </c>
      <c r="I210">
        <v>8690</v>
      </c>
      <c r="J210">
        <v>368.76665000000003</v>
      </c>
    </row>
    <row r="211" spans="1:10" x14ac:dyDescent="0.3">
      <c r="A211" t="b">
        <v>0</v>
      </c>
      <c r="B211" t="s">
        <v>329</v>
      </c>
      <c r="C211">
        <v>12185599.999999998</v>
      </c>
      <c r="D211">
        <v>166835295</v>
      </c>
      <c r="E211">
        <v>288153600</v>
      </c>
      <c r="F211">
        <v>86211000</v>
      </c>
      <c r="G211">
        <v>553385495</v>
      </c>
      <c r="H211">
        <v>3.3999999999999995</v>
      </c>
      <c r="I211">
        <v>9900</v>
      </c>
      <c r="J211">
        <v>346.10149999999999</v>
      </c>
    </row>
    <row r="212" spans="1:10" x14ac:dyDescent="0.3">
      <c r="A212" t="b">
        <v>0</v>
      </c>
      <c r="B212" t="s">
        <v>209</v>
      </c>
      <c r="C212">
        <v>52326400</v>
      </c>
      <c r="D212">
        <v>91675152</v>
      </c>
      <c r="E212">
        <v>247910400.00000003</v>
      </c>
      <c r="F212">
        <v>162225000</v>
      </c>
      <c r="G212">
        <v>554136952</v>
      </c>
      <c r="H212">
        <v>14.6</v>
      </c>
      <c r="I212">
        <v>5440</v>
      </c>
      <c r="J212">
        <v>389.49040000000002</v>
      </c>
    </row>
    <row r="213" spans="1:10" x14ac:dyDescent="0.3">
      <c r="A213" t="b">
        <v>0</v>
      </c>
      <c r="B213" t="s">
        <v>239</v>
      </c>
      <c r="C213">
        <v>303923200.00000006</v>
      </c>
      <c r="D213">
        <v>81563922</v>
      </c>
      <c r="E213">
        <v>96819200</v>
      </c>
      <c r="F213">
        <v>72306000</v>
      </c>
      <c r="G213">
        <v>554612322</v>
      </c>
      <c r="H213">
        <v>84.800000000000011</v>
      </c>
      <c r="I213">
        <v>4840</v>
      </c>
      <c r="J213">
        <v>280.45940000000007</v>
      </c>
    </row>
    <row r="214" spans="1:10" x14ac:dyDescent="0.3">
      <c r="A214" t="b">
        <v>0</v>
      </c>
      <c r="B214" t="s">
        <v>440</v>
      </c>
      <c r="C214">
        <v>8601600.0000000019</v>
      </c>
      <c r="D214">
        <v>141894261</v>
      </c>
      <c r="E214">
        <v>293529599.99999994</v>
      </c>
      <c r="F214">
        <v>110622000</v>
      </c>
      <c r="G214">
        <v>554647461</v>
      </c>
      <c r="H214">
        <v>2.4000000000000004</v>
      </c>
      <c r="I214">
        <v>8420</v>
      </c>
      <c r="J214">
        <v>367.73970000000003</v>
      </c>
    </row>
    <row r="215" spans="1:10" x14ac:dyDescent="0.3">
      <c r="A215" t="b">
        <v>0</v>
      </c>
      <c r="B215" t="s">
        <v>392</v>
      </c>
      <c r="C215">
        <v>21432320</v>
      </c>
      <c r="D215">
        <v>111897612.00000001</v>
      </c>
      <c r="E215">
        <v>335667200.00000006</v>
      </c>
      <c r="F215">
        <v>86829000</v>
      </c>
      <c r="G215">
        <v>555826132</v>
      </c>
      <c r="H215">
        <v>5.9799999999999995</v>
      </c>
      <c r="I215">
        <v>6640</v>
      </c>
      <c r="J215">
        <v>376.7244</v>
      </c>
    </row>
    <row r="216" spans="1:10" x14ac:dyDescent="0.3">
      <c r="A216" t="b">
        <v>0</v>
      </c>
      <c r="B216" t="s">
        <v>178</v>
      </c>
      <c r="C216">
        <v>13260800</v>
      </c>
      <c r="D216">
        <v>188742960</v>
      </c>
      <c r="E216">
        <v>246067200</v>
      </c>
      <c r="F216">
        <v>108149999.99999999</v>
      </c>
      <c r="G216">
        <v>556220960</v>
      </c>
      <c r="H216">
        <v>3.7</v>
      </c>
      <c r="I216">
        <v>11200</v>
      </c>
      <c r="J216">
        <v>339.21199999999999</v>
      </c>
    </row>
    <row r="217" spans="1:10" x14ac:dyDescent="0.3">
      <c r="A217" t="b">
        <v>0</v>
      </c>
      <c r="B217" t="s">
        <v>278</v>
      </c>
      <c r="C217">
        <v>25016320</v>
      </c>
      <c r="D217">
        <v>222447060</v>
      </c>
      <c r="E217">
        <v>208588800.00000003</v>
      </c>
      <c r="F217">
        <v>100425000</v>
      </c>
      <c r="G217">
        <v>556477180</v>
      </c>
      <c r="H217">
        <v>6.98</v>
      </c>
      <c r="I217">
        <v>13200</v>
      </c>
      <c r="J217">
        <v>313.59399999999999</v>
      </c>
    </row>
    <row r="218" spans="1:10" x14ac:dyDescent="0.3">
      <c r="A218" t="b">
        <v>0</v>
      </c>
      <c r="B218" t="s">
        <v>543</v>
      </c>
      <c r="C218">
        <v>35409920</v>
      </c>
      <c r="D218">
        <v>102460464.00000001</v>
      </c>
      <c r="E218">
        <v>324736000</v>
      </c>
      <c r="F218">
        <v>94244999.999999985</v>
      </c>
      <c r="G218">
        <v>556851384</v>
      </c>
      <c r="H218">
        <v>9.8800000000000008</v>
      </c>
      <c r="I218">
        <v>6080</v>
      </c>
      <c r="J218">
        <v>379.00479999999999</v>
      </c>
    </row>
    <row r="219" spans="1:10" x14ac:dyDescent="0.3">
      <c r="A219" t="b">
        <v>0</v>
      </c>
      <c r="B219" t="s">
        <v>470</v>
      </c>
      <c r="C219">
        <v>44441600</v>
      </c>
      <c r="D219">
        <v>151668450</v>
      </c>
      <c r="E219">
        <v>228710400.00000003</v>
      </c>
      <c r="F219">
        <v>132870000</v>
      </c>
      <c r="G219">
        <v>557690450</v>
      </c>
      <c r="H219">
        <v>12.4</v>
      </c>
      <c r="I219">
        <v>9000</v>
      </c>
      <c r="J219">
        <v>354.60500000000002</v>
      </c>
    </row>
    <row r="220" spans="1:10" x14ac:dyDescent="0.3">
      <c r="A220" t="b">
        <v>0</v>
      </c>
      <c r="B220" t="s">
        <v>339</v>
      </c>
      <c r="C220">
        <v>12185599.999999998</v>
      </c>
      <c r="D220">
        <v>161779680</v>
      </c>
      <c r="E220">
        <v>270796800</v>
      </c>
      <c r="F220">
        <v>114021000.00000001</v>
      </c>
      <c r="G220">
        <v>558783080</v>
      </c>
      <c r="H220">
        <v>3.3999999999999995</v>
      </c>
      <c r="I220">
        <v>9600</v>
      </c>
      <c r="J220">
        <v>358.55599999999998</v>
      </c>
    </row>
    <row r="221" spans="1:10" x14ac:dyDescent="0.3">
      <c r="A221" t="b">
        <v>0</v>
      </c>
      <c r="B221" t="s">
        <v>358</v>
      </c>
      <c r="C221">
        <v>10752000.000000002</v>
      </c>
      <c r="D221">
        <v>151499929.50000003</v>
      </c>
      <c r="E221">
        <v>282009600</v>
      </c>
      <c r="F221">
        <v>114639000</v>
      </c>
      <c r="G221">
        <v>558900529.5</v>
      </c>
      <c r="H221">
        <v>3.0000000000000004</v>
      </c>
      <c r="I221">
        <v>8990</v>
      </c>
      <c r="J221">
        <v>365.35214999999999</v>
      </c>
    </row>
    <row r="222" spans="1:10" x14ac:dyDescent="0.3">
      <c r="A222" t="b">
        <v>0</v>
      </c>
      <c r="B222" t="s">
        <v>214</v>
      </c>
      <c r="C222">
        <v>52326400</v>
      </c>
      <c r="D222">
        <v>96730767.000000015</v>
      </c>
      <c r="E222">
        <v>276838400.00000006</v>
      </c>
      <c r="F222">
        <v>134415000</v>
      </c>
      <c r="G222">
        <v>560310567</v>
      </c>
      <c r="H222">
        <v>14.6</v>
      </c>
      <c r="I222">
        <v>5740</v>
      </c>
      <c r="J222">
        <v>386.07589999999999</v>
      </c>
    </row>
    <row r="223" spans="1:10" x14ac:dyDescent="0.3">
      <c r="A223" t="b">
        <v>0</v>
      </c>
      <c r="B223" t="s">
        <v>72</v>
      </c>
      <c r="C223">
        <v>18206720</v>
      </c>
      <c r="D223">
        <v>171890910.00000003</v>
      </c>
      <c r="E223">
        <v>245196800</v>
      </c>
      <c r="F223">
        <v>125145000</v>
      </c>
      <c r="G223">
        <v>560439430</v>
      </c>
      <c r="H223">
        <v>5.08</v>
      </c>
      <c r="I223">
        <v>10200</v>
      </c>
      <c r="J223">
        <v>353.67899999999997</v>
      </c>
    </row>
    <row r="224" spans="1:10" x14ac:dyDescent="0.3">
      <c r="A224" t="b">
        <v>0</v>
      </c>
      <c r="B224" t="s">
        <v>244</v>
      </c>
      <c r="C224">
        <v>303923200.00000006</v>
      </c>
      <c r="D224">
        <v>86619537</v>
      </c>
      <c r="E224">
        <v>125747200.00000001</v>
      </c>
      <c r="F224">
        <v>44495999.999999993</v>
      </c>
      <c r="G224">
        <v>560785937</v>
      </c>
      <c r="H224">
        <v>84.800000000000011</v>
      </c>
      <c r="I224">
        <v>5140</v>
      </c>
      <c r="J224">
        <v>277.04490000000004</v>
      </c>
    </row>
    <row r="225" spans="1:10" x14ac:dyDescent="0.3">
      <c r="A225" t="b">
        <v>0</v>
      </c>
      <c r="B225" t="s">
        <v>445</v>
      </c>
      <c r="C225">
        <v>8601600.0000000019</v>
      </c>
      <c r="D225">
        <v>146949876</v>
      </c>
      <c r="E225">
        <v>322457600</v>
      </c>
      <c r="F225">
        <v>82812000</v>
      </c>
      <c r="G225">
        <v>560821076</v>
      </c>
      <c r="H225">
        <v>2.4000000000000004</v>
      </c>
      <c r="I225">
        <v>8720</v>
      </c>
      <c r="J225">
        <v>364.32520000000005</v>
      </c>
    </row>
    <row r="226" spans="1:10" x14ac:dyDescent="0.3">
      <c r="A226" t="b">
        <v>0</v>
      </c>
      <c r="B226" t="s">
        <v>307</v>
      </c>
      <c r="C226">
        <v>24299520</v>
      </c>
      <c r="D226">
        <v>184529947.5</v>
      </c>
      <c r="E226">
        <v>210252799.99999997</v>
      </c>
      <c r="F226">
        <v>142448999.99999997</v>
      </c>
      <c r="G226">
        <v>561531267.5</v>
      </c>
      <c r="H226">
        <v>6.78</v>
      </c>
      <c r="I226">
        <v>10950</v>
      </c>
      <c r="J226">
        <v>348.02274999999997</v>
      </c>
    </row>
    <row r="227" spans="1:10" x14ac:dyDescent="0.3">
      <c r="A227" t="b">
        <v>0</v>
      </c>
      <c r="B227" t="s">
        <v>514</v>
      </c>
      <c r="C227">
        <v>36843520.000000007</v>
      </c>
      <c r="D227">
        <v>107179038</v>
      </c>
      <c r="E227">
        <v>321792000.00000006</v>
      </c>
      <c r="F227">
        <v>96099000</v>
      </c>
      <c r="G227">
        <v>561913558</v>
      </c>
      <c r="H227">
        <v>10.280000000000001</v>
      </c>
      <c r="I227">
        <v>6360</v>
      </c>
      <c r="J227">
        <v>379.9846</v>
      </c>
    </row>
    <row r="228" spans="1:10" x14ac:dyDescent="0.3">
      <c r="A228" t="b">
        <v>0</v>
      </c>
      <c r="B228" t="s">
        <v>183</v>
      </c>
      <c r="C228">
        <v>13260800</v>
      </c>
      <c r="D228">
        <v>193798575</v>
      </c>
      <c r="E228">
        <v>274995200</v>
      </c>
      <c r="F228">
        <v>80339999.999999985</v>
      </c>
      <c r="G228">
        <v>562394575</v>
      </c>
      <c r="H228">
        <v>3.7</v>
      </c>
      <c r="I228">
        <v>11500</v>
      </c>
      <c r="J228">
        <v>335.79750000000001</v>
      </c>
    </row>
    <row r="229" spans="1:10" x14ac:dyDescent="0.3">
      <c r="A229" t="b">
        <v>0</v>
      </c>
      <c r="B229" t="s">
        <v>43</v>
      </c>
      <c r="C229">
        <v>28600320</v>
      </c>
      <c r="D229">
        <v>165992692.5</v>
      </c>
      <c r="E229">
        <v>245196800</v>
      </c>
      <c r="F229">
        <v>123908999.99999999</v>
      </c>
      <c r="G229">
        <v>563698812.5</v>
      </c>
      <c r="H229">
        <v>7.98</v>
      </c>
      <c r="I229">
        <v>9850</v>
      </c>
      <c r="J229">
        <v>355.38925</v>
      </c>
    </row>
    <row r="230" spans="1:10" x14ac:dyDescent="0.3">
      <c r="A230" t="b">
        <v>0</v>
      </c>
      <c r="B230" t="s">
        <v>475</v>
      </c>
      <c r="C230">
        <v>44441600</v>
      </c>
      <c r="D230">
        <v>156724065</v>
      </c>
      <c r="E230">
        <v>257638400</v>
      </c>
      <c r="F230">
        <v>105059999.99999999</v>
      </c>
      <c r="G230">
        <v>563864065</v>
      </c>
      <c r="H230">
        <v>12.4</v>
      </c>
      <c r="I230">
        <v>9300</v>
      </c>
      <c r="J230">
        <v>351.19049999999999</v>
      </c>
    </row>
    <row r="231" spans="1:10" x14ac:dyDescent="0.3">
      <c r="A231" t="b">
        <v>0</v>
      </c>
      <c r="B231" t="s">
        <v>368</v>
      </c>
      <c r="C231">
        <v>10752000.000000002</v>
      </c>
      <c r="D231">
        <v>146444314.5</v>
      </c>
      <c r="E231">
        <v>264652800</v>
      </c>
      <c r="F231">
        <v>142448999.99999997</v>
      </c>
      <c r="G231">
        <v>564298114.5</v>
      </c>
      <c r="H231">
        <v>3.0000000000000004</v>
      </c>
      <c r="I231">
        <v>8690</v>
      </c>
      <c r="J231">
        <v>377.80664999999999</v>
      </c>
    </row>
    <row r="232" spans="1:10" x14ac:dyDescent="0.3">
      <c r="A232" t="b">
        <v>0</v>
      </c>
      <c r="B232" t="s">
        <v>224</v>
      </c>
      <c r="C232">
        <v>52326400</v>
      </c>
      <c r="D232">
        <v>91675152</v>
      </c>
      <c r="E232">
        <v>259481600</v>
      </c>
      <c r="F232">
        <v>162225000</v>
      </c>
      <c r="G232">
        <v>565708152</v>
      </c>
      <c r="H232">
        <v>14.6</v>
      </c>
      <c r="I232">
        <v>5440</v>
      </c>
      <c r="J232">
        <v>398.53039999999999</v>
      </c>
    </row>
    <row r="233" spans="1:10" x14ac:dyDescent="0.3">
      <c r="A233" t="b">
        <v>0</v>
      </c>
      <c r="B233" t="s">
        <v>455</v>
      </c>
      <c r="C233">
        <v>8601600.0000000019</v>
      </c>
      <c r="D233">
        <v>141894261</v>
      </c>
      <c r="E233">
        <v>305100800.00000006</v>
      </c>
      <c r="F233">
        <v>110622000</v>
      </c>
      <c r="G233">
        <v>566218661</v>
      </c>
      <c r="H233">
        <v>2.4000000000000004</v>
      </c>
      <c r="I233">
        <v>8420</v>
      </c>
      <c r="J233">
        <v>376.77970000000005</v>
      </c>
    </row>
    <row r="234" spans="1:10" x14ac:dyDescent="0.3">
      <c r="A234" t="b">
        <v>0</v>
      </c>
      <c r="B234" t="s">
        <v>193</v>
      </c>
      <c r="C234">
        <v>13260800</v>
      </c>
      <c r="D234">
        <v>188742960</v>
      </c>
      <c r="E234">
        <v>257638400</v>
      </c>
      <c r="F234">
        <v>108149999.99999999</v>
      </c>
      <c r="G234">
        <v>567792160</v>
      </c>
      <c r="H234">
        <v>3.7</v>
      </c>
      <c r="I234">
        <v>11200</v>
      </c>
      <c r="J234">
        <v>348.25200000000001</v>
      </c>
    </row>
    <row r="235" spans="1:10" x14ac:dyDescent="0.3">
      <c r="A235" t="b">
        <v>0</v>
      </c>
      <c r="B235" t="s">
        <v>485</v>
      </c>
      <c r="C235">
        <v>44441600</v>
      </c>
      <c r="D235">
        <v>151668450</v>
      </c>
      <c r="E235">
        <v>240281600</v>
      </c>
      <c r="F235">
        <v>132870000</v>
      </c>
      <c r="G235">
        <v>569261650</v>
      </c>
      <c r="H235">
        <v>12.4</v>
      </c>
      <c r="I235">
        <v>9000</v>
      </c>
      <c r="J235">
        <v>363.64499999999998</v>
      </c>
    </row>
    <row r="236" spans="1:10" x14ac:dyDescent="0.3">
      <c r="A236" t="b">
        <v>0</v>
      </c>
      <c r="B236" t="s">
        <v>174</v>
      </c>
      <c r="C236">
        <v>6809600</v>
      </c>
      <c r="D236">
        <v>161779680</v>
      </c>
      <c r="E236">
        <v>310118400</v>
      </c>
      <c r="F236">
        <v>91155000</v>
      </c>
      <c r="G236">
        <v>569862680</v>
      </c>
      <c r="H236">
        <v>1.9</v>
      </c>
      <c r="I236">
        <v>9600</v>
      </c>
      <c r="J236">
        <v>364.976</v>
      </c>
    </row>
    <row r="237" spans="1:10" x14ac:dyDescent="0.3">
      <c r="A237" t="b">
        <v>0</v>
      </c>
      <c r="B237" t="s">
        <v>233</v>
      </c>
      <c r="C237">
        <v>292454400</v>
      </c>
      <c r="D237">
        <v>51230232.000000007</v>
      </c>
      <c r="E237">
        <v>162355200.00000003</v>
      </c>
      <c r="F237">
        <v>72305999.999999985</v>
      </c>
      <c r="G237">
        <v>578345832</v>
      </c>
      <c r="H237">
        <v>81.599999999999994</v>
      </c>
      <c r="I237">
        <v>3040</v>
      </c>
      <c r="J237">
        <v>321.26639999999998</v>
      </c>
    </row>
    <row r="238" spans="1:10" x14ac:dyDescent="0.3">
      <c r="A238" t="b">
        <v>0</v>
      </c>
      <c r="B238" t="s">
        <v>208</v>
      </c>
      <c r="C238">
        <v>50176000.000000007</v>
      </c>
      <c r="D238">
        <v>101786382</v>
      </c>
      <c r="E238">
        <v>264345600.00000006</v>
      </c>
      <c r="F238">
        <v>162225000</v>
      </c>
      <c r="G238">
        <v>578532982</v>
      </c>
      <c r="H238">
        <v>14.000000000000002</v>
      </c>
      <c r="I238">
        <v>6040</v>
      </c>
      <c r="J238">
        <v>403.46140000000003</v>
      </c>
    </row>
    <row r="239" spans="1:10" x14ac:dyDescent="0.3">
      <c r="A239" t="b">
        <v>0</v>
      </c>
      <c r="B239" t="s">
        <v>542</v>
      </c>
      <c r="C239">
        <v>33259520.000000004</v>
      </c>
      <c r="D239">
        <v>112571694.00000001</v>
      </c>
      <c r="E239">
        <v>341171199.99999994</v>
      </c>
      <c r="F239">
        <v>94244999.999999985</v>
      </c>
      <c r="G239">
        <v>581247414</v>
      </c>
      <c r="H239">
        <v>9.2800000000000011</v>
      </c>
      <c r="I239">
        <v>6680</v>
      </c>
      <c r="J239">
        <v>392.97579999999994</v>
      </c>
    </row>
    <row r="240" spans="1:10" x14ac:dyDescent="0.3">
      <c r="A240" t="b">
        <v>0</v>
      </c>
      <c r="B240" t="s">
        <v>469</v>
      </c>
      <c r="C240">
        <v>42291200</v>
      </c>
      <c r="D240">
        <v>161779680</v>
      </c>
      <c r="E240">
        <v>245145600</v>
      </c>
      <c r="F240">
        <v>132870000</v>
      </c>
      <c r="G240">
        <v>582086480</v>
      </c>
      <c r="H240">
        <v>11.8</v>
      </c>
      <c r="I240">
        <v>9600</v>
      </c>
      <c r="J240">
        <v>368.57600000000002</v>
      </c>
    </row>
    <row r="241" spans="1:10" x14ac:dyDescent="0.3">
      <c r="A241" t="b">
        <v>0</v>
      </c>
      <c r="B241" t="s">
        <v>93</v>
      </c>
      <c r="C241">
        <v>12544000</v>
      </c>
      <c r="D241">
        <v>141557220</v>
      </c>
      <c r="E241">
        <v>273510400</v>
      </c>
      <c r="F241">
        <v>156045000</v>
      </c>
      <c r="G241">
        <v>583656620</v>
      </c>
      <c r="H241">
        <v>3.5</v>
      </c>
      <c r="I241">
        <v>8400</v>
      </c>
      <c r="J241">
        <v>397.67399999999998</v>
      </c>
    </row>
    <row r="242" spans="1:10" x14ac:dyDescent="0.3">
      <c r="A242" t="b">
        <v>0</v>
      </c>
      <c r="B242" t="s">
        <v>213</v>
      </c>
      <c r="C242">
        <v>50176000.000000007</v>
      </c>
      <c r="D242">
        <v>106841997</v>
      </c>
      <c r="E242">
        <v>293273600</v>
      </c>
      <c r="F242">
        <v>134415000</v>
      </c>
      <c r="G242">
        <v>584706597</v>
      </c>
      <c r="H242">
        <v>14.000000000000002</v>
      </c>
      <c r="I242">
        <v>6340</v>
      </c>
      <c r="J242">
        <v>400.04689999999999</v>
      </c>
    </row>
    <row r="243" spans="1:10" x14ac:dyDescent="0.3">
      <c r="A243" t="b">
        <v>0</v>
      </c>
      <c r="B243" t="s">
        <v>98</v>
      </c>
      <c r="C243">
        <v>12544000</v>
      </c>
      <c r="D243">
        <v>146612835.00000003</v>
      </c>
      <c r="E243">
        <v>298598400</v>
      </c>
      <c r="F243">
        <v>128235000.00000001</v>
      </c>
      <c r="G243">
        <v>585990235</v>
      </c>
      <c r="H243">
        <v>3.5</v>
      </c>
      <c r="I243">
        <v>8700</v>
      </c>
      <c r="J243">
        <v>391.2595</v>
      </c>
    </row>
    <row r="244" spans="1:10" x14ac:dyDescent="0.3">
      <c r="A244" t="b">
        <v>0</v>
      </c>
      <c r="B244" t="s">
        <v>513</v>
      </c>
      <c r="C244">
        <v>34693120.000000007</v>
      </c>
      <c r="D244">
        <v>117290268</v>
      </c>
      <c r="E244">
        <v>338227200.00000006</v>
      </c>
      <c r="F244">
        <v>96099000</v>
      </c>
      <c r="G244">
        <v>586309588</v>
      </c>
      <c r="H244">
        <v>9.6800000000000015</v>
      </c>
      <c r="I244">
        <v>6960</v>
      </c>
      <c r="J244">
        <v>393.9556</v>
      </c>
    </row>
    <row r="245" spans="1:10" x14ac:dyDescent="0.3">
      <c r="A245" t="b">
        <v>0</v>
      </c>
      <c r="B245" t="s">
        <v>474</v>
      </c>
      <c r="C245">
        <v>42291200</v>
      </c>
      <c r="D245">
        <v>166835295</v>
      </c>
      <c r="E245">
        <v>274073600</v>
      </c>
      <c r="F245">
        <v>105059999.99999999</v>
      </c>
      <c r="G245">
        <v>588260095</v>
      </c>
      <c r="H245">
        <v>11.8</v>
      </c>
      <c r="I245">
        <v>9900</v>
      </c>
      <c r="J245">
        <v>365.16149999999999</v>
      </c>
    </row>
    <row r="246" spans="1:10" x14ac:dyDescent="0.3">
      <c r="A246" t="b">
        <v>0</v>
      </c>
      <c r="B246" t="s">
        <v>236</v>
      </c>
      <c r="C246">
        <v>296755200</v>
      </c>
      <c r="D246">
        <v>88304742</v>
      </c>
      <c r="E246">
        <v>114739200</v>
      </c>
      <c r="F246">
        <v>89301000</v>
      </c>
      <c r="G246">
        <v>589100142</v>
      </c>
      <c r="H246">
        <v>82.8</v>
      </c>
      <c r="I246">
        <v>5240</v>
      </c>
      <c r="J246">
        <v>309.47340000000003</v>
      </c>
    </row>
    <row r="247" spans="1:10" x14ac:dyDescent="0.3">
      <c r="A247" t="b">
        <v>0</v>
      </c>
      <c r="B247" t="s">
        <v>122</v>
      </c>
      <c r="C247">
        <v>12902399.999999998</v>
      </c>
      <c r="D247">
        <v>148298040</v>
      </c>
      <c r="E247">
        <v>265830400.00000006</v>
      </c>
      <c r="F247">
        <v>162225000</v>
      </c>
      <c r="G247">
        <v>589255840</v>
      </c>
      <c r="H247">
        <v>3.5999999999999996</v>
      </c>
      <c r="I247">
        <v>8800</v>
      </c>
      <c r="J247">
        <v>399.12799999999999</v>
      </c>
    </row>
    <row r="248" spans="1:10" x14ac:dyDescent="0.3">
      <c r="A248" t="b">
        <v>0</v>
      </c>
      <c r="B248" t="s">
        <v>223</v>
      </c>
      <c r="C248">
        <v>50176000.000000007</v>
      </c>
      <c r="D248">
        <v>101786382</v>
      </c>
      <c r="E248">
        <v>275916799.99999994</v>
      </c>
      <c r="F248">
        <v>162225000</v>
      </c>
      <c r="G248">
        <v>590104182</v>
      </c>
      <c r="H248">
        <v>14.000000000000002</v>
      </c>
      <c r="I248">
        <v>6040</v>
      </c>
      <c r="J248">
        <v>412.50139999999999</v>
      </c>
    </row>
    <row r="249" spans="1:10" x14ac:dyDescent="0.3">
      <c r="A249" t="b">
        <v>0</v>
      </c>
      <c r="B249" t="s">
        <v>275</v>
      </c>
      <c r="C249">
        <v>17848320</v>
      </c>
      <c r="D249">
        <v>229187880</v>
      </c>
      <c r="E249">
        <v>226508800.00000003</v>
      </c>
      <c r="F249">
        <v>117419999.99999999</v>
      </c>
      <c r="G249">
        <v>590965000</v>
      </c>
      <c r="H249">
        <v>4.9800000000000004</v>
      </c>
      <c r="I249">
        <v>13600</v>
      </c>
      <c r="J249">
        <v>342.608</v>
      </c>
    </row>
    <row r="250" spans="1:10" x14ac:dyDescent="0.3">
      <c r="A250" t="b">
        <v>0</v>
      </c>
      <c r="B250" t="s">
        <v>151</v>
      </c>
      <c r="C250">
        <v>16486399.999999998</v>
      </c>
      <c r="D250">
        <v>131445990</v>
      </c>
      <c r="E250">
        <v>269670400</v>
      </c>
      <c r="F250">
        <v>175203000</v>
      </c>
      <c r="G250">
        <v>592805790</v>
      </c>
      <c r="H250">
        <v>4.5999999999999996</v>
      </c>
      <c r="I250">
        <v>7800</v>
      </c>
      <c r="J250">
        <v>412.84300000000002</v>
      </c>
    </row>
    <row r="251" spans="1:10" x14ac:dyDescent="0.3">
      <c r="A251" t="b">
        <v>0</v>
      </c>
      <c r="B251" t="s">
        <v>484</v>
      </c>
      <c r="C251">
        <v>42291200</v>
      </c>
      <c r="D251">
        <v>161779680</v>
      </c>
      <c r="E251">
        <v>256716799.99999997</v>
      </c>
      <c r="F251">
        <v>132870000</v>
      </c>
      <c r="G251">
        <v>593657680</v>
      </c>
      <c r="H251">
        <v>11.8</v>
      </c>
      <c r="I251">
        <v>9600</v>
      </c>
      <c r="J251">
        <v>377.61599999999999</v>
      </c>
    </row>
    <row r="252" spans="1:10" x14ac:dyDescent="0.3">
      <c r="A252" t="b">
        <v>0</v>
      </c>
      <c r="B252" t="s">
        <v>108</v>
      </c>
      <c r="C252">
        <v>12544000</v>
      </c>
      <c r="D252">
        <v>141557220</v>
      </c>
      <c r="E252">
        <v>285081600</v>
      </c>
      <c r="F252">
        <v>156045000</v>
      </c>
      <c r="G252">
        <v>595227820</v>
      </c>
      <c r="H252">
        <v>3.5</v>
      </c>
      <c r="I252">
        <v>8400</v>
      </c>
      <c r="J252">
        <v>406.714</v>
      </c>
    </row>
    <row r="253" spans="1:10" x14ac:dyDescent="0.3">
      <c r="A253" t="b">
        <v>0</v>
      </c>
      <c r="B253" t="s">
        <v>241</v>
      </c>
      <c r="C253">
        <v>296755200</v>
      </c>
      <c r="D253">
        <v>93360357</v>
      </c>
      <c r="E253">
        <v>143667200</v>
      </c>
      <c r="F253">
        <v>61491000</v>
      </c>
      <c r="G253">
        <v>595273757</v>
      </c>
      <c r="H253">
        <v>82.8</v>
      </c>
      <c r="I253">
        <v>5540</v>
      </c>
      <c r="J253">
        <v>306.05889999999999</v>
      </c>
    </row>
    <row r="254" spans="1:10" x14ac:dyDescent="0.3">
      <c r="A254" t="b">
        <v>0</v>
      </c>
      <c r="B254" t="s">
        <v>127</v>
      </c>
      <c r="C254">
        <v>12902399.999999998</v>
      </c>
      <c r="D254">
        <v>153353655</v>
      </c>
      <c r="E254">
        <v>294758400.00000006</v>
      </c>
      <c r="F254">
        <v>134415000</v>
      </c>
      <c r="G254">
        <v>595429455</v>
      </c>
      <c r="H254">
        <v>3.5999999999999996</v>
      </c>
      <c r="I254">
        <v>9100</v>
      </c>
      <c r="J254">
        <v>395.71350000000001</v>
      </c>
    </row>
    <row r="255" spans="1:10" x14ac:dyDescent="0.3">
      <c r="A255" t="b">
        <v>0</v>
      </c>
      <c r="B255" t="s">
        <v>304</v>
      </c>
      <c r="C255">
        <v>17131520</v>
      </c>
      <c r="D255">
        <v>191270767.50000003</v>
      </c>
      <c r="E255">
        <v>228172800</v>
      </c>
      <c r="F255">
        <v>159444000</v>
      </c>
      <c r="G255">
        <v>596019087.5</v>
      </c>
      <c r="H255">
        <v>4.78</v>
      </c>
      <c r="I255">
        <v>11350</v>
      </c>
      <c r="J255">
        <v>377.03674999999998</v>
      </c>
    </row>
    <row r="256" spans="1:10" x14ac:dyDescent="0.3">
      <c r="A256" t="b">
        <v>0</v>
      </c>
      <c r="B256" t="s">
        <v>156</v>
      </c>
      <c r="C256">
        <v>16486399.999999998</v>
      </c>
      <c r="D256">
        <v>136501605</v>
      </c>
      <c r="E256">
        <v>298598400</v>
      </c>
      <c r="F256">
        <v>147393000</v>
      </c>
      <c r="G256">
        <v>598979405</v>
      </c>
      <c r="H256">
        <v>4.5999999999999996</v>
      </c>
      <c r="I256">
        <v>8100</v>
      </c>
      <c r="J256">
        <v>409.42849999999999</v>
      </c>
    </row>
    <row r="257" spans="1:10" x14ac:dyDescent="0.3">
      <c r="A257" t="b">
        <v>0</v>
      </c>
      <c r="B257" t="s">
        <v>412</v>
      </c>
      <c r="C257">
        <v>19353600</v>
      </c>
      <c r="D257">
        <v>149983245</v>
      </c>
      <c r="E257">
        <v>245350400.00000003</v>
      </c>
      <c r="F257">
        <v>185399999.99999997</v>
      </c>
      <c r="G257">
        <v>600087245</v>
      </c>
      <c r="H257">
        <v>5.4</v>
      </c>
      <c r="I257">
        <v>8900</v>
      </c>
      <c r="J257">
        <v>408.47649999999999</v>
      </c>
    </row>
    <row r="258" spans="1:10" x14ac:dyDescent="0.3">
      <c r="A258" t="b">
        <v>0</v>
      </c>
      <c r="B258" t="s">
        <v>137</v>
      </c>
      <c r="C258">
        <v>12902399.999999998</v>
      </c>
      <c r="D258">
        <v>148298040</v>
      </c>
      <c r="E258">
        <v>277401600</v>
      </c>
      <c r="F258">
        <v>162225000</v>
      </c>
      <c r="G258">
        <v>600827040</v>
      </c>
      <c r="H258">
        <v>3.5999999999999996</v>
      </c>
      <c r="I258">
        <v>8800</v>
      </c>
      <c r="J258">
        <v>408.16800000000001</v>
      </c>
    </row>
    <row r="259" spans="1:10" x14ac:dyDescent="0.3">
      <c r="A259" t="b">
        <v>0</v>
      </c>
      <c r="B259" t="s">
        <v>191</v>
      </c>
      <c r="C259">
        <v>24657920.000000004</v>
      </c>
      <c r="D259">
        <v>192113370.00000003</v>
      </c>
      <c r="E259">
        <v>320716800</v>
      </c>
      <c r="F259">
        <v>63344999.999999985</v>
      </c>
      <c r="G259">
        <v>600833090</v>
      </c>
      <c r="H259">
        <v>6.8800000000000008</v>
      </c>
      <c r="I259">
        <v>11400</v>
      </c>
      <c r="J259">
        <v>359.14100000000002</v>
      </c>
    </row>
    <row r="260" spans="1:10" x14ac:dyDescent="0.3">
      <c r="A260" t="b">
        <v>0</v>
      </c>
      <c r="B260" t="s">
        <v>335</v>
      </c>
      <c r="C260">
        <v>18565120</v>
      </c>
      <c r="D260">
        <v>161779680</v>
      </c>
      <c r="E260">
        <v>335360000</v>
      </c>
      <c r="F260">
        <v>86211000</v>
      </c>
      <c r="G260">
        <v>601915800</v>
      </c>
      <c r="H260">
        <v>5.18</v>
      </c>
      <c r="I260">
        <v>9600</v>
      </c>
      <c r="J260">
        <v>384.488</v>
      </c>
    </row>
    <row r="261" spans="1:10" x14ac:dyDescent="0.3">
      <c r="A261" t="b">
        <v>0</v>
      </c>
      <c r="B261" t="s">
        <v>232</v>
      </c>
      <c r="C261">
        <v>290304000</v>
      </c>
      <c r="D261">
        <v>61341461.999999993</v>
      </c>
      <c r="E261">
        <v>178790400.00000003</v>
      </c>
      <c r="F261">
        <v>72305999.999999985</v>
      </c>
      <c r="G261">
        <v>602741862</v>
      </c>
      <c r="H261">
        <v>81</v>
      </c>
      <c r="I261">
        <v>3640</v>
      </c>
      <c r="J261">
        <v>335.23739999999998</v>
      </c>
    </row>
    <row r="262" spans="1:10" x14ac:dyDescent="0.3">
      <c r="A262" t="b">
        <v>0</v>
      </c>
      <c r="B262" t="s">
        <v>166</v>
      </c>
      <c r="C262">
        <v>16486399.999999998</v>
      </c>
      <c r="D262">
        <v>131445990</v>
      </c>
      <c r="E262">
        <v>281241600</v>
      </c>
      <c r="F262">
        <v>175203000</v>
      </c>
      <c r="G262">
        <v>604376990</v>
      </c>
      <c r="H262">
        <v>4.5999999999999996</v>
      </c>
      <c r="I262">
        <v>7800</v>
      </c>
      <c r="J262">
        <v>421.88299999999998</v>
      </c>
    </row>
    <row r="263" spans="1:10" x14ac:dyDescent="0.3">
      <c r="A263" t="b">
        <v>0</v>
      </c>
      <c r="B263" t="s">
        <v>417</v>
      </c>
      <c r="C263">
        <v>19353600</v>
      </c>
      <c r="D263">
        <v>155038860.00000003</v>
      </c>
      <c r="E263">
        <v>274278400.00000006</v>
      </c>
      <c r="F263">
        <v>157590000</v>
      </c>
      <c r="G263">
        <v>606260860.00000012</v>
      </c>
      <c r="H263">
        <v>5.4</v>
      </c>
      <c r="I263">
        <v>9200</v>
      </c>
      <c r="J263">
        <v>405.06200000000001</v>
      </c>
    </row>
    <row r="264" spans="1:10" x14ac:dyDescent="0.3">
      <c r="A264" t="b">
        <v>0</v>
      </c>
      <c r="B264" t="s">
        <v>364</v>
      </c>
      <c r="C264">
        <v>17131520</v>
      </c>
      <c r="D264">
        <v>146444314.5</v>
      </c>
      <c r="E264">
        <v>329216000</v>
      </c>
      <c r="F264">
        <v>114639000</v>
      </c>
      <c r="G264">
        <v>607430834.5</v>
      </c>
      <c r="H264">
        <v>4.7799999999999994</v>
      </c>
      <c r="I264">
        <v>8690</v>
      </c>
      <c r="J264">
        <v>403.73865000000001</v>
      </c>
    </row>
    <row r="265" spans="1:10" x14ac:dyDescent="0.3">
      <c r="A265" t="b">
        <v>0</v>
      </c>
      <c r="B265" t="s">
        <v>92</v>
      </c>
      <c r="C265">
        <v>10393600.000000002</v>
      </c>
      <c r="D265">
        <v>151668450</v>
      </c>
      <c r="E265">
        <v>289945600</v>
      </c>
      <c r="F265">
        <v>156045000</v>
      </c>
      <c r="G265">
        <v>608052650</v>
      </c>
      <c r="H265">
        <v>2.9000000000000004</v>
      </c>
      <c r="I265">
        <v>9000</v>
      </c>
      <c r="J265">
        <v>411.64500000000004</v>
      </c>
    </row>
    <row r="266" spans="1:10" x14ac:dyDescent="0.3">
      <c r="A266" t="b">
        <v>0</v>
      </c>
      <c r="B266" t="s">
        <v>451</v>
      </c>
      <c r="C266">
        <v>14981120.000000002</v>
      </c>
      <c r="D266">
        <v>141894261</v>
      </c>
      <c r="E266">
        <v>369664000</v>
      </c>
      <c r="F266">
        <v>82812000</v>
      </c>
      <c r="G266">
        <v>609351381</v>
      </c>
      <c r="H266">
        <v>4.1800000000000006</v>
      </c>
      <c r="I266">
        <v>8420</v>
      </c>
      <c r="J266">
        <v>402.71170000000001</v>
      </c>
    </row>
    <row r="267" spans="1:10" x14ac:dyDescent="0.3">
      <c r="A267" t="b">
        <v>0</v>
      </c>
      <c r="B267" t="s">
        <v>97</v>
      </c>
      <c r="C267">
        <v>10393600.000000002</v>
      </c>
      <c r="D267">
        <v>156724065</v>
      </c>
      <c r="E267">
        <v>315033600</v>
      </c>
      <c r="F267">
        <v>128235000.00000001</v>
      </c>
      <c r="G267">
        <v>610386265</v>
      </c>
      <c r="H267">
        <v>2.9000000000000004</v>
      </c>
      <c r="I267">
        <v>9300</v>
      </c>
      <c r="J267">
        <v>405.23050000000001</v>
      </c>
    </row>
    <row r="268" spans="1:10" x14ac:dyDescent="0.3">
      <c r="A268" t="b">
        <v>0</v>
      </c>
      <c r="B268" t="s">
        <v>427</v>
      </c>
      <c r="C268">
        <v>19353600</v>
      </c>
      <c r="D268">
        <v>149983245</v>
      </c>
      <c r="E268">
        <v>256921600</v>
      </c>
      <c r="F268">
        <v>185399999.99999997</v>
      </c>
      <c r="G268">
        <v>611658445</v>
      </c>
      <c r="H268">
        <v>5.4</v>
      </c>
      <c r="I268">
        <v>8900</v>
      </c>
      <c r="J268">
        <v>417.51650000000001</v>
      </c>
    </row>
    <row r="269" spans="1:10" x14ac:dyDescent="0.3">
      <c r="A269" t="b">
        <v>0</v>
      </c>
      <c r="B269" t="s">
        <v>121</v>
      </c>
      <c r="C269">
        <v>10752000.000000002</v>
      </c>
      <c r="D269">
        <v>158409270</v>
      </c>
      <c r="E269">
        <v>282265600.00000006</v>
      </c>
      <c r="F269">
        <v>162225000</v>
      </c>
      <c r="G269">
        <v>613651870</v>
      </c>
      <c r="H269">
        <v>3.0000000000000004</v>
      </c>
      <c r="I269">
        <v>9400</v>
      </c>
      <c r="J269">
        <v>413.09900000000005</v>
      </c>
    </row>
    <row r="270" spans="1:10" x14ac:dyDescent="0.3">
      <c r="A270" t="b">
        <v>0</v>
      </c>
      <c r="B270" t="s">
        <v>150</v>
      </c>
      <c r="C270">
        <v>14336000</v>
      </c>
      <c r="D270">
        <v>141557220</v>
      </c>
      <c r="E270">
        <v>286105600.00000006</v>
      </c>
      <c r="F270">
        <v>175203000</v>
      </c>
      <c r="G270">
        <v>617201820</v>
      </c>
      <c r="H270">
        <v>4</v>
      </c>
      <c r="I270">
        <v>8400</v>
      </c>
      <c r="J270">
        <v>426.81400000000002</v>
      </c>
    </row>
    <row r="271" spans="1:10" x14ac:dyDescent="0.3">
      <c r="A271" t="b">
        <v>0</v>
      </c>
      <c r="B271" t="s">
        <v>107</v>
      </c>
      <c r="C271">
        <v>10393600.000000002</v>
      </c>
      <c r="D271">
        <v>151668450</v>
      </c>
      <c r="E271">
        <v>301516800</v>
      </c>
      <c r="F271">
        <v>156045000</v>
      </c>
      <c r="G271">
        <v>619623850</v>
      </c>
      <c r="H271">
        <v>2.9000000000000004</v>
      </c>
      <c r="I271">
        <v>9000</v>
      </c>
      <c r="J271">
        <v>420.685</v>
      </c>
    </row>
    <row r="272" spans="1:10" x14ac:dyDescent="0.3">
      <c r="A272" t="b">
        <v>0</v>
      </c>
      <c r="B272" t="s">
        <v>126</v>
      </c>
      <c r="C272">
        <v>10752000.000000002</v>
      </c>
      <c r="D272">
        <v>163464885.00000003</v>
      </c>
      <c r="E272">
        <v>311193600</v>
      </c>
      <c r="F272">
        <v>134415000</v>
      </c>
      <c r="G272">
        <v>619825485</v>
      </c>
      <c r="H272">
        <v>3.0000000000000004</v>
      </c>
      <c r="I272">
        <v>9700</v>
      </c>
      <c r="J272">
        <v>409.68450000000001</v>
      </c>
    </row>
    <row r="273" spans="1:10" x14ac:dyDescent="0.3">
      <c r="A273" t="b">
        <v>0</v>
      </c>
      <c r="B273" t="s">
        <v>155</v>
      </c>
      <c r="C273">
        <v>14336000</v>
      </c>
      <c r="D273">
        <v>146612835.00000003</v>
      </c>
      <c r="E273">
        <v>315033600</v>
      </c>
      <c r="F273">
        <v>147393000</v>
      </c>
      <c r="G273">
        <v>623375435</v>
      </c>
      <c r="H273">
        <v>4</v>
      </c>
      <c r="I273">
        <v>8700</v>
      </c>
      <c r="J273">
        <v>423.39949999999999</v>
      </c>
    </row>
    <row r="274" spans="1:10" x14ac:dyDescent="0.3">
      <c r="A274" t="b">
        <v>0</v>
      </c>
      <c r="B274" t="s">
        <v>411</v>
      </c>
      <c r="C274">
        <v>17203200</v>
      </c>
      <c r="D274">
        <v>160094475</v>
      </c>
      <c r="E274">
        <v>261785600</v>
      </c>
      <c r="F274">
        <v>185399999.99999997</v>
      </c>
      <c r="G274">
        <v>624483275</v>
      </c>
      <c r="H274">
        <v>4.8</v>
      </c>
      <c r="I274">
        <v>9500</v>
      </c>
      <c r="J274">
        <v>422.44749999999999</v>
      </c>
    </row>
    <row r="275" spans="1:10" x14ac:dyDescent="0.3">
      <c r="A275" t="b">
        <v>0</v>
      </c>
      <c r="B275" t="s">
        <v>64</v>
      </c>
      <c r="C275">
        <v>12544000</v>
      </c>
      <c r="D275">
        <v>165150090</v>
      </c>
      <c r="E275">
        <v>269670400</v>
      </c>
      <c r="F275">
        <v>177674999.99999997</v>
      </c>
      <c r="G275">
        <v>625039490</v>
      </c>
      <c r="H275">
        <v>3.5</v>
      </c>
      <c r="I275">
        <v>9800</v>
      </c>
      <c r="J275">
        <v>420.27300000000002</v>
      </c>
    </row>
    <row r="276" spans="1:10" x14ac:dyDescent="0.3">
      <c r="A276" t="b">
        <v>0</v>
      </c>
      <c r="B276" t="s">
        <v>136</v>
      </c>
      <c r="C276">
        <v>10752000.000000002</v>
      </c>
      <c r="D276">
        <v>158409270</v>
      </c>
      <c r="E276">
        <v>293836800</v>
      </c>
      <c r="F276">
        <v>162225000</v>
      </c>
      <c r="G276">
        <v>625223070</v>
      </c>
      <c r="H276">
        <v>3.0000000000000004</v>
      </c>
      <c r="I276">
        <v>9400</v>
      </c>
      <c r="J276">
        <v>422.13900000000001</v>
      </c>
    </row>
    <row r="277" spans="1:10" x14ac:dyDescent="0.3">
      <c r="A277" t="b">
        <v>0</v>
      </c>
      <c r="B277" t="s">
        <v>334</v>
      </c>
      <c r="C277">
        <v>16414720</v>
      </c>
      <c r="D277">
        <v>171890910.00000003</v>
      </c>
      <c r="E277">
        <v>351795200.00000006</v>
      </c>
      <c r="F277">
        <v>86211000</v>
      </c>
      <c r="G277">
        <v>626311830.00000012</v>
      </c>
      <c r="H277">
        <v>4.58</v>
      </c>
      <c r="I277">
        <v>10200</v>
      </c>
      <c r="J277">
        <v>398.45900000000006</v>
      </c>
    </row>
    <row r="278" spans="1:10" x14ac:dyDescent="0.3">
      <c r="A278" t="b">
        <v>0</v>
      </c>
      <c r="B278" t="s">
        <v>35</v>
      </c>
      <c r="C278">
        <v>22937600</v>
      </c>
      <c r="D278">
        <v>159251872.50000003</v>
      </c>
      <c r="E278">
        <v>269670400</v>
      </c>
      <c r="F278">
        <v>176439000</v>
      </c>
      <c r="G278">
        <v>628298872.5</v>
      </c>
      <c r="H278">
        <v>6.4</v>
      </c>
      <c r="I278">
        <v>9450</v>
      </c>
      <c r="J278">
        <v>421.98325</v>
      </c>
    </row>
    <row r="279" spans="1:10" x14ac:dyDescent="0.3">
      <c r="A279" t="b">
        <v>0</v>
      </c>
      <c r="B279" t="s">
        <v>165</v>
      </c>
      <c r="C279">
        <v>14336000</v>
      </c>
      <c r="D279">
        <v>141557220</v>
      </c>
      <c r="E279">
        <v>297676800</v>
      </c>
      <c r="F279">
        <v>175203000</v>
      </c>
      <c r="G279">
        <v>628773020</v>
      </c>
      <c r="H279">
        <v>4</v>
      </c>
      <c r="I279">
        <v>8400</v>
      </c>
      <c r="J279">
        <v>435.85399999999998</v>
      </c>
    </row>
    <row r="280" spans="1:10" x14ac:dyDescent="0.3">
      <c r="A280" t="b">
        <v>0</v>
      </c>
      <c r="B280" t="s">
        <v>416</v>
      </c>
      <c r="C280">
        <v>17203200</v>
      </c>
      <c r="D280">
        <v>165150090</v>
      </c>
      <c r="E280">
        <v>290713600</v>
      </c>
      <c r="F280">
        <v>157590000</v>
      </c>
      <c r="G280">
        <v>630656890</v>
      </c>
      <c r="H280">
        <v>4.8</v>
      </c>
      <c r="I280">
        <v>9800</v>
      </c>
      <c r="J280">
        <v>419.03300000000002</v>
      </c>
    </row>
    <row r="281" spans="1:10" x14ac:dyDescent="0.3">
      <c r="A281" t="b">
        <v>0</v>
      </c>
      <c r="B281" t="s">
        <v>69</v>
      </c>
      <c r="C281">
        <v>12544000</v>
      </c>
      <c r="D281">
        <v>170205705</v>
      </c>
      <c r="E281">
        <v>298598400</v>
      </c>
      <c r="F281">
        <v>149864999.99999997</v>
      </c>
      <c r="G281">
        <v>631213105</v>
      </c>
      <c r="H281">
        <v>3.5</v>
      </c>
      <c r="I281">
        <v>10100</v>
      </c>
      <c r="J281">
        <v>416.85849999999999</v>
      </c>
    </row>
    <row r="282" spans="1:10" x14ac:dyDescent="0.3">
      <c r="A282" t="b">
        <v>0</v>
      </c>
      <c r="B282" t="s">
        <v>363</v>
      </c>
      <c r="C282">
        <v>14981120.000000002</v>
      </c>
      <c r="D282">
        <v>156555544.5</v>
      </c>
      <c r="E282">
        <v>345651199.99999994</v>
      </c>
      <c r="F282">
        <v>114639000</v>
      </c>
      <c r="G282">
        <v>631826864.5</v>
      </c>
      <c r="H282">
        <v>4.1800000000000006</v>
      </c>
      <c r="I282">
        <v>9290</v>
      </c>
      <c r="J282">
        <v>417.70964999999995</v>
      </c>
    </row>
    <row r="283" spans="1:10" x14ac:dyDescent="0.3">
      <c r="A283" t="b">
        <v>0</v>
      </c>
      <c r="B283" t="s">
        <v>219</v>
      </c>
      <c r="C283">
        <v>56555519.999999993</v>
      </c>
      <c r="D283">
        <v>101786382</v>
      </c>
      <c r="E283">
        <v>340480000</v>
      </c>
      <c r="F283">
        <v>134415000</v>
      </c>
      <c r="G283">
        <v>633236902</v>
      </c>
      <c r="H283">
        <v>15.779999999999998</v>
      </c>
      <c r="I283">
        <v>6040</v>
      </c>
      <c r="J283">
        <v>438.43340000000001</v>
      </c>
    </row>
    <row r="284" spans="1:10" x14ac:dyDescent="0.3">
      <c r="A284" t="b">
        <v>0</v>
      </c>
      <c r="B284" t="s">
        <v>249</v>
      </c>
      <c r="C284">
        <v>308152320</v>
      </c>
      <c r="D284">
        <v>91675152</v>
      </c>
      <c r="E284">
        <v>189388800.00000003</v>
      </c>
      <c r="F284">
        <v>44495999.999999993</v>
      </c>
      <c r="G284">
        <v>633712272</v>
      </c>
      <c r="H284">
        <v>85.98</v>
      </c>
      <c r="I284">
        <v>5440</v>
      </c>
      <c r="J284">
        <v>329.4024</v>
      </c>
    </row>
    <row r="285" spans="1:10" x14ac:dyDescent="0.3">
      <c r="A285" t="b">
        <v>0</v>
      </c>
      <c r="B285" t="s">
        <v>254</v>
      </c>
      <c r="C285">
        <v>308152320</v>
      </c>
      <c r="D285">
        <v>91675152</v>
      </c>
      <c r="E285">
        <v>189388800.00000003</v>
      </c>
      <c r="F285">
        <v>44495999.999999993</v>
      </c>
      <c r="G285">
        <v>633712272</v>
      </c>
      <c r="H285">
        <v>85.98</v>
      </c>
      <c r="I285">
        <v>5440</v>
      </c>
      <c r="J285">
        <v>329.4024</v>
      </c>
    </row>
    <row r="286" spans="1:10" x14ac:dyDescent="0.3">
      <c r="A286" t="b">
        <v>0</v>
      </c>
      <c r="B286" t="s">
        <v>450</v>
      </c>
      <c r="C286">
        <v>12830720</v>
      </c>
      <c r="D286">
        <v>152005491</v>
      </c>
      <c r="E286">
        <v>386099199.99999994</v>
      </c>
      <c r="F286">
        <v>82812000</v>
      </c>
      <c r="G286">
        <v>633747411</v>
      </c>
      <c r="H286">
        <v>3.58</v>
      </c>
      <c r="I286">
        <v>9020</v>
      </c>
      <c r="J286">
        <v>416.68269999999995</v>
      </c>
    </row>
    <row r="287" spans="1:10" x14ac:dyDescent="0.3">
      <c r="A287" t="b">
        <v>0</v>
      </c>
      <c r="B287" t="s">
        <v>40</v>
      </c>
      <c r="C287">
        <v>22937600</v>
      </c>
      <c r="D287">
        <v>164307487.5</v>
      </c>
      <c r="E287">
        <v>298598400</v>
      </c>
      <c r="F287">
        <v>148629000</v>
      </c>
      <c r="G287">
        <v>634472487.5</v>
      </c>
      <c r="H287">
        <v>6.4</v>
      </c>
      <c r="I287">
        <v>9750</v>
      </c>
      <c r="J287">
        <v>418.56875000000002</v>
      </c>
    </row>
    <row r="288" spans="1:10" x14ac:dyDescent="0.3">
      <c r="A288" t="b">
        <v>0</v>
      </c>
      <c r="B288" t="s">
        <v>188</v>
      </c>
      <c r="C288">
        <v>17489920.000000004</v>
      </c>
      <c r="D288">
        <v>198854190</v>
      </c>
      <c r="E288">
        <v>338636800</v>
      </c>
      <c r="F288">
        <v>80339999.999999985</v>
      </c>
      <c r="G288">
        <v>635320910</v>
      </c>
      <c r="H288">
        <v>4.8800000000000008</v>
      </c>
      <c r="I288">
        <v>11800</v>
      </c>
      <c r="J288">
        <v>388.15499999999997</v>
      </c>
    </row>
    <row r="289" spans="1:10" x14ac:dyDescent="0.3">
      <c r="A289" t="b">
        <v>0</v>
      </c>
      <c r="B289" t="s">
        <v>426</v>
      </c>
      <c r="C289">
        <v>17203200</v>
      </c>
      <c r="D289">
        <v>160094475</v>
      </c>
      <c r="E289">
        <v>273356800</v>
      </c>
      <c r="F289">
        <v>185399999.99999997</v>
      </c>
      <c r="G289">
        <v>636054475</v>
      </c>
      <c r="H289">
        <v>4.8</v>
      </c>
      <c r="I289">
        <v>9500</v>
      </c>
      <c r="J289">
        <v>431.48750000000001</v>
      </c>
    </row>
    <row r="290" spans="1:10" x14ac:dyDescent="0.3">
      <c r="A290" t="b">
        <v>0</v>
      </c>
      <c r="B290" t="s">
        <v>79</v>
      </c>
      <c r="C290">
        <v>12544000</v>
      </c>
      <c r="D290">
        <v>165150090</v>
      </c>
      <c r="E290">
        <v>281241600</v>
      </c>
      <c r="F290">
        <v>177674999.99999997</v>
      </c>
      <c r="G290">
        <v>636610690</v>
      </c>
      <c r="H290">
        <v>3.5</v>
      </c>
      <c r="I290">
        <v>9800</v>
      </c>
      <c r="J290">
        <v>429.31299999999999</v>
      </c>
    </row>
    <row r="291" spans="1:10" x14ac:dyDescent="0.3">
      <c r="A291" t="b">
        <v>0</v>
      </c>
      <c r="B291" t="s">
        <v>480</v>
      </c>
      <c r="C291">
        <v>48670719.999999993</v>
      </c>
      <c r="D291">
        <v>161779680</v>
      </c>
      <c r="E291">
        <v>321280000</v>
      </c>
      <c r="F291">
        <v>105059999.99999999</v>
      </c>
      <c r="G291">
        <v>636790400</v>
      </c>
      <c r="H291">
        <v>13.579999999999998</v>
      </c>
      <c r="I291">
        <v>9600</v>
      </c>
      <c r="J291">
        <v>403.548</v>
      </c>
    </row>
    <row r="292" spans="1:10" x14ac:dyDescent="0.3">
      <c r="A292" t="b">
        <v>0</v>
      </c>
      <c r="B292" t="s">
        <v>50</v>
      </c>
      <c r="C292">
        <v>22937600</v>
      </c>
      <c r="D292">
        <v>159251872.50000003</v>
      </c>
      <c r="E292">
        <v>281241600</v>
      </c>
      <c r="F292">
        <v>176439000</v>
      </c>
      <c r="G292">
        <v>639870072.5</v>
      </c>
      <c r="H292">
        <v>6.4</v>
      </c>
      <c r="I292">
        <v>9450</v>
      </c>
      <c r="J292">
        <v>431.02325000000002</v>
      </c>
    </row>
    <row r="293" spans="1:10" x14ac:dyDescent="0.3">
      <c r="A293" t="b">
        <v>0</v>
      </c>
      <c r="B293" t="s">
        <v>63</v>
      </c>
      <c r="C293">
        <v>10393600.000000002</v>
      </c>
      <c r="D293">
        <v>175261320</v>
      </c>
      <c r="E293">
        <v>286105600.00000006</v>
      </c>
      <c r="F293">
        <v>177674999.99999997</v>
      </c>
      <c r="G293">
        <v>649435520</v>
      </c>
      <c r="H293">
        <v>2.9000000000000004</v>
      </c>
      <c r="I293">
        <v>10400</v>
      </c>
      <c r="J293">
        <v>434.24400000000003</v>
      </c>
    </row>
    <row r="294" spans="1:10" x14ac:dyDescent="0.3">
      <c r="A294" t="b">
        <v>0</v>
      </c>
      <c r="B294" t="s">
        <v>34</v>
      </c>
      <c r="C294">
        <v>20787200.000000004</v>
      </c>
      <c r="D294">
        <v>169363102.5</v>
      </c>
      <c r="E294">
        <v>286105600.00000006</v>
      </c>
      <c r="F294">
        <v>176439000</v>
      </c>
      <c r="G294">
        <v>652694902.5</v>
      </c>
      <c r="H294">
        <v>5.8000000000000007</v>
      </c>
      <c r="I294">
        <v>10050</v>
      </c>
      <c r="J294">
        <v>435.95425</v>
      </c>
    </row>
    <row r="295" spans="1:10" x14ac:dyDescent="0.3">
      <c r="A295" t="b">
        <v>0</v>
      </c>
      <c r="B295" t="s">
        <v>267</v>
      </c>
      <c r="C295">
        <v>12185599.999999998</v>
      </c>
      <c r="D295">
        <v>222447060</v>
      </c>
      <c r="E295">
        <v>250982399.99999997</v>
      </c>
      <c r="F295">
        <v>169950000</v>
      </c>
      <c r="G295">
        <v>655565060</v>
      </c>
      <c r="H295">
        <v>3.3999999999999995</v>
      </c>
      <c r="I295">
        <v>13200</v>
      </c>
      <c r="J295">
        <v>409.202</v>
      </c>
    </row>
    <row r="296" spans="1:10" x14ac:dyDescent="0.3">
      <c r="A296" t="b">
        <v>0</v>
      </c>
      <c r="B296" t="s">
        <v>68</v>
      </c>
      <c r="C296">
        <v>10393600.000000002</v>
      </c>
      <c r="D296">
        <v>180316935</v>
      </c>
      <c r="E296">
        <v>315033600</v>
      </c>
      <c r="F296">
        <v>149864999.99999997</v>
      </c>
      <c r="G296">
        <v>655609135</v>
      </c>
      <c r="H296">
        <v>2.9000000000000004</v>
      </c>
      <c r="I296">
        <v>10700</v>
      </c>
      <c r="J296">
        <v>430.8295</v>
      </c>
    </row>
    <row r="297" spans="1:10" x14ac:dyDescent="0.3">
      <c r="A297" t="b">
        <v>0</v>
      </c>
      <c r="B297" t="s">
        <v>218</v>
      </c>
      <c r="C297">
        <v>54405120</v>
      </c>
      <c r="D297">
        <v>111897612.00000001</v>
      </c>
      <c r="E297">
        <v>356915200.00000006</v>
      </c>
      <c r="F297">
        <v>134415000</v>
      </c>
      <c r="G297">
        <v>657632932</v>
      </c>
      <c r="H297">
        <v>15.18</v>
      </c>
      <c r="I297">
        <v>6640</v>
      </c>
      <c r="J297">
        <v>452.40440000000001</v>
      </c>
    </row>
    <row r="298" spans="1:10" x14ac:dyDescent="0.3">
      <c r="A298" t="b">
        <v>0</v>
      </c>
      <c r="B298" t="s">
        <v>39</v>
      </c>
      <c r="C298">
        <v>20787200.000000004</v>
      </c>
      <c r="D298">
        <v>174418717.5</v>
      </c>
      <c r="E298">
        <v>315033600</v>
      </c>
      <c r="F298">
        <v>148629000</v>
      </c>
      <c r="G298">
        <v>658868517.5</v>
      </c>
      <c r="H298">
        <v>5.8000000000000007</v>
      </c>
      <c r="I298">
        <v>10350</v>
      </c>
      <c r="J298">
        <v>432.53975000000003</v>
      </c>
    </row>
    <row r="299" spans="1:10" x14ac:dyDescent="0.3">
      <c r="A299" t="b">
        <v>0</v>
      </c>
      <c r="B299" t="s">
        <v>296</v>
      </c>
      <c r="C299">
        <v>11468800</v>
      </c>
      <c r="D299">
        <v>184529947.5</v>
      </c>
      <c r="E299">
        <v>252646400</v>
      </c>
      <c r="F299">
        <v>211974000</v>
      </c>
      <c r="G299">
        <v>660619147.5</v>
      </c>
      <c r="H299">
        <v>3.2</v>
      </c>
      <c r="I299">
        <v>10950</v>
      </c>
      <c r="J299">
        <v>443.63074999999998</v>
      </c>
    </row>
    <row r="300" spans="1:10" x14ac:dyDescent="0.3">
      <c r="A300" t="b">
        <v>0</v>
      </c>
      <c r="B300" t="s">
        <v>78</v>
      </c>
      <c r="C300">
        <v>10393600.000000002</v>
      </c>
      <c r="D300">
        <v>175261320</v>
      </c>
      <c r="E300">
        <v>297676800</v>
      </c>
      <c r="F300">
        <v>177674999.99999997</v>
      </c>
      <c r="G300">
        <v>661006720</v>
      </c>
      <c r="H300">
        <v>2.9000000000000004</v>
      </c>
      <c r="I300">
        <v>10400</v>
      </c>
      <c r="J300">
        <v>443.28399999999999</v>
      </c>
    </row>
    <row r="301" spans="1:10" x14ac:dyDescent="0.3">
      <c r="A301" t="b">
        <v>0</v>
      </c>
      <c r="B301" t="s">
        <v>479</v>
      </c>
      <c r="C301">
        <v>46520320</v>
      </c>
      <c r="D301">
        <v>171890910.00000003</v>
      </c>
      <c r="E301">
        <v>337715200.00000012</v>
      </c>
      <c r="F301">
        <v>105059999.99999999</v>
      </c>
      <c r="G301">
        <v>661186430.00000012</v>
      </c>
      <c r="H301">
        <v>12.98</v>
      </c>
      <c r="I301">
        <v>10200</v>
      </c>
      <c r="J301">
        <v>417.51900000000006</v>
      </c>
    </row>
    <row r="302" spans="1:10" x14ac:dyDescent="0.3">
      <c r="A302" t="b">
        <v>0</v>
      </c>
      <c r="B302" t="s">
        <v>272</v>
      </c>
      <c r="C302">
        <v>12185599.999999998</v>
      </c>
      <c r="D302">
        <v>227502675</v>
      </c>
      <c r="E302">
        <v>279910400.00000006</v>
      </c>
      <c r="F302">
        <v>142140000</v>
      </c>
      <c r="G302">
        <v>661738675</v>
      </c>
      <c r="H302">
        <v>3.3999999999999995</v>
      </c>
      <c r="I302">
        <v>13500</v>
      </c>
      <c r="J302">
        <v>405.78750000000002</v>
      </c>
    </row>
    <row r="303" spans="1:10" x14ac:dyDescent="0.3">
      <c r="A303" t="b">
        <v>0</v>
      </c>
      <c r="B303" t="s">
        <v>103</v>
      </c>
      <c r="C303">
        <v>16773119.999999998</v>
      </c>
      <c r="D303">
        <v>151668450</v>
      </c>
      <c r="E303">
        <v>366080000</v>
      </c>
      <c r="F303">
        <v>128235000.00000001</v>
      </c>
      <c r="G303">
        <v>662756570</v>
      </c>
      <c r="H303">
        <v>4.68</v>
      </c>
      <c r="I303">
        <v>9000</v>
      </c>
      <c r="J303">
        <v>446.61700000000002</v>
      </c>
    </row>
    <row r="304" spans="1:10" x14ac:dyDescent="0.3">
      <c r="A304" t="b">
        <v>0</v>
      </c>
      <c r="B304" t="s">
        <v>49</v>
      </c>
      <c r="C304">
        <v>20787200.000000004</v>
      </c>
      <c r="D304">
        <v>169363102.5</v>
      </c>
      <c r="E304">
        <v>297676800</v>
      </c>
      <c r="F304">
        <v>176439000</v>
      </c>
      <c r="G304">
        <v>664266102.5</v>
      </c>
      <c r="H304">
        <v>5.8000000000000007</v>
      </c>
      <c r="I304">
        <v>10050</v>
      </c>
      <c r="J304">
        <v>444.99425000000002</v>
      </c>
    </row>
    <row r="305" spans="1:10" x14ac:dyDescent="0.3">
      <c r="A305" t="b">
        <v>0</v>
      </c>
      <c r="B305" t="s">
        <v>301</v>
      </c>
      <c r="C305">
        <v>11468800</v>
      </c>
      <c r="D305">
        <v>189585562.5</v>
      </c>
      <c r="E305">
        <v>281574400</v>
      </c>
      <c r="F305">
        <v>184164000</v>
      </c>
      <c r="G305">
        <v>666792762.5</v>
      </c>
      <c r="H305">
        <v>3.2</v>
      </c>
      <c r="I305">
        <v>11250</v>
      </c>
      <c r="J305">
        <v>440.21625</v>
      </c>
    </row>
    <row r="306" spans="1:10" x14ac:dyDescent="0.3">
      <c r="A306" t="b">
        <v>0</v>
      </c>
      <c r="B306" t="s">
        <v>282</v>
      </c>
      <c r="C306">
        <v>12185599.999999998</v>
      </c>
      <c r="D306">
        <v>222447060</v>
      </c>
      <c r="E306">
        <v>262553599.99999997</v>
      </c>
      <c r="F306">
        <v>169950000</v>
      </c>
      <c r="G306">
        <v>667136260</v>
      </c>
      <c r="H306">
        <v>3.3999999999999995</v>
      </c>
      <c r="I306">
        <v>13200</v>
      </c>
      <c r="J306">
        <v>418.24200000000002</v>
      </c>
    </row>
    <row r="307" spans="1:10" x14ac:dyDescent="0.3">
      <c r="A307" t="b">
        <v>0</v>
      </c>
      <c r="B307" t="s">
        <v>246</v>
      </c>
      <c r="C307">
        <v>300984319.99999994</v>
      </c>
      <c r="D307">
        <v>98415972</v>
      </c>
      <c r="E307">
        <v>207308800.00000003</v>
      </c>
      <c r="F307">
        <v>61491000</v>
      </c>
      <c r="G307">
        <v>668200092</v>
      </c>
      <c r="H307">
        <v>83.97999999999999</v>
      </c>
      <c r="I307">
        <v>5840</v>
      </c>
      <c r="J307">
        <v>358.41640000000001</v>
      </c>
    </row>
    <row r="308" spans="1:10" x14ac:dyDescent="0.3">
      <c r="A308" t="b">
        <v>0</v>
      </c>
      <c r="B308" t="s">
        <v>251</v>
      </c>
      <c r="C308">
        <v>300984319.99999994</v>
      </c>
      <c r="D308">
        <v>98415972</v>
      </c>
      <c r="E308">
        <v>207308800.00000003</v>
      </c>
      <c r="F308">
        <v>61491000</v>
      </c>
      <c r="G308">
        <v>668200092</v>
      </c>
      <c r="H308">
        <v>83.97999999999999</v>
      </c>
      <c r="I308">
        <v>5840</v>
      </c>
      <c r="J308">
        <v>358.41640000000001</v>
      </c>
    </row>
    <row r="309" spans="1:10" x14ac:dyDescent="0.3">
      <c r="A309" t="b">
        <v>0</v>
      </c>
      <c r="B309" t="s">
        <v>132</v>
      </c>
      <c r="C309">
        <v>17131520</v>
      </c>
      <c r="D309">
        <v>158409270</v>
      </c>
      <c r="E309" s="20">
        <v>358400000.00000006</v>
      </c>
      <c r="F309" s="20">
        <v>134415000</v>
      </c>
      <c r="G309" s="20">
        <v>668355790</v>
      </c>
      <c r="H309">
        <v>4.7799999999999994</v>
      </c>
      <c r="I309">
        <v>9400</v>
      </c>
      <c r="J309">
        <v>448.07100000000003</v>
      </c>
    </row>
    <row r="310" spans="1:10" x14ac:dyDescent="0.3">
      <c r="A310" t="b">
        <v>0</v>
      </c>
      <c r="B310" t="s">
        <v>161</v>
      </c>
      <c r="C310">
        <v>20715520.000000004</v>
      </c>
      <c r="D310">
        <v>141557220</v>
      </c>
      <c r="E310">
        <v>362240000</v>
      </c>
      <c r="F310">
        <v>147393000</v>
      </c>
      <c r="G310">
        <v>671905740</v>
      </c>
      <c r="H310">
        <v>5.7800000000000011</v>
      </c>
      <c r="I310">
        <v>8400</v>
      </c>
      <c r="J310">
        <v>461.786</v>
      </c>
    </row>
    <row r="311" spans="1:10" x14ac:dyDescent="0.3">
      <c r="A311" t="b">
        <v>0</v>
      </c>
      <c r="B311" t="s">
        <v>311</v>
      </c>
      <c r="C311">
        <v>11468800</v>
      </c>
      <c r="D311">
        <v>184529947.5</v>
      </c>
      <c r="E311">
        <v>264217600.00000006</v>
      </c>
      <c r="F311">
        <v>211974000</v>
      </c>
      <c r="G311">
        <v>672190347.5</v>
      </c>
      <c r="H311">
        <v>3.2</v>
      </c>
      <c r="I311">
        <v>10950</v>
      </c>
      <c r="J311">
        <v>452.67075</v>
      </c>
    </row>
    <row r="312" spans="1:10" x14ac:dyDescent="0.3">
      <c r="A312" t="b">
        <v>0</v>
      </c>
      <c r="B312" t="s">
        <v>422</v>
      </c>
      <c r="C312">
        <v>23582720</v>
      </c>
      <c r="D312">
        <v>160094475</v>
      </c>
      <c r="E312">
        <v>337920000</v>
      </c>
      <c r="F312">
        <v>157590000</v>
      </c>
      <c r="G312">
        <v>679187195</v>
      </c>
      <c r="H312">
        <v>6.58</v>
      </c>
      <c r="I312">
        <v>9500</v>
      </c>
      <c r="J312">
        <v>457.41950000000003</v>
      </c>
    </row>
    <row r="313" spans="1:10" x14ac:dyDescent="0.3">
      <c r="A313" t="b">
        <v>0</v>
      </c>
      <c r="B313" t="s">
        <v>266</v>
      </c>
      <c r="C313">
        <v>10035200.000000002</v>
      </c>
      <c r="D313">
        <v>232558290</v>
      </c>
      <c r="E313">
        <v>267417600.00000006</v>
      </c>
      <c r="F313">
        <v>169950000</v>
      </c>
      <c r="G313">
        <v>679961090</v>
      </c>
      <c r="H313">
        <v>2.8000000000000003</v>
      </c>
      <c r="I313">
        <v>13800</v>
      </c>
      <c r="J313">
        <v>423.173</v>
      </c>
    </row>
    <row r="314" spans="1:10" x14ac:dyDescent="0.3">
      <c r="A314" t="b">
        <v>0</v>
      </c>
      <c r="B314" t="s">
        <v>295</v>
      </c>
      <c r="C314">
        <v>9318400</v>
      </c>
      <c r="D314">
        <v>194641177.5</v>
      </c>
      <c r="E314">
        <v>269081600</v>
      </c>
      <c r="F314">
        <v>211974000</v>
      </c>
      <c r="G314">
        <v>685015177.5</v>
      </c>
      <c r="H314">
        <v>2.6</v>
      </c>
      <c r="I314">
        <v>11550</v>
      </c>
      <c r="J314">
        <v>457.60174999999998</v>
      </c>
    </row>
    <row r="315" spans="1:10" x14ac:dyDescent="0.3">
      <c r="A315" t="b">
        <v>0</v>
      </c>
      <c r="B315" t="s">
        <v>271</v>
      </c>
      <c r="C315">
        <v>10035200.000000002</v>
      </c>
      <c r="D315">
        <v>237613905</v>
      </c>
      <c r="E315">
        <v>296345600.00000006</v>
      </c>
      <c r="F315">
        <v>142140000</v>
      </c>
      <c r="G315">
        <v>686134705</v>
      </c>
      <c r="H315">
        <v>2.8000000000000003</v>
      </c>
      <c r="I315">
        <v>14100</v>
      </c>
      <c r="J315">
        <v>419.75850000000003</v>
      </c>
    </row>
    <row r="316" spans="1:10" x14ac:dyDescent="0.3">
      <c r="A316" t="b">
        <v>0</v>
      </c>
      <c r="B316" t="s">
        <v>102</v>
      </c>
      <c r="C316">
        <v>14622720</v>
      </c>
      <c r="D316">
        <v>161779680</v>
      </c>
      <c r="E316">
        <v>382515200.00000006</v>
      </c>
      <c r="F316">
        <v>128235000.00000001</v>
      </c>
      <c r="G316">
        <v>687152600</v>
      </c>
      <c r="H316">
        <v>4.08</v>
      </c>
      <c r="I316">
        <v>9600</v>
      </c>
      <c r="J316">
        <v>460.58800000000002</v>
      </c>
    </row>
    <row r="317" spans="1:10" x14ac:dyDescent="0.3">
      <c r="A317" t="b">
        <v>0</v>
      </c>
      <c r="B317" t="s">
        <v>300</v>
      </c>
      <c r="C317">
        <v>9318400</v>
      </c>
      <c r="D317">
        <v>199696792.5</v>
      </c>
      <c r="E317">
        <v>298009600</v>
      </c>
      <c r="F317">
        <v>184164000</v>
      </c>
      <c r="G317">
        <v>691188792.5</v>
      </c>
      <c r="H317">
        <v>2.6</v>
      </c>
      <c r="I317">
        <v>11850</v>
      </c>
      <c r="J317">
        <v>454.18725000000001</v>
      </c>
    </row>
    <row r="318" spans="1:10" x14ac:dyDescent="0.3">
      <c r="A318" t="b">
        <v>0</v>
      </c>
      <c r="B318" t="s">
        <v>281</v>
      </c>
      <c r="C318">
        <v>10035200.000000002</v>
      </c>
      <c r="D318">
        <v>232558290</v>
      </c>
      <c r="E318">
        <v>278988799.99999994</v>
      </c>
      <c r="F318">
        <v>169950000</v>
      </c>
      <c r="G318">
        <v>691532290</v>
      </c>
      <c r="H318">
        <v>2.8000000000000003</v>
      </c>
      <c r="I318">
        <v>13800</v>
      </c>
      <c r="J318">
        <v>432.21300000000002</v>
      </c>
    </row>
    <row r="319" spans="1:10" x14ac:dyDescent="0.3">
      <c r="A319" t="b">
        <v>0</v>
      </c>
      <c r="B319" t="s">
        <v>131</v>
      </c>
      <c r="C319">
        <v>14981120.000000002</v>
      </c>
      <c r="D319">
        <v>168520500</v>
      </c>
      <c r="E319">
        <v>374835200.00000012</v>
      </c>
      <c r="F319">
        <v>134415000</v>
      </c>
      <c r="G319">
        <v>692751820.00000012</v>
      </c>
      <c r="H319">
        <v>4.1800000000000006</v>
      </c>
      <c r="I319">
        <v>10000</v>
      </c>
      <c r="J319">
        <v>462.04199999999997</v>
      </c>
    </row>
    <row r="320" spans="1:10" x14ac:dyDescent="0.3">
      <c r="A320" t="b">
        <v>0</v>
      </c>
      <c r="B320" t="s">
        <v>160</v>
      </c>
      <c r="C320">
        <v>18565120</v>
      </c>
      <c r="D320">
        <v>151668450</v>
      </c>
      <c r="E320">
        <v>378675200.00000006</v>
      </c>
      <c r="F320">
        <v>147393000</v>
      </c>
      <c r="G320">
        <v>696301770</v>
      </c>
      <c r="H320">
        <v>5.18</v>
      </c>
      <c r="I320">
        <v>9000</v>
      </c>
      <c r="J320">
        <v>475.75700000000001</v>
      </c>
    </row>
    <row r="321" spans="1:10" x14ac:dyDescent="0.3">
      <c r="A321" t="b">
        <v>0</v>
      </c>
      <c r="B321" t="s">
        <v>310</v>
      </c>
      <c r="C321">
        <v>9318400</v>
      </c>
      <c r="D321">
        <v>194641177.5</v>
      </c>
      <c r="E321">
        <v>280652800</v>
      </c>
      <c r="F321">
        <v>211974000</v>
      </c>
      <c r="G321">
        <v>696586377.5</v>
      </c>
      <c r="H321">
        <v>2.6</v>
      </c>
      <c r="I321">
        <v>11550</v>
      </c>
      <c r="J321">
        <v>466.64175</v>
      </c>
    </row>
    <row r="322" spans="1:10" x14ac:dyDescent="0.3">
      <c r="A322" t="b">
        <v>0</v>
      </c>
      <c r="B322" t="s">
        <v>180</v>
      </c>
      <c r="C322">
        <v>11827200</v>
      </c>
      <c r="D322">
        <v>192113370.00000003</v>
      </c>
      <c r="E322">
        <v>363110400</v>
      </c>
      <c r="F322">
        <v>132870000</v>
      </c>
      <c r="G322">
        <v>699920970</v>
      </c>
      <c r="H322">
        <v>3.3</v>
      </c>
      <c r="I322">
        <v>11400</v>
      </c>
      <c r="J322">
        <v>454.74900000000002</v>
      </c>
    </row>
    <row r="323" spans="1:10" x14ac:dyDescent="0.3">
      <c r="A323" t="b">
        <v>0</v>
      </c>
      <c r="B323" t="s">
        <v>421</v>
      </c>
      <c r="C323">
        <v>21432320</v>
      </c>
      <c r="D323">
        <v>170205705</v>
      </c>
      <c r="E323">
        <v>354355200.00000006</v>
      </c>
      <c r="F323">
        <v>157590000</v>
      </c>
      <c r="G323">
        <v>703583225</v>
      </c>
      <c r="H323">
        <v>5.9799999999999995</v>
      </c>
      <c r="I323">
        <v>10100</v>
      </c>
      <c r="J323">
        <v>471.39049999999997</v>
      </c>
    </row>
    <row r="324" spans="1:10" x14ac:dyDescent="0.3">
      <c r="A324" t="b">
        <v>0</v>
      </c>
      <c r="B324" t="s">
        <v>74</v>
      </c>
      <c r="C324">
        <v>16773119.999999998</v>
      </c>
      <c r="D324">
        <v>175261320</v>
      </c>
      <c r="E324">
        <v>362240000</v>
      </c>
      <c r="F324">
        <v>149864999.99999997</v>
      </c>
      <c r="G324">
        <v>704139440</v>
      </c>
      <c r="H324">
        <v>4.68</v>
      </c>
      <c r="I324">
        <v>10400</v>
      </c>
      <c r="J324">
        <v>469.21600000000001</v>
      </c>
    </row>
    <row r="325" spans="1:10" x14ac:dyDescent="0.3">
      <c r="A325" t="b">
        <v>0</v>
      </c>
      <c r="B325" t="s">
        <v>185</v>
      </c>
      <c r="C325">
        <v>11827200</v>
      </c>
      <c r="D325">
        <v>197168985</v>
      </c>
      <c r="E325">
        <v>392038399.99999994</v>
      </c>
      <c r="F325">
        <v>105059999.99999999</v>
      </c>
      <c r="G325">
        <v>706094585</v>
      </c>
      <c r="H325">
        <v>3.3</v>
      </c>
      <c r="I325">
        <v>11700</v>
      </c>
      <c r="J325">
        <v>451.33449999999999</v>
      </c>
    </row>
    <row r="326" spans="1:10" x14ac:dyDescent="0.3">
      <c r="A326" t="b">
        <v>0</v>
      </c>
      <c r="B326" t="s">
        <v>45</v>
      </c>
      <c r="C326">
        <v>27166720.000000004</v>
      </c>
      <c r="D326">
        <v>169363102.5</v>
      </c>
      <c r="E326">
        <v>362240000</v>
      </c>
      <c r="F326">
        <v>148629000</v>
      </c>
      <c r="G326">
        <v>707398822.5</v>
      </c>
      <c r="H326">
        <v>7.580000000000001</v>
      </c>
      <c r="I326">
        <v>10050</v>
      </c>
      <c r="J326">
        <v>470.92624999999998</v>
      </c>
    </row>
    <row r="327" spans="1:10" x14ac:dyDescent="0.3">
      <c r="A327" t="b">
        <v>0</v>
      </c>
      <c r="B327" t="s">
        <v>195</v>
      </c>
      <c r="C327">
        <v>11827200</v>
      </c>
      <c r="D327">
        <v>192113370.00000003</v>
      </c>
      <c r="E327">
        <v>374681600.00000006</v>
      </c>
      <c r="F327">
        <v>132870000</v>
      </c>
      <c r="G327">
        <v>711492170.00000012</v>
      </c>
      <c r="H327">
        <v>3.3</v>
      </c>
      <c r="I327">
        <v>11400</v>
      </c>
      <c r="J327">
        <v>463.78899999999999</v>
      </c>
    </row>
    <row r="328" spans="1:10" x14ac:dyDescent="0.3">
      <c r="A328" t="b">
        <v>0</v>
      </c>
      <c r="B328" t="s">
        <v>179</v>
      </c>
      <c r="C328">
        <v>9676800</v>
      </c>
      <c r="D328">
        <v>202224600</v>
      </c>
      <c r="E328">
        <v>379545600</v>
      </c>
      <c r="F328">
        <v>132870000</v>
      </c>
      <c r="G328">
        <v>724317000</v>
      </c>
      <c r="H328">
        <v>2.7</v>
      </c>
      <c r="I328">
        <v>12000</v>
      </c>
      <c r="J328">
        <v>468.72</v>
      </c>
    </row>
    <row r="329" spans="1:10" x14ac:dyDescent="0.3">
      <c r="A329" t="b">
        <v>0</v>
      </c>
      <c r="B329" t="s">
        <v>73</v>
      </c>
      <c r="C329">
        <v>14622720</v>
      </c>
      <c r="D329">
        <v>185372550</v>
      </c>
      <c r="E329">
        <v>378675200.00000006</v>
      </c>
      <c r="F329">
        <v>149864999.99999997</v>
      </c>
      <c r="G329">
        <v>728535470</v>
      </c>
      <c r="H329">
        <v>4.08</v>
      </c>
      <c r="I329">
        <v>11000</v>
      </c>
      <c r="J329">
        <v>483.18700000000001</v>
      </c>
    </row>
    <row r="330" spans="1:10" x14ac:dyDescent="0.3">
      <c r="A330" t="b">
        <v>0</v>
      </c>
      <c r="B330" t="s">
        <v>184</v>
      </c>
      <c r="C330">
        <v>9676800</v>
      </c>
      <c r="D330">
        <v>207280215</v>
      </c>
      <c r="E330">
        <v>408473600</v>
      </c>
      <c r="F330">
        <v>105059999.99999999</v>
      </c>
      <c r="G330">
        <v>730490615</v>
      </c>
      <c r="H330">
        <v>2.7</v>
      </c>
      <c r="I330">
        <v>12300</v>
      </c>
      <c r="J330">
        <v>465.30549999999999</v>
      </c>
    </row>
    <row r="331" spans="1:10" x14ac:dyDescent="0.3">
      <c r="A331" t="b">
        <v>0</v>
      </c>
      <c r="B331" t="s">
        <v>44</v>
      </c>
      <c r="C331">
        <v>25016320</v>
      </c>
      <c r="D331">
        <v>179474332.50000003</v>
      </c>
      <c r="E331">
        <v>378675200.00000006</v>
      </c>
      <c r="F331">
        <v>148629000</v>
      </c>
      <c r="G331">
        <v>731794852.50000012</v>
      </c>
      <c r="H331">
        <v>6.98</v>
      </c>
      <c r="I331">
        <v>10650</v>
      </c>
      <c r="J331">
        <v>484.8972500000001</v>
      </c>
    </row>
    <row r="332" spans="1:10" x14ac:dyDescent="0.3">
      <c r="A332" t="b">
        <v>0</v>
      </c>
      <c r="B332" t="s">
        <v>238</v>
      </c>
      <c r="C332">
        <v>295321600</v>
      </c>
      <c r="D332">
        <v>91675152</v>
      </c>
      <c r="E332">
        <v>231782399.99999997</v>
      </c>
      <c r="F332">
        <v>114021000.00000001</v>
      </c>
      <c r="G332">
        <v>732800152</v>
      </c>
      <c r="H332">
        <v>82.4</v>
      </c>
      <c r="I332">
        <v>5440</v>
      </c>
      <c r="J332">
        <v>425.0104</v>
      </c>
    </row>
    <row r="333" spans="1:10" x14ac:dyDescent="0.3">
      <c r="A333" t="b">
        <v>0</v>
      </c>
      <c r="B333" t="s">
        <v>277</v>
      </c>
      <c r="C333">
        <v>16414720.000000004</v>
      </c>
      <c r="D333">
        <v>232558290</v>
      </c>
      <c r="E333">
        <v>343552000</v>
      </c>
      <c r="F333">
        <v>142140000</v>
      </c>
      <c r="G333">
        <v>734665010</v>
      </c>
      <c r="H333">
        <v>4.580000000000001</v>
      </c>
      <c r="I333">
        <v>13800</v>
      </c>
      <c r="J333">
        <v>458.14499999999998</v>
      </c>
    </row>
    <row r="334" spans="1:10" x14ac:dyDescent="0.3">
      <c r="A334" t="b">
        <v>0</v>
      </c>
      <c r="B334" t="s">
        <v>194</v>
      </c>
      <c r="C334">
        <v>9676800</v>
      </c>
      <c r="D334">
        <v>202224600</v>
      </c>
      <c r="E334">
        <v>391116800</v>
      </c>
      <c r="F334">
        <v>132870000</v>
      </c>
      <c r="G334">
        <v>735888200</v>
      </c>
      <c r="H334">
        <v>2.7</v>
      </c>
      <c r="I334">
        <v>12000</v>
      </c>
      <c r="J334">
        <v>477.76</v>
      </c>
    </row>
    <row r="335" spans="1:10" x14ac:dyDescent="0.3">
      <c r="A335" t="b">
        <v>0</v>
      </c>
      <c r="B335" t="s">
        <v>243</v>
      </c>
      <c r="C335">
        <v>295321600</v>
      </c>
      <c r="D335">
        <v>96730767.000000015</v>
      </c>
      <c r="E335">
        <v>260710400.00000006</v>
      </c>
      <c r="F335">
        <v>86211000</v>
      </c>
      <c r="G335">
        <v>738973767</v>
      </c>
      <c r="H335">
        <v>82.4</v>
      </c>
      <c r="I335">
        <v>5740</v>
      </c>
      <c r="J335">
        <v>421.59589999999997</v>
      </c>
    </row>
    <row r="336" spans="1:10" x14ac:dyDescent="0.3">
      <c r="A336" t="b">
        <v>0</v>
      </c>
      <c r="B336" t="s">
        <v>306</v>
      </c>
      <c r="C336">
        <v>15697920.000000002</v>
      </c>
      <c r="D336">
        <v>194641177.5</v>
      </c>
      <c r="E336">
        <v>345216000</v>
      </c>
      <c r="F336">
        <v>184164000</v>
      </c>
      <c r="G336">
        <v>739719097.5</v>
      </c>
      <c r="H336">
        <v>4.3800000000000008</v>
      </c>
      <c r="I336">
        <v>11550</v>
      </c>
      <c r="J336">
        <v>492.57375000000002</v>
      </c>
    </row>
    <row r="337" spans="1:10" x14ac:dyDescent="0.3">
      <c r="A337" t="b">
        <v>0</v>
      </c>
      <c r="B337" t="s">
        <v>237</v>
      </c>
      <c r="C337">
        <v>293171200</v>
      </c>
      <c r="D337">
        <v>101786382</v>
      </c>
      <c r="E337">
        <v>248217600.00000003</v>
      </c>
      <c r="F337">
        <v>114021000.00000001</v>
      </c>
      <c r="G337">
        <v>757196182</v>
      </c>
      <c r="H337">
        <v>81.8</v>
      </c>
      <c r="I337">
        <v>6040</v>
      </c>
      <c r="J337">
        <v>438.98140000000001</v>
      </c>
    </row>
    <row r="338" spans="1:10" x14ac:dyDescent="0.3">
      <c r="A338" t="b">
        <v>0</v>
      </c>
      <c r="B338" t="s">
        <v>276</v>
      </c>
      <c r="C338">
        <v>14264320.000000002</v>
      </c>
      <c r="D338">
        <v>242669520.00000003</v>
      </c>
      <c r="E338">
        <v>359987200.00000006</v>
      </c>
      <c r="F338">
        <v>142140000</v>
      </c>
      <c r="G338">
        <v>759061040.00000012</v>
      </c>
      <c r="H338">
        <v>3.9800000000000004</v>
      </c>
      <c r="I338">
        <v>14400</v>
      </c>
      <c r="J338">
        <v>472.11599999999999</v>
      </c>
    </row>
    <row r="339" spans="1:10" x14ac:dyDescent="0.3">
      <c r="A339" t="b">
        <v>0</v>
      </c>
      <c r="B339" t="s">
        <v>242</v>
      </c>
      <c r="C339">
        <v>293171200</v>
      </c>
      <c r="D339">
        <v>106841997</v>
      </c>
      <c r="E339">
        <v>277145600.00000006</v>
      </c>
      <c r="F339">
        <v>86211000</v>
      </c>
      <c r="G339">
        <v>763369797</v>
      </c>
      <c r="H339">
        <v>81.8</v>
      </c>
      <c r="I339">
        <v>6340</v>
      </c>
      <c r="J339">
        <v>435.56689999999998</v>
      </c>
    </row>
    <row r="340" spans="1:10" x14ac:dyDescent="0.3">
      <c r="A340" t="b">
        <v>0</v>
      </c>
      <c r="B340" t="s">
        <v>305</v>
      </c>
      <c r="C340">
        <v>13547520</v>
      </c>
      <c r="D340">
        <v>204752407.50000003</v>
      </c>
      <c r="E340">
        <v>361651199.99999994</v>
      </c>
      <c r="F340">
        <v>184164000</v>
      </c>
      <c r="G340">
        <v>764115127.5</v>
      </c>
      <c r="H340">
        <v>3.7800000000000002</v>
      </c>
      <c r="I340">
        <v>12150</v>
      </c>
      <c r="J340">
        <v>506.54475000000002</v>
      </c>
    </row>
    <row r="341" spans="1:10" x14ac:dyDescent="0.3">
      <c r="A341" t="b">
        <v>0</v>
      </c>
      <c r="B341" t="s">
        <v>190</v>
      </c>
      <c r="C341">
        <v>16056320.000000002</v>
      </c>
      <c r="D341">
        <v>202224600</v>
      </c>
      <c r="E341">
        <v>455680000</v>
      </c>
      <c r="F341">
        <v>105059999.99999999</v>
      </c>
      <c r="G341">
        <v>779020920</v>
      </c>
      <c r="H341">
        <v>4.4800000000000004</v>
      </c>
      <c r="I341">
        <v>12000</v>
      </c>
      <c r="J341">
        <v>503.69200000000001</v>
      </c>
    </row>
    <row r="342" spans="1:10" x14ac:dyDescent="0.3">
      <c r="A342" t="b">
        <v>0</v>
      </c>
      <c r="B342" t="s">
        <v>189</v>
      </c>
      <c r="C342">
        <v>13905920</v>
      </c>
      <c r="D342">
        <v>212335830</v>
      </c>
      <c r="E342">
        <v>472115200.00000006</v>
      </c>
      <c r="F342">
        <v>105059999.99999999</v>
      </c>
      <c r="G342">
        <v>803416950</v>
      </c>
      <c r="H342">
        <v>3.88</v>
      </c>
      <c r="I342">
        <v>12600</v>
      </c>
      <c r="J342">
        <v>517.66300000000001</v>
      </c>
    </row>
    <row r="343" spans="1:10" x14ac:dyDescent="0.3">
      <c r="A343" t="b">
        <v>0</v>
      </c>
      <c r="B343" t="s">
        <v>248</v>
      </c>
      <c r="C343">
        <v>299550720.00000006</v>
      </c>
      <c r="D343">
        <v>101786382</v>
      </c>
      <c r="E343">
        <v>324352000.00000006</v>
      </c>
      <c r="F343">
        <v>86211000</v>
      </c>
      <c r="G343">
        <v>811900102.00000012</v>
      </c>
      <c r="H343">
        <v>83.580000000000013</v>
      </c>
      <c r="I343">
        <v>6040</v>
      </c>
      <c r="J343">
        <v>473.95339999999999</v>
      </c>
    </row>
    <row r="344" spans="1:10" x14ac:dyDescent="0.3">
      <c r="A344" t="b">
        <v>0</v>
      </c>
      <c r="B344" t="s">
        <v>253</v>
      </c>
      <c r="C344">
        <v>299550720.00000006</v>
      </c>
      <c r="D344">
        <v>101786382</v>
      </c>
      <c r="E344">
        <v>324352000.00000006</v>
      </c>
      <c r="F344">
        <v>86211000</v>
      </c>
      <c r="G344">
        <v>811900102.00000012</v>
      </c>
      <c r="H344">
        <v>83.580000000000013</v>
      </c>
      <c r="I344">
        <v>6040</v>
      </c>
      <c r="J344">
        <v>473.95339999999999</v>
      </c>
    </row>
    <row r="345" spans="1:10" x14ac:dyDescent="0.3">
      <c r="A345" t="b">
        <v>0</v>
      </c>
      <c r="B345" t="s">
        <v>247</v>
      </c>
      <c r="C345">
        <v>297400320</v>
      </c>
      <c r="D345">
        <v>111897612.00000001</v>
      </c>
      <c r="E345">
        <v>340787200.00000006</v>
      </c>
      <c r="F345">
        <v>86211000</v>
      </c>
      <c r="G345">
        <v>836296132</v>
      </c>
      <c r="H345">
        <v>82.98</v>
      </c>
      <c r="I345">
        <v>6640</v>
      </c>
      <c r="J345">
        <v>487.92439999999999</v>
      </c>
    </row>
    <row r="346" spans="1:10" x14ac:dyDescent="0.3">
      <c r="A346" t="b">
        <v>0</v>
      </c>
      <c r="B346" t="s">
        <v>252</v>
      </c>
      <c r="C346">
        <v>297400320</v>
      </c>
      <c r="D346">
        <v>111897612.00000001</v>
      </c>
      <c r="E346">
        <v>340787200.00000006</v>
      </c>
      <c r="F346">
        <v>86211000</v>
      </c>
      <c r="G346">
        <v>836296132</v>
      </c>
      <c r="H346">
        <v>82.98</v>
      </c>
      <c r="I346">
        <v>6640</v>
      </c>
      <c r="J346">
        <v>487.92439999999999</v>
      </c>
    </row>
    <row r="347" spans="1:10" x14ac:dyDescent="0.3">
      <c r="A347" t="b">
        <v>0</v>
      </c>
      <c r="B347" t="s">
        <v>375</v>
      </c>
      <c r="C347">
        <v>1444352000</v>
      </c>
      <c r="D347">
        <v>1947759938.9999998</v>
      </c>
      <c r="E347">
        <v>8800512000</v>
      </c>
      <c r="F347">
        <v>20899523999.999996</v>
      </c>
      <c r="G347">
        <v>33092147938.999996</v>
      </c>
      <c r="H347">
        <v>403</v>
      </c>
      <c r="I347">
        <v>115580</v>
      </c>
      <c r="J347">
        <v>28110.080300000001</v>
      </c>
    </row>
    <row r="348" spans="1:10" x14ac:dyDescent="0.3">
      <c r="A348" t="b">
        <v>0</v>
      </c>
      <c r="B348" t="s">
        <v>525</v>
      </c>
      <c r="C348">
        <v>1456179200</v>
      </c>
      <c r="D348">
        <v>1948434020.9999998</v>
      </c>
      <c r="E348">
        <v>8806016000</v>
      </c>
      <c r="F348">
        <v>20906940000</v>
      </c>
      <c r="G348">
        <v>33117569221</v>
      </c>
      <c r="H348">
        <v>406.3</v>
      </c>
      <c r="I348">
        <v>115620</v>
      </c>
      <c r="J348">
        <v>28126.331699999999</v>
      </c>
    </row>
    <row r="349" spans="1:10" x14ac:dyDescent="0.3">
      <c r="A349" t="b">
        <v>0</v>
      </c>
      <c r="B349" t="s">
        <v>496</v>
      </c>
      <c r="C349">
        <v>1457612800.0000002</v>
      </c>
      <c r="D349">
        <v>1953152595</v>
      </c>
      <c r="E349">
        <v>8803072000</v>
      </c>
      <c r="F349">
        <v>20908793999.999996</v>
      </c>
      <c r="G349">
        <v>33122631394.999996</v>
      </c>
      <c r="H349">
        <v>406.70000000000005</v>
      </c>
      <c r="I349">
        <v>115900</v>
      </c>
      <c r="J349">
        <v>28127.3115</v>
      </c>
    </row>
    <row r="350" spans="1:10" x14ac:dyDescent="0.3">
      <c r="A350" t="b">
        <v>0</v>
      </c>
      <c r="B350" t="s">
        <v>317</v>
      </c>
      <c r="C350">
        <v>1439334399.9999998</v>
      </c>
      <c r="D350">
        <v>2007753237</v>
      </c>
      <c r="E350">
        <v>8816640000</v>
      </c>
      <c r="F350">
        <v>20898906000</v>
      </c>
      <c r="G350">
        <v>33162633637</v>
      </c>
      <c r="H350">
        <v>401.59999999999997</v>
      </c>
      <c r="I350">
        <v>119140</v>
      </c>
      <c r="J350">
        <v>28131.814900000001</v>
      </c>
    </row>
    <row r="351" spans="1:10" x14ac:dyDescent="0.3">
      <c r="A351" t="b">
        <v>0</v>
      </c>
      <c r="B351" t="s">
        <v>346</v>
      </c>
      <c r="C351">
        <v>1437900800</v>
      </c>
      <c r="D351">
        <v>1992417871.4999998</v>
      </c>
      <c r="E351">
        <v>8810496000.0000019</v>
      </c>
      <c r="F351">
        <v>20927334000</v>
      </c>
      <c r="G351">
        <v>33168148671.5</v>
      </c>
      <c r="H351">
        <v>401.2</v>
      </c>
      <c r="I351">
        <v>118230</v>
      </c>
      <c r="J351">
        <v>28151.065549999999</v>
      </c>
    </row>
    <row r="352" spans="1:10" x14ac:dyDescent="0.3">
      <c r="A352" t="b">
        <v>0</v>
      </c>
      <c r="B352" t="s">
        <v>433</v>
      </c>
      <c r="C352">
        <v>1435750400</v>
      </c>
      <c r="D352">
        <v>1987867818</v>
      </c>
      <c r="E352">
        <v>8850944000</v>
      </c>
      <c r="F352">
        <v>20895506999.999996</v>
      </c>
      <c r="G352">
        <v>33170069217.999996</v>
      </c>
      <c r="H352">
        <v>400.6</v>
      </c>
      <c r="I352">
        <v>117960</v>
      </c>
      <c r="J352">
        <v>28150.0386</v>
      </c>
    </row>
    <row r="353" spans="1:10" x14ac:dyDescent="0.3">
      <c r="A353" t="b">
        <v>0</v>
      </c>
      <c r="B353" t="s">
        <v>201</v>
      </c>
      <c r="C353">
        <v>1477324800</v>
      </c>
      <c r="D353">
        <v>1947759938.9999998</v>
      </c>
      <c r="E353">
        <v>8821760000</v>
      </c>
      <c r="F353">
        <v>20947110000</v>
      </c>
      <c r="G353">
        <v>33193954739</v>
      </c>
      <c r="H353">
        <v>412.2</v>
      </c>
      <c r="I353">
        <v>115580</v>
      </c>
      <c r="J353">
        <v>28185.760300000002</v>
      </c>
    </row>
    <row r="354" spans="1:10" x14ac:dyDescent="0.3">
      <c r="A354" t="b">
        <v>0</v>
      </c>
      <c r="B354" t="s">
        <v>462</v>
      </c>
      <c r="C354">
        <v>1469440000</v>
      </c>
      <c r="D354">
        <v>2007753237</v>
      </c>
      <c r="E354">
        <v>8802560000</v>
      </c>
      <c r="F354">
        <v>20917754999.999996</v>
      </c>
      <c r="G354">
        <v>33197508236.999996</v>
      </c>
      <c r="H354">
        <v>410</v>
      </c>
      <c r="I354">
        <v>119140</v>
      </c>
      <c r="J354">
        <v>28150.874899999999</v>
      </c>
    </row>
    <row r="355" spans="1:10" x14ac:dyDescent="0.3">
      <c r="A355" t="b">
        <v>0</v>
      </c>
      <c r="B355" t="s">
        <v>85</v>
      </c>
      <c r="C355">
        <v>1437542400</v>
      </c>
      <c r="D355">
        <v>1997642007</v>
      </c>
      <c r="E355">
        <v>8847360000</v>
      </c>
      <c r="F355">
        <v>20940930000</v>
      </c>
      <c r="G355">
        <v>33223474407</v>
      </c>
      <c r="H355">
        <v>401.1</v>
      </c>
      <c r="I355">
        <v>118540</v>
      </c>
      <c r="J355">
        <v>28193.943899999998</v>
      </c>
    </row>
    <row r="356" spans="1:10" x14ac:dyDescent="0.3">
      <c r="A356" t="b">
        <v>0</v>
      </c>
      <c r="B356" t="s">
        <v>114</v>
      </c>
      <c r="C356">
        <v>1437900800</v>
      </c>
      <c r="D356">
        <v>2004382827</v>
      </c>
      <c r="E356">
        <v>8839680000</v>
      </c>
      <c r="F356">
        <v>20947110000</v>
      </c>
      <c r="G356">
        <v>33229073627</v>
      </c>
      <c r="H356">
        <v>401.2</v>
      </c>
      <c r="I356">
        <v>118940</v>
      </c>
      <c r="J356">
        <v>28195.3979</v>
      </c>
    </row>
    <row r="357" spans="1:10" x14ac:dyDescent="0.3">
      <c r="A357" t="b">
        <v>0</v>
      </c>
      <c r="B357" t="s">
        <v>143</v>
      </c>
      <c r="C357">
        <v>1441484800</v>
      </c>
      <c r="D357">
        <v>1987530777</v>
      </c>
      <c r="E357">
        <v>8843520000</v>
      </c>
      <c r="F357">
        <v>20960088000.000004</v>
      </c>
      <c r="G357">
        <v>33232623577.000004</v>
      </c>
      <c r="H357">
        <v>402.2</v>
      </c>
      <c r="I357">
        <v>117940</v>
      </c>
      <c r="J357">
        <v>28209.1129</v>
      </c>
    </row>
    <row r="358" spans="1:10" x14ac:dyDescent="0.3">
      <c r="A358" t="b">
        <v>0</v>
      </c>
      <c r="B358" t="s">
        <v>404</v>
      </c>
      <c r="C358">
        <v>1444352000</v>
      </c>
      <c r="D358">
        <v>2006068032</v>
      </c>
      <c r="E358">
        <v>8819200000</v>
      </c>
      <c r="F358">
        <v>20970285000</v>
      </c>
      <c r="G358">
        <v>33239905032</v>
      </c>
      <c r="H358">
        <v>403</v>
      </c>
      <c r="I358">
        <v>119040</v>
      </c>
      <c r="J358">
        <v>28204.7464</v>
      </c>
    </row>
    <row r="359" spans="1:10" x14ac:dyDescent="0.3">
      <c r="A359" t="b">
        <v>0</v>
      </c>
      <c r="B359" t="s">
        <v>380</v>
      </c>
      <c r="C359">
        <v>1447219200</v>
      </c>
      <c r="D359">
        <v>1988204858.9999998</v>
      </c>
      <c r="E359">
        <v>8869939200</v>
      </c>
      <c r="F359">
        <v>20941239000</v>
      </c>
      <c r="G359">
        <v>33246602259</v>
      </c>
      <c r="H359">
        <v>403.8</v>
      </c>
      <c r="I359">
        <v>117980</v>
      </c>
      <c r="J359">
        <v>28213.8243</v>
      </c>
    </row>
    <row r="360" spans="1:10" x14ac:dyDescent="0.3">
      <c r="A360" t="b">
        <v>0</v>
      </c>
      <c r="B360" t="s">
        <v>385</v>
      </c>
      <c r="C360">
        <v>1447219200</v>
      </c>
      <c r="D360">
        <v>1993260474.0000002</v>
      </c>
      <c r="E360">
        <v>8898867199.9999981</v>
      </c>
      <c r="F360">
        <v>20913429000</v>
      </c>
      <c r="G360">
        <v>33252775874</v>
      </c>
      <c r="H360">
        <v>403.8</v>
      </c>
      <c r="I360">
        <v>118280</v>
      </c>
      <c r="J360">
        <v>28210.409800000001</v>
      </c>
    </row>
    <row r="361" spans="1:10" x14ac:dyDescent="0.3">
      <c r="A361" t="b">
        <v>0</v>
      </c>
      <c r="B361" t="s">
        <v>395</v>
      </c>
      <c r="C361">
        <v>1447219200</v>
      </c>
      <c r="D361">
        <v>1988204858.9999998</v>
      </c>
      <c r="E361">
        <v>8881510400.0000019</v>
      </c>
      <c r="F361">
        <v>20941239000</v>
      </c>
      <c r="G361">
        <v>33258173459</v>
      </c>
      <c r="H361">
        <v>403.8</v>
      </c>
      <c r="I361">
        <v>117980</v>
      </c>
      <c r="J361">
        <v>28222.864300000001</v>
      </c>
    </row>
    <row r="362" spans="1:10" x14ac:dyDescent="0.3">
      <c r="A362" t="b">
        <v>0</v>
      </c>
      <c r="B362" t="s">
        <v>56</v>
      </c>
      <c r="C362">
        <v>1437542400</v>
      </c>
      <c r="D362">
        <v>2021234877</v>
      </c>
      <c r="E362">
        <v>8843520000</v>
      </c>
      <c r="F362">
        <v>20962559999.999996</v>
      </c>
      <c r="G362">
        <v>33264857276.999996</v>
      </c>
      <c r="H362">
        <v>401.1</v>
      </c>
      <c r="I362">
        <v>119940</v>
      </c>
      <c r="J362">
        <v>28216.5429</v>
      </c>
    </row>
    <row r="363" spans="1:10" x14ac:dyDescent="0.3">
      <c r="A363" t="b">
        <v>0</v>
      </c>
      <c r="B363" t="s">
        <v>27</v>
      </c>
      <c r="C363">
        <v>1447936000</v>
      </c>
      <c r="D363">
        <v>2015336659.5000002</v>
      </c>
      <c r="E363">
        <v>8843520000</v>
      </c>
      <c r="F363">
        <v>20961324000</v>
      </c>
      <c r="G363">
        <v>33268116659.5</v>
      </c>
      <c r="H363">
        <v>404</v>
      </c>
      <c r="I363">
        <v>119590</v>
      </c>
      <c r="J363">
        <v>28218.25315</v>
      </c>
    </row>
    <row r="364" spans="1:10" x14ac:dyDescent="0.3">
      <c r="A364" t="b">
        <v>0</v>
      </c>
      <c r="B364" t="s">
        <v>530</v>
      </c>
      <c r="C364">
        <v>1459046400</v>
      </c>
      <c r="D364">
        <v>1988878941.0000002</v>
      </c>
      <c r="E364">
        <v>8875443200</v>
      </c>
      <c r="F364">
        <v>20948655000</v>
      </c>
      <c r="G364">
        <v>33272023541</v>
      </c>
      <c r="H364">
        <v>407.1</v>
      </c>
      <c r="I364">
        <v>118020</v>
      </c>
      <c r="J364">
        <v>28230.075700000001</v>
      </c>
    </row>
    <row r="365" spans="1:10" x14ac:dyDescent="0.3">
      <c r="A365" t="b">
        <v>0</v>
      </c>
      <c r="B365" t="s">
        <v>501</v>
      </c>
      <c r="C365">
        <v>1460480000</v>
      </c>
      <c r="D365">
        <v>1993597515</v>
      </c>
      <c r="E365">
        <v>8872499200.0000019</v>
      </c>
      <c r="F365">
        <v>20950509000</v>
      </c>
      <c r="G365">
        <v>33277085715</v>
      </c>
      <c r="H365">
        <v>407.5</v>
      </c>
      <c r="I365">
        <v>118300</v>
      </c>
      <c r="J365">
        <v>28231.055499999999</v>
      </c>
    </row>
    <row r="366" spans="1:10" x14ac:dyDescent="0.3">
      <c r="A366" t="b">
        <v>0</v>
      </c>
      <c r="B366" t="s">
        <v>535</v>
      </c>
      <c r="C366">
        <v>1459046400</v>
      </c>
      <c r="D366">
        <v>1993934556.0000002</v>
      </c>
      <c r="E366">
        <v>8904371200</v>
      </c>
      <c r="F366">
        <v>20920844999.999996</v>
      </c>
      <c r="G366">
        <v>33278197155.999996</v>
      </c>
      <c r="H366">
        <v>407.1</v>
      </c>
      <c r="I366">
        <v>118320</v>
      </c>
      <c r="J366">
        <v>28226.661199999999</v>
      </c>
    </row>
    <row r="367" spans="1:10" x14ac:dyDescent="0.3">
      <c r="A367" t="b">
        <v>0</v>
      </c>
      <c r="B367" t="s">
        <v>506</v>
      </c>
      <c r="C367">
        <v>1460480000</v>
      </c>
      <c r="D367">
        <v>1998653130</v>
      </c>
      <c r="E367">
        <v>8901427200</v>
      </c>
      <c r="F367">
        <v>20922699000</v>
      </c>
      <c r="G367">
        <v>33283259330</v>
      </c>
      <c r="H367">
        <v>407.5</v>
      </c>
      <c r="I367">
        <v>118600</v>
      </c>
      <c r="J367">
        <v>28227.641</v>
      </c>
    </row>
    <row r="368" spans="1:10" x14ac:dyDescent="0.3">
      <c r="A368" t="b">
        <v>0</v>
      </c>
      <c r="B368" t="s">
        <v>545</v>
      </c>
      <c r="C368">
        <v>1459046400</v>
      </c>
      <c r="D368">
        <v>1988878941.0000002</v>
      </c>
      <c r="E368">
        <v>8887014399.9999981</v>
      </c>
      <c r="F368">
        <v>20948655000</v>
      </c>
      <c r="G368">
        <v>33283594741</v>
      </c>
      <c r="H368">
        <v>407.1</v>
      </c>
      <c r="I368">
        <v>118020</v>
      </c>
      <c r="J368">
        <v>28239.115699999998</v>
      </c>
    </row>
    <row r="369" spans="1:10" x14ac:dyDescent="0.3">
      <c r="A369" t="b">
        <v>0</v>
      </c>
      <c r="B369" t="s">
        <v>516</v>
      </c>
      <c r="C369">
        <v>1460480000</v>
      </c>
      <c r="D369">
        <v>1993597515</v>
      </c>
      <c r="E369">
        <v>8884070400</v>
      </c>
      <c r="F369">
        <v>20950509000</v>
      </c>
      <c r="G369">
        <v>33288656915</v>
      </c>
      <c r="H369">
        <v>407.5</v>
      </c>
      <c r="I369">
        <v>118300</v>
      </c>
      <c r="J369">
        <v>28240.095499999999</v>
      </c>
    </row>
    <row r="370" spans="1:10" x14ac:dyDescent="0.3">
      <c r="A370" t="b">
        <v>0</v>
      </c>
      <c r="B370" t="s">
        <v>259</v>
      </c>
      <c r="C370">
        <v>1437184000</v>
      </c>
      <c r="D370">
        <v>2078531847.0000002</v>
      </c>
      <c r="E370">
        <v>8824832000</v>
      </c>
      <c r="F370">
        <v>20954835000</v>
      </c>
      <c r="G370">
        <v>33295382847</v>
      </c>
      <c r="H370">
        <v>401</v>
      </c>
      <c r="I370">
        <v>123340</v>
      </c>
      <c r="J370">
        <v>28205.4719</v>
      </c>
    </row>
    <row r="371" spans="1:10" x14ac:dyDescent="0.3">
      <c r="A371" t="b">
        <v>0</v>
      </c>
      <c r="B371" t="s">
        <v>288</v>
      </c>
      <c r="C371">
        <v>1436467199.9999998</v>
      </c>
      <c r="D371">
        <v>2040614734.5000002</v>
      </c>
      <c r="E371">
        <v>8826496000.0000019</v>
      </c>
      <c r="F371">
        <v>20996859000</v>
      </c>
      <c r="G371">
        <v>33300436934.5</v>
      </c>
      <c r="H371">
        <v>400.79999999999995</v>
      </c>
      <c r="I371">
        <v>121090</v>
      </c>
      <c r="J371">
        <v>28239.90065</v>
      </c>
    </row>
    <row r="372" spans="1:10" x14ac:dyDescent="0.3">
      <c r="A372" t="b">
        <v>0</v>
      </c>
      <c r="B372" t="s">
        <v>322</v>
      </c>
      <c r="C372">
        <v>1442201600.0000002</v>
      </c>
      <c r="D372">
        <v>2048198157</v>
      </c>
      <c r="E372">
        <v>8886067200</v>
      </c>
      <c r="F372">
        <v>20940621000</v>
      </c>
      <c r="G372">
        <v>33317087957</v>
      </c>
      <c r="H372">
        <v>402.40000000000003</v>
      </c>
      <c r="I372">
        <v>121540</v>
      </c>
      <c r="J372">
        <v>28235.5589</v>
      </c>
    </row>
    <row r="373" spans="1:10" x14ac:dyDescent="0.3">
      <c r="A373" t="b">
        <v>0</v>
      </c>
      <c r="B373" t="s">
        <v>351</v>
      </c>
      <c r="C373">
        <v>1440768000</v>
      </c>
      <c r="D373">
        <v>2032862791.5000002</v>
      </c>
      <c r="E373">
        <v>8879923200</v>
      </c>
      <c r="F373">
        <v>20969049000</v>
      </c>
      <c r="G373">
        <v>33322602991.5</v>
      </c>
      <c r="H373">
        <v>402</v>
      </c>
      <c r="I373">
        <v>120630</v>
      </c>
      <c r="J373">
        <v>28254.809550000002</v>
      </c>
    </row>
    <row r="374" spans="1:10" x14ac:dyDescent="0.3">
      <c r="A374" t="b">
        <v>0</v>
      </c>
      <c r="B374" t="s">
        <v>327</v>
      </c>
      <c r="C374">
        <v>1442201600.0000002</v>
      </c>
      <c r="D374">
        <v>2053253772.0000002</v>
      </c>
      <c r="E374">
        <v>8914995200</v>
      </c>
      <c r="F374">
        <v>20912810999.999992</v>
      </c>
      <c r="G374">
        <v>33323261571.999992</v>
      </c>
      <c r="H374">
        <v>402.40000000000003</v>
      </c>
      <c r="I374">
        <v>121840</v>
      </c>
      <c r="J374">
        <v>28232.144400000001</v>
      </c>
    </row>
    <row r="375" spans="1:10" x14ac:dyDescent="0.3">
      <c r="A375" t="b">
        <v>0</v>
      </c>
      <c r="B375" t="s">
        <v>438</v>
      </c>
      <c r="C375">
        <v>1438617600</v>
      </c>
      <c r="D375">
        <v>2028312738</v>
      </c>
      <c r="E375">
        <v>8920371200</v>
      </c>
      <c r="F375">
        <v>20937221999.999996</v>
      </c>
      <c r="G375">
        <v>33324523537.999996</v>
      </c>
      <c r="H375">
        <v>401.4</v>
      </c>
      <c r="I375">
        <v>120360</v>
      </c>
      <c r="J375">
        <v>28253.782599999999</v>
      </c>
    </row>
    <row r="376" spans="1:10" x14ac:dyDescent="0.3">
      <c r="A376" t="b">
        <v>0</v>
      </c>
      <c r="B376" t="s">
        <v>390</v>
      </c>
      <c r="C376">
        <v>1451448319.9999998</v>
      </c>
      <c r="D376">
        <v>1998316088.9999998</v>
      </c>
      <c r="E376">
        <v>8962508800.0000019</v>
      </c>
      <c r="F376">
        <v>20913429000</v>
      </c>
      <c r="G376">
        <v>33325702209</v>
      </c>
      <c r="H376">
        <v>404.97999999999996</v>
      </c>
      <c r="I376">
        <v>118580</v>
      </c>
      <c r="J376">
        <v>28262.7673</v>
      </c>
    </row>
    <row r="377" spans="1:10" x14ac:dyDescent="0.3">
      <c r="A377" t="b">
        <v>0</v>
      </c>
      <c r="B377" t="s">
        <v>337</v>
      </c>
      <c r="C377">
        <v>1442201600.0000002</v>
      </c>
      <c r="D377">
        <v>2048198157</v>
      </c>
      <c r="E377">
        <v>8897638400</v>
      </c>
      <c r="F377">
        <v>20940621000</v>
      </c>
      <c r="G377">
        <v>33328659157</v>
      </c>
      <c r="H377">
        <v>402.40000000000003</v>
      </c>
      <c r="I377">
        <v>121540</v>
      </c>
      <c r="J377">
        <v>28244.598900000001</v>
      </c>
    </row>
    <row r="378" spans="1:10" x14ac:dyDescent="0.3">
      <c r="A378" t="b">
        <v>0</v>
      </c>
      <c r="B378" t="s">
        <v>356</v>
      </c>
      <c r="C378">
        <v>1440768000</v>
      </c>
      <c r="D378">
        <v>2037918406.5000002</v>
      </c>
      <c r="E378">
        <v>8908851200</v>
      </c>
      <c r="F378">
        <v>20941239000</v>
      </c>
      <c r="G378">
        <v>33328776606.5</v>
      </c>
      <c r="H378">
        <v>402</v>
      </c>
      <c r="I378">
        <v>120930</v>
      </c>
      <c r="J378">
        <v>28251.395049999999</v>
      </c>
    </row>
    <row r="379" spans="1:10" x14ac:dyDescent="0.3">
      <c r="A379" t="b">
        <v>0</v>
      </c>
      <c r="B379" t="s">
        <v>443</v>
      </c>
      <c r="C379">
        <v>1438617600</v>
      </c>
      <c r="D379">
        <v>2033368352.9999998</v>
      </c>
      <c r="E379">
        <v>8949299200.0000019</v>
      </c>
      <c r="F379">
        <v>20909411999.999996</v>
      </c>
      <c r="G379">
        <v>33330697153</v>
      </c>
      <c r="H379">
        <v>401.4</v>
      </c>
      <c r="I379">
        <v>120660</v>
      </c>
      <c r="J379">
        <v>28250.3681</v>
      </c>
    </row>
    <row r="380" spans="1:10" x14ac:dyDescent="0.3">
      <c r="A380" t="b">
        <v>0</v>
      </c>
      <c r="B380" t="s">
        <v>366</v>
      </c>
      <c r="C380">
        <v>1440768000</v>
      </c>
      <c r="D380">
        <v>2032862791.5000002</v>
      </c>
      <c r="E380">
        <v>8891494400</v>
      </c>
      <c r="F380">
        <v>20969049000</v>
      </c>
      <c r="G380">
        <v>33334174191.5</v>
      </c>
      <c r="H380">
        <v>402</v>
      </c>
      <c r="I380">
        <v>120630</v>
      </c>
      <c r="J380">
        <v>28263.849549999999</v>
      </c>
    </row>
    <row r="381" spans="1:10" x14ac:dyDescent="0.3">
      <c r="A381" t="b">
        <v>0</v>
      </c>
      <c r="B381" t="s">
        <v>453</v>
      </c>
      <c r="C381">
        <v>1438617600</v>
      </c>
      <c r="D381">
        <v>2028312738</v>
      </c>
      <c r="E381">
        <v>8931942400</v>
      </c>
      <c r="F381">
        <v>20937221999.999996</v>
      </c>
      <c r="G381">
        <v>33336094737.999996</v>
      </c>
      <c r="H381">
        <v>401.4</v>
      </c>
      <c r="I381">
        <v>120360</v>
      </c>
      <c r="J381">
        <v>28262.8226</v>
      </c>
    </row>
    <row r="382" spans="1:10" x14ac:dyDescent="0.3">
      <c r="A382" t="b">
        <v>0</v>
      </c>
      <c r="B382" t="s">
        <v>172</v>
      </c>
      <c r="C382">
        <v>1436825600.0000002</v>
      </c>
      <c r="D382">
        <v>2048198157</v>
      </c>
      <c r="E382">
        <v>8936960000</v>
      </c>
      <c r="F382">
        <v>20917754999.999996</v>
      </c>
      <c r="G382">
        <v>33339738756.999996</v>
      </c>
      <c r="H382">
        <v>400.90000000000003</v>
      </c>
      <c r="I382">
        <v>121540</v>
      </c>
      <c r="J382">
        <v>28251.018899999999</v>
      </c>
    </row>
    <row r="383" spans="1:10" x14ac:dyDescent="0.3">
      <c r="A383" t="b">
        <v>0</v>
      </c>
      <c r="B383" t="s">
        <v>206</v>
      </c>
      <c r="C383">
        <v>1480192000</v>
      </c>
      <c r="D383">
        <v>1988204858.9999998</v>
      </c>
      <c r="E383">
        <v>8891187200</v>
      </c>
      <c r="F383">
        <v>20988824999.999996</v>
      </c>
      <c r="G383">
        <v>33348409058.999996</v>
      </c>
      <c r="H383">
        <v>413</v>
      </c>
      <c r="I383">
        <v>117980</v>
      </c>
      <c r="J383">
        <v>28289.504300000001</v>
      </c>
    </row>
    <row r="384" spans="1:10" x14ac:dyDescent="0.3">
      <c r="A384" t="b">
        <v>0</v>
      </c>
      <c r="B384" t="s">
        <v>540</v>
      </c>
      <c r="C384">
        <v>1463275520</v>
      </c>
      <c r="D384">
        <v>1998990170.9999998</v>
      </c>
      <c r="E384">
        <v>8968012800</v>
      </c>
      <c r="F384">
        <v>20920844999.999996</v>
      </c>
      <c r="G384">
        <v>33351123490.999996</v>
      </c>
      <c r="H384">
        <v>408.28000000000003</v>
      </c>
      <c r="I384">
        <v>118620</v>
      </c>
      <c r="J384">
        <v>28279.018700000001</v>
      </c>
    </row>
    <row r="385" spans="1:10" x14ac:dyDescent="0.3">
      <c r="A385" t="b">
        <v>0</v>
      </c>
      <c r="B385" t="s">
        <v>467</v>
      </c>
      <c r="C385">
        <v>1472307199.9999998</v>
      </c>
      <c r="D385">
        <v>2048198157</v>
      </c>
      <c r="E385">
        <v>8871987200</v>
      </c>
      <c r="F385">
        <v>20959469999.999996</v>
      </c>
      <c r="G385">
        <v>33351962556.999996</v>
      </c>
      <c r="H385">
        <v>410.79999999999995</v>
      </c>
      <c r="I385">
        <v>121540</v>
      </c>
      <c r="J385">
        <v>28254.618900000001</v>
      </c>
    </row>
    <row r="386" spans="1:10" x14ac:dyDescent="0.3">
      <c r="A386" t="b">
        <v>0</v>
      </c>
      <c r="B386" t="s">
        <v>211</v>
      </c>
      <c r="C386">
        <v>1480192000</v>
      </c>
      <c r="D386">
        <v>1993260474.0000002</v>
      </c>
      <c r="E386">
        <v>8920115200</v>
      </c>
      <c r="F386">
        <v>20961015000</v>
      </c>
      <c r="G386">
        <v>33354582674</v>
      </c>
      <c r="H386">
        <v>413</v>
      </c>
      <c r="I386">
        <v>118280</v>
      </c>
      <c r="J386">
        <v>28286.089800000002</v>
      </c>
    </row>
    <row r="387" spans="1:10" x14ac:dyDescent="0.3">
      <c r="A387" t="b">
        <v>0</v>
      </c>
      <c r="B387" t="s">
        <v>511</v>
      </c>
      <c r="C387">
        <v>1464709120</v>
      </c>
      <c r="D387">
        <v>2003708745</v>
      </c>
      <c r="E387">
        <v>8965068800</v>
      </c>
      <c r="F387">
        <v>20922699000</v>
      </c>
      <c r="G387">
        <v>33356185665</v>
      </c>
      <c r="H387">
        <v>408.68</v>
      </c>
      <c r="I387">
        <v>118900</v>
      </c>
      <c r="J387">
        <v>28279.998500000002</v>
      </c>
    </row>
    <row r="388" spans="1:10" x14ac:dyDescent="0.3">
      <c r="A388" t="b">
        <v>0</v>
      </c>
      <c r="B388" t="s">
        <v>472</v>
      </c>
      <c r="C388">
        <v>1472307199.9999998</v>
      </c>
      <c r="D388">
        <v>2053253772.0000002</v>
      </c>
      <c r="E388">
        <v>8900915200</v>
      </c>
      <c r="F388">
        <v>20931660000</v>
      </c>
      <c r="G388">
        <v>33358136172</v>
      </c>
      <c r="H388">
        <v>410.79999999999995</v>
      </c>
      <c r="I388">
        <v>121840</v>
      </c>
      <c r="J388">
        <v>28251.204399999999</v>
      </c>
    </row>
    <row r="389" spans="1:10" x14ac:dyDescent="0.3">
      <c r="A389" t="b">
        <v>0</v>
      </c>
      <c r="B389" t="s">
        <v>221</v>
      </c>
      <c r="C389">
        <v>1480192000</v>
      </c>
      <c r="D389">
        <v>1988204858.9999998</v>
      </c>
      <c r="E389">
        <v>8902758400</v>
      </c>
      <c r="F389">
        <v>20988824999.999996</v>
      </c>
      <c r="G389">
        <v>33359980258.999996</v>
      </c>
      <c r="H389">
        <v>413</v>
      </c>
      <c r="I389">
        <v>117980</v>
      </c>
      <c r="J389">
        <v>28298.544300000001</v>
      </c>
    </row>
    <row r="390" spans="1:10" x14ac:dyDescent="0.3">
      <c r="A390" t="b">
        <v>0</v>
      </c>
      <c r="B390" t="s">
        <v>482</v>
      </c>
      <c r="C390">
        <v>1472307199.9999998</v>
      </c>
      <c r="D390">
        <v>2048198157</v>
      </c>
      <c r="E390">
        <v>8883558400</v>
      </c>
      <c r="F390">
        <v>20959469999.999996</v>
      </c>
      <c r="G390">
        <v>33363533756.999996</v>
      </c>
      <c r="H390">
        <v>410.79999999999995</v>
      </c>
      <c r="I390">
        <v>121540</v>
      </c>
      <c r="J390">
        <v>28263.658899999999</v>
      </c>
    </row>
    <row r="391" spans="1:10" x14ac:dyDescent="0.3">
      <c r="A391" t="b">
        <v>0</v>
      </c>
      <c r="B391" t="s">
        <v>230</v>
      </c>
      <c r="C391">
        <v>1720320000</v>
      </c>
      <c r="D391">
        <v>1947759938.9999998</v>
      </c>
      <c r="E391">
        <v>8805632000</v>
      </c>
      <c r="F391">
        <v>20898906000</v>
      </c>
      <c r="G391">
        <v>33372617939</v>
      </c>
      <c r="H391">
        <v>480</v>
      </c>
      <c r="I391">
        <v>115580</v>
      </c>
      <c r="J391">
        <v>28221.280299999999</v>
      </c>
    </row>
    <row r="392" spans="1:10" x14ac:dyDescent="0.3">
      <c r="A392" t="b">
        <v>0</v>
      </c>
      <c r="B392" t="s">
        <v>90</v>
      </c>
      <c r="C392">
        <v>1440409600</v>
      </c>
      <c r="D392">
        <v>2038086927</v>
      </c>
      <c r="E392">
        <v>8916787199.9999981</v>
      </c>
      <c r="F392">
        <v>20982645000</v>
      </c>
      <c r="G392">
        <v>33377928727</v>
      </c>
      <c r="H392">
        <v>401.9</v>
      </c>
      <c r="I392">
        <v>120940</v>
      </c>
      <c r="J392">
        <v>28297.687900000001</v>
      </c>
    </row>
    <row r="393" spans="1:10" x14ac:dyDescent="0.3">
      <c r="A393" t="b">
        <v>0</v>
      </c>
      <c r="B393" t="s">
        <v>95</v>
      </c>
      <c r="C393">
        <v>1440409600</v>
      </c>
      <c r="D393">
        <v>2043142542.0000002</v>
      </c>
      <c r="E393">
        <v>8941875199.9999981</v>
      </c>
      <c r="F393">
        <v>20954835000</v>
      </c>
      <c r="G393">
        <v>33380262342</v>
      </c>
      <c r="H393">
        <v>401.9</v>
      </c>
      <c r="I393">
        <v>121240</v>
      </c>
      <c r="J393">
        <v>28291.273399999998</v>
      </c>
    </row>
    <row r="394" spans="1:10" x14ac:dyDescent="0.3">
      <c r="A394" t="b">
        <v>0</v>
      </c>
      <c r="B394" t="s">
        <v>119</v>
      </c>
      <c r="C394">
        <v>1440768000</v>
      </c>
      <c r="D394">
        <v>2044827747.0000002</v>
      </c>
      <c r="E394">
        <v>8909107199.9999981</v>
      </c>
      <c r="F394">
        <v>20988824999.999996</v>
      </c>
      <c r="G394">
        <v>33383527946.999992</v>
      </c>
      <c r="H394">
        <v>402</v>
      </c>
      <c r="I394">
        <v>121340</v>
      </c>
      <c r="J394">
        <v>28299.141899999999</v>
      </c>
    </row>
    <row r="395" spans="1:10" x14ac:dyDescent="0.3">
      <c r="A395" t="b">
        <v>0</v>
      </c>
      <c r="B395" t="s">
        <v>148</v>
      </c>
      <c r="C395">
        <v>1444352000</v>
      </c>
      <c r="D395">
        <v>2027975697.0000002</v>
      </c>
      <c r="E395">
        <v>8912947199.9999981</v>
      </c>
      <c r="F395">
        <v>21001803000</v>
      </c>
      <c r="G395">
        <v>33387077897</v>
      </c>
      <c r="H395">
        <v>403</v>
      </c>
      <c r="I395">
        <v>120340</v>
      </c>
      <c r="J395">
        <v>28312.856899999999</v>
      </c>
    </row>
    <row r="396" spans="1:10" x14ac:dyDescent="0.3">
      <c r="A396" t="b">
        <v>0</v>
      </c>
      <c r="B396" t="s">
        <v>105</v>
      </c>
      <c r="C396">
        <v>1440409600</v>
      </c>
      <c r="D396">
        <v>2038086927</v>
      </c>
      <c r="E396">
        <v>8928358400.0000019</v>
      </c>
      <c r="F396">
        <v>20982645000</v>
      </c>
      <c r="G396">
        <v>33389499927</v>
      </c>
      <c r="H396">
        <v>401.9</v>
      </c>
      <c r="I396">
        <v>120940</v>
      </c>
      <c r="J396">
        <v>28306.727900000002</v>
      </c>
    </row>
    <row r="397" spans="1:10" x14ac:dyDescent="0.3">
      <c r="A397" t="b">
        <v>0</v>
      </c>
      <c r="B397" t="s">
        <v>124</v>
      </c>
      <c r="C397">
        <v>1440768000</v>
      </c>
      <c r="D397">
        <v>2049883362</v>
      </c>
      <c r="E397">
        <v>8938035200</v>
      </c>
      <c r="F397">
        <v>20961015000</v>
      </c>
      <c r="G397">
        <v>33389701562</v>
      </c>
      <c r="H397">
        <v>402</v>
      </c>
      <c r="I397">
        <v>121640</v>
      </c>
      <c r="J397">
        <v>28295.7274</v>
      </c>
    </row>
    <row r="398" spans="1:10" x14ac:dyDescent="0.3">
      <c r="A398" t="b">
        <v>0</v>
      </c>
      <c r="B398" t="s">
        <v>153</v>
      </c>
      <c r="C398">
        <v>1444352000</v>
      </c>
      <c r="D398">
        <v>2033031312</v>
      </c>
      <c r="E398">
        <v>8941875199.9999981</v>
      </c>
      <c r="F398">
        <v>20973993000</v>
      </c>
      <c r="G398">
        <v>33393251512</v>
      </c>
      <c r="H398">
        <v>403</v>
      </c>
      <c r="I398">
        <v>120640</v>
      </c>
      <c r="J398">
        <v>28309.4424</v>
      </c>
    </row>
    <row r="399" spans="1:10" x14ac:dyDescent="0.3">
      <c r="A399" t="b">
        <v>0</v>
      </c>
      <c r="B399" t="s">
        <v>409</v>
      </c>
      <c r="C399">
        <v>1447219200</v>
      </c>
      <c r="D399">
        <v>2046512952</v>
      </c>
      <c r="E399">
        <v>8888627199.9999981</v>
      </c>
      <c r="F399">
        <v>21012000000</v>
      </c>
      <c r="G399">
        <v>33394359352</v>
      </c>
      <c r="H399">
        <v>403.8</v>
      </c>
      <c r="I399">
        <v>121440</v>
      </c>
      <c r="J399">
        <v>28308.490399999999</v>
      </c>
    </row>
    <row r="400" spans="1:10" x14ac:dyDescent="0.3">
      <c r="A400" t="b">
        <v>0</v>
      </c>
      <c r="B400" t="s">
        <v>134</v>
      </c>
      <c r="C400">
        <v>1440768000</v>
      </c>
      <c r="D400">
        <v>2044827747.0000002</v>
      </c>
      <c r="E400">
        <v>8920678400</v>
      </c>
      <c r="F400">
        <v>20988824999.999996</v>
      </c>
      <c r="G400">
        <v>33395099146.999996</v>
      </c>
      <c r="H400">
        <v>402</v>
      </c>
      <c r="I400">
        <v>121340</v>
      </c>
      <c r="J400">
        <v>28308.1819</v>
      </c>
    </row>
    <row r="401" spans="1:10" x14ac:dyDescent="0.3">
      <c r="A401" t="b">
        <v>0</v>
      </c>
      <c r="B401" t="s">
        <v>332</v>
      </c>
      <c r="C401">
        <v>1446430720</v>
      </c>
      <c r="D401">
        <v>2058309387</v>
      </c>
      <c r="E401">
        <v>8978636800</v>
      </c>
      <c r="F401">
        <v>20912810999.999992</v>
      </c>
      <c r="G401">
        <v>33396187906.999992</v>
      </c>
      <c r="H401">
        <v>403.58</v>
      </c>
      <c r="I401">
        <v>122140</v>
      </c>
      <c r="J401">
        <v>28284.501899999999</v>
      </c>
    </row>
    <row r="402" spans="1:10" x14ac:dyDescent="0.3">
      <c r="A402" t="b">
        <v>0</v>
      </c>
      <c r="B402" t="s">
        <v>163</v>
      </c>
      <c r="C402">
        <v>1444352000</v>
      </c>
      <c r="D402">
        <v>2027975697.0000002</v>
      </c>
      <c r="E402">
        <v>8924518400</v>
      </c>
      <c r="F402">
        <v>21001803000</v>
      </c>
      <c r="G402">
        <v>33398649097</v>
      </c>
      <c r="H402">
        <v>403</v>
      </c>
      <c r="I402">
        <v>120340</v>
      </c>
      <c r="J402">
        <v>28321.8969</v>
      </c>
    </row>
    <row r="403" spans="1:10" x14ac:dyDescent="0.3">
      <c r="A403" t="b">
        <v>0</v>
      </c>
      <c r="B403" t="s">
        <v>414</v>
      </c>
      <c r="C403">
        <v>1447219200</v>
      </c>
      <c r="D403">
        <v>2051568567.0000002</v>
      </c>
      <c r="E403">
        <v>8917555199.9999981</v>
      </c>
      <c r="F403">
        <v>20984190000</v>
      </c>
      <c r="G403">
        <v>33400532967</v>
      </c>
      <c r="H403">
        <v>403.8</v>
      </c>
      <c r="I403">
        <v>121740</v>
      </c>
      <c r="J403">
        <v>28305.0759</v>
      </c>
    </row>
    <row r="404" spans="1:10" x14ac:dyDescent="0.3">
      <c r="A404" t="b">
        <v>0</v>
      </c>
      <c r="B404" t="s">
        <v>361</v>
      </c>
      <c r="C404">
        <v>1444997119.9999998</v>
      </c>
      <c r="D404">
        <v>2042974021.4999998</v>
      </c>
      <c r="E404">
        <v>8972492800.0000019</v>
      </c>
      <c r="F404">
        <v>20941239000</v>
      </c>
      <c r="G404">
        <v>33401702941.5</v>
      </c>
      <c r="H404">
        <v>403.17999999999995</v>
      </c>
      <c r="I404">
        <v>121230</v>
      </c>
      <c r="J404">
        <v>28303.752550000001</v>
      </c>
    </row>
    <row r="405" spans="1:10" x14ac:dyDescent="0.3">
      <c r="A405" t="b">
        <v>0</v>
      </c>
      <c r="B405" t="s">
        <v>448</v>
      </c>
      <c r="C405">
        <v>1442846720.0000002</v>
      </c>
      <c r="D405">
        <v>2038423968</v>
      </c>
      <c r="E405">
        <v>9012940799.9999981</v>
      </c>
      <c r="F405">
        <v>20909411999.999996</v>
      </c>
      <c r="G405">
        <v>33403623487.999992</v>
      </c>
      <c r="H405">
        <v>402.58000000000004</v>
      </c>
      <c r="I405">
        <v>120960</v>
      </c>
      <c r="J405">
        <v>28302.725599999994</v>
      </c>
    </row>
    <row r="406" spans="1:10" x14ac:dyDescent="0.3">
      <c r="A406" t="b">
        <v>0</v>
      </c>
      <c r="B406" t="s">
        <v>424</v>
      </c>
      <c r="C406">
        <v>1447219200</v>
      </c>
      <c r="D406">
        <v>2046512952</v>
      </c>
      <c r="E406">
        <v>8900198400.0000019</v>
      </c>
      <c r="F406">
        <v>21012000000</v>
      </c>
      <c r="G406">
        <v>33405930552</v>
      </c>
      <c r="H406">
        <v>403.8</v>
      </c>
      <c r="I406">
        <v>121440</v>
      </c>
      <c r="J406">
        <v>28317.5304</v>
      </c>
    </row>
    <row r="407" spans="1:10" x14ac:dyDescent="0.3">
      <c r="A407" t="b">
        <v>0</v>
      </c>
      <c r="B407" t="s">
        <v>61</v>
      </c>
      <c r="C407">
        <v>1440409600</v>
      </c>
      <c r="D407">
        <v>2061679797.0000002</v>
      </c>
      <c r="E407">
        <v>8912947199.9999981</v>
      </c>
      <c r="F407">
        <v>21004274999.999996</v>
      </c>
      <c r="G407">
        <v>33419311596.999992</v>
      </c>
      <c r="H407">
        <v>401.9</v>
      </c>
      <c r="I407">
        <v>122340</v>
      </c>
      <c r="J407">
        <v>28320.286899999999</v>
      </c>
    </row>
    <row r="408" spans="1:10" x14ac:dyDescent="0.3">
      <c r="A408" t="b">
        <v>0</v>
      </c>
      <c r="B408" t="s">
        <v>32</v>
      </c>
      <c r="C408">
        <v>1450803199.9999998</v>
      </c>
      <c r="D408">
        <v>2055781579.5000002</v>
      </c>
      <c r="E408">
        <v>8912947199.9999981</v>
      </c>
      <c r="F408">
        <v>21003039000</v>
      </c>
      <c r="G408">
        <v>33422570979.5</v>
      </c>
      <c r="H408">
        <v>404.79999999999995</v>
      </c>
      <c r="I408">
        <v>121990</v>
      </c>
      <c r="J408">
        <v>28321.997149999999</v>
      </c>
    </row>
    <row r="409" spans="1:10" x14ac:dyDescent="0.3">
      <c r="A409" t="b">
        <v>0</v>
      </c>
      <c r="B409" t="s">
        <v>66</v>
      </c>
      <c r="C409">
        <v>1440409600</v>
      </c>
      <c r="D409">
        <v>2066735412</v>
      </c>
      <c r="E409">
        <v>8941875199.9999981</v>
      </c>
      <c r="F409">
        <v>20976465000</v>
      </c>
      <c r="G409">
        <v>33425485212</v>
      </c>
      <c r="H409">
        <v>401.9</v>
      </c>
      <c r="I409">
        <v>122640</v>
      </c>
      <c r="J409">
        <v>28316.8724</v>
      </c>
    </row>
    <row r="410" spans="1:10" x14ac:dyDescent="0.3">
      <c r="A410" t="b">
        <v>0</v>
      </c>
      <c r="B410" t="s">
        <v>216</v>
      </c>
      <c r="C410">
        <v>1484421120</v>
      </c>
      <c r="D410">
        <v>1998316088.9999998</v>
      </c>
      <c r="E410">
        <v>8983756800.0000019</v>
      </c>
      <c r="F410">
        <v>20961015000</v>
      </c>
      <c r="G410">
        <v>33427509009</v>
      </c>
      <c r="H410">
        <v>414.18</v>
      </c>
      <c r="I410">
        <v>118580</v>
      </c>
      <c r="J410">
        <v>28338.4473</v>
      </c>
    </row>
    <row r="411" spans="1:10" x14ac:dyDescent="0.3">
      <c r="A411" t="b">
        <v>0</v>
      </c>
      <c r="B411" t="s">
        <v>37</v>
      </c>
      <c r="C411">
        <v>1450803199.9999998</v>
      </c>
      <c r="D411">
        <v>2060837194.5</v>
      </c>
      <c r="E411">
        <v>8941875199.9999981</v>
      </c>
      <c r="F411">
        <v>20975229000</v>
      </c>
      <c r="G411">
        <v>33428744594.5</v>
      </c>
      <c r="H411">
        <v>404.79999999999995</v>
      </c>
      <c r="I411">
        <v>122290</v>
      </c>
      <c r="J411">
        <v>28318.58265</v>
      </c>
    </row>
    <row r="412" spans="1:10" x14ac:dyDescent="0.3">
      <c r="A412" t="b">
        <v>0</v>
      </c>
      <c r="B412" t="s">
        <v>76</v>
      </c>
      <c r="C412">
        <v>1440409600</v>
      </c>
      <c r="D412">
        <v>2061679797.0000002</v>
      </c>
      <c r="E412">
        <v>8924518400</v>
      </c>
      <c r="F412">
        <v>21004274999.999996</v>
      </c>
      <c r="G412">
        <v>33430882796.999996</v>
      </c>
      <c r="H412">
        <v>401.9</v>
      </c>
      <c r="I412">
        <v>122340</v>
      </c>
      <c r="J412">
        <v>28329.3269</v>
      </c>
    </row>
    <row r="413" spans="1:10" x14ac:dyDescent="0.3">
      <c r="A413" t="b">
        <v>0</v>
      </c>
      <c r="B413" t="s">
        <v>477</v>
      </c>
      <c r="C413">
        <v>1476536320</v>
      </c>
      <c r="D413">
        <v>2058309387</v>
      </c>
      <c r="E413">
        <v>8964556800</v>
      </c>
      <c r="F413">
        <v>20931660000</v>
      </c>
      <c r="G413">
        <v>33431062507</v>
      </c>
      <c r="H413">
        <v>411.98</v>
      </c>
      <c r="I413">
        <v>122140</v>
      </c>
      <c r="J413">
        <v>28303.561900000001</v>
      </c>
    </row>
    <row r="414" spans="1:10" x14ac:dyDescent="0.3">
      <c r="A414" t="b">
        <v>0</v>
      </c>
      <c r="B414" t="s">
        <v>47</v>
      </c>
      <c r="C414">
        <v>1450803199.9999998</v>
      </c>
      <c r="D414">
        <v>2055781579.5000002</v>
      </c>
      <c r="E414">
        <v>8924518400</v>
      </c>
      <c r="F414">
        <v>21003039000</v>
      </c>
      <c r="G414">
        <v>33434142179.5</v>
      </c>
      <c r="H414">
        <v>404.79999999999995</v>
      </c>
      <c r="I414">
        <v>121990</v>
      </c>
      <c r="J414">
        <v>28331.03715</v>
      </c>
    </row>
    <row r="415" spans="1:10" x14ac:dyDescent="0.3">
      <c r="A415" t="b">
        <v>0</v>
      </c>
      <c r="B415" t="s">
        <v>264</v>
      </c>
      <c r="C415">
        <v>1440051200</v>
      </c>
      <c r="D415">
        <v>2118976767.0000002</v>
      </c>
      <c r="E415">
        <v>8894259200</v>
      </c>
      <c r="F415">
        <v>20996550000</v>
      </c>
      <c r="G415">
        <v>33449837167</v>
      </c>
      <c r="H415">
        <v>401.8</v>
      </c>
      <c r="I415">
        <v>125740</v>
      </c>
      <c r="J415">
        <v>28309.215899999999</v>
      </c>
    </row>
    <row r="416" spans="1:10" x14ac:dyDescent="0.3">
      <c r="A416" t="b">
        <v>0</v>
      </c>
      <c r="B416" t="s">
        <v>293</v>
      </c>
      <c r="C416">
        <v>1439334399.9999998</v>
      </c>
      <c r="D416">
        <v>2081059654.5000002</v>
      </c>
      <c r="E416">
        <v>8895923200</v>
      </c>
      <c r="F416">
        <v>21038574000</v>
      </c>
      <c r="G416">
        <v>33454891254.5</v>
      </c>
      <c r="H416">
        <v>401.59999999999997</v>
      </c>
      <c r="I416">
        <v>123490</v>
      </c>
      <c r="J416">
        <v>28343.644649999998</v>
      </c>
    </row>
    <row r="417" spans="1:10" x14ac:dyDescent="0.3">
      <c r="A417" t="b">
        <v>0</v>
      </c>
      <c r="B417" t="s">
        <v>269</v>
      </c>
      <c r="C417">
        <v>1440051200</v>
      </c>
      <c r="D417">
        <v>2124032382</v>
      </c>
      <c r="E417">
        <v>8923187200</v>
      </c>
      <c r="F417">
        <v>20968739999.999996</v>
      </c>
      <c r="G417">
        <v>33456010781.999996</v>
      </c>
      <c r="H417">
        <v>401.8</v>
      </c>
      <c r="I417">
        <v>126040</v>
      </c>
      <c r="J417">
        <v>28305.8014</v>
      </c>
    </row>
    <row r="418" spans="1:10" x14ac:dyDescent="0.3">
      <c r="A418" t="b">
        <v>0</v>
      </c>
      <c r="B418" t="s">
        <v>100</v>
      </c>
      <c r="C418">
        <v>1444638720</v>
      </c>
      <c r="D418">
        <v>2048198157</v>
      </c>
      <c r="E418">
        <v>9009356800.0000019</v>
      </c>
      <c r="F418">
        <v>20954835000</v>
      </c>
      <c r="G418">
        <v>33457028677</v>
      </c>
      <c r="H418">
        <v>403.08</v>
      </c>
      <c r="I418">
        <v>121540</v>
      </c>
      <c r="J418">
        <v>28346.6309</v>
      </c>
    </row>
    <row r="419" spans="1:10" x14ac:dyDescent="0.3">
      <c r="A419" t="b">
        <v>0</v>
      </c>
      <c r="B419" t="s">
        <v>298</v>
      </c>
      <c r="C419">
        <v>1439334399.9999998</v>
      </c>
      <c r="D419">
        <v>2086115269.5</v>
      </c>
      <c r="E419">
        <v>8924851200</v>
      </c>
      <c r="F419">
        <v>21010764000.000004</v>
      </c>
      <c r="G419">
        <v>33461064869.500004</v>
      </c>
      <c r="H419">
        <v>401.59999999999997</v>
      </c>
      <c r="I419">
        <v>123790</v>
      </c>
      <c r="J419">
        <v>28340.230149999999</v>
      </c>
    </row>
    <row r="420" spans="1:10" x14ac:dyDescent="0.3">
      <c r="A420" t="b">
        <v>0</v>
      </c>
      <c r="B420" t="s">
        <v>279</v>
      </c>
      <c r="C420">
        <v>1440051200</v>
      </c>
      <c r="D420">
        <v>2118976767.0000002</v>
      </c>
      <c r="E420">
        <v>8905830400</v>
      </c>
      <c r="F420">
        <v>20996550000</v>
      </c>
      <c r="G420">
        <v>33461408367</v>
      </c>
      <c r="H420">
        <v>401.8</v>
      </c>
      <c r="I420">
        <v>125740</v>
      </c>
      <c r="J420">
        <v>28318.2559</v>
      </c>
    </row>
    <row r="421" spans="1:10" x14ac:dyDescent="0.3">
      <c r="A421" t="b">
        <v>0</v>
      </c>
      <c r="B421" t="s">
        <v>129</v>
      </c>
      <c r="C421">
        <v>1444997119.9999998</v>
      </c>
      <c r="D421">
        <v>2054938977</v>
      </c>
      <c r="E421">
        <v>9001676800.0000019</v>
      </c>
      <c r="F421">
        <v>20961015000</v>
      </c>
      <c r="G421">
        <v>33462627897</v>
      </c>
      <c r="H421">
        <v>403.17999999999995</v>
      </c>
      <c r="I421">
        <v>121940</v>
      </c>
      <c r="J421">
        <v>28348.084900000002</v>
      </c>
    </row>
    <row r="422" spans="1:10" x14ac:dyDescent="0.3">
      <c r="A422" t="b">
        <v>0</v>
      </c>
      <c r="B422" t="s">
        <v>158</v>
      </c>
      <c r="C422">
        <v>1448581120</v>
      </c>
      <c r="D422">
        <v>2038086927</v>
      </c>
      <c r="E422">
        <v>9005516800.0000019</v>
      </c>
      <c r="F422">
        <v>20973993000</v>
      </c>
      <c r="G422">
        <v>33466177847</v>
      </c>
      <c r="H422">
        <v>404.18</v>
      </c>
      <c r="I422">
        <v>120940</v>
      </c>
      <c r="J422">
        <v>28361.799900000002</v>
      </c>
    </row>
    <row r="423" spans="1:10" x14ac:dyDescent="0.3">
      <c r="A423" t="b">
        <v>0</v>
      </c>
      <c r="B423" t="s">
        <v>308</v>
      </c>
      <c r="C423">
        <v>1439334399.9999998</v>
      </c>
      <c r="D423">
        <v>2081059654.5000002</v>
      </c>
      <c r="E423">
        <v>8907494400</v>
      </c>
      <c r="F423">
        <v>21038574000</v>
      </c>
      <c r="G423">
        <v>33466462454.5</v>
      </c>
      <c r="H423">
        <v>401.59999999999997</v>
      </c>
      <c r="I423">
        <v>123490</v>
      </c>
      <c r="J423">
        <v>28352.684649999999</v>
      </c>
    </row>
    <row r="424" spans="1:10" x14ac:dyDescent="0.3">
      <c r="A424" t="b">
        <v>0</v>
      </c>
      <c r="B424" t="s">
        <v>419</v>
      </c>
      <c r="C424">
        <v>1451448319.9999998</v>
      </c>
      <c r="D424">
        <v>2056624182</v>
      </c>
      <c r="E424">
        <v>8981196800.0000019</v>
      </c>
      <c r="F424">
        <v>20984190000</v>
      </c>
      <c r="G424">
        <v>33473459302</v>
      </c>
      <c r="H424">
        <v>404.97999999999996</v>
      </c>
      <c r="I424">
        <v>122040</v>
      </c>
      <c r="J424">
        <v>28357.433400000002</v>
      </c>
    </row>
    <row r="425" spans="1:10" x14ac:dyDescent="0.3">
      <c r="A425" t="b">
        <v>0</v>
      </c>
      <c r="B425" t="s">
        <v>177</v>
      </c>
      <c r="C425">
        <v>1439692800.0000002</v>
      </c>
      <c r="D425">
        <v>2088643077</v>
      </c>
      <c r="E425">
        <v>9006387200</v>
      </c>
      <c r="F425">
        <v>20959469999.999996</v>
      </c>
      <c r="G425">
        <v>33494193076.999996</v>
      </c>
      <c r="H425">
        <v>401.70000000000005</v>
      </c>
      <c r="I425">
        <v>123940</v>
      </c>
      <c r="J425">
        <v>28354.762900000002</v>
      </c>
    </row>
    <row r="426" spans="1:10" x14ac:dyDescent="0.3">
      <c r="A426" t="b">
        <v>0</v>
      </c>
      <c r="B426" t="s">
        <v>71</v>
      </c>
      <c r="C426">
        <v>1444638720</v>
      </c>
      <c r="D426">
        <v>2071791027</v>
      </c>
      <c r="E426">
        <v>9005516800.0000019</v>
      </c>
      <c r="F426">
        <v>20976465000</v>
      </c>
      <c r="G426">
        <v>33498411547</v>
      </c>
      <c r="H426">
        <v>403.08</v>
      </c>
      <c r="I426">
        <v>122940</v>
      </c>
      <c r="J426">
        <v>28369.229899999998</v>
      </c>
    </row>
    <row r="427" spans="1:10" x14ac:dyDescent="0.3">
      <c r="A427" t="b">
        <v>0</v>
      </c>
      <c r="B427" t="s">
        <v>182</v>
      </c>
      <c r="C427">
        <v>1439692800.0000002</v>
      </c>
      <c r="D427">
        <v>2093698692.0000002</v>
      </c>
      <c r="E427">
        <v>9035315200</v>
      </c>
      <c r="F427">
        <v>20931660000</v>
      </c>
      <c r="G427">
        <v>33500366692</v>
      </c>
      <c r="H427">
        <v>401.70000000000005</v>
      </c>
      <c r="I427">
        <v>124240</v>
      </c>
      <c r="J427">
        <v>28351.348399999999</v>
      </c>
    </row>
    <row r="428" spans="1:10" x14ac:dyDescent="0.3">
      <c r="A428" t="b">
        <v>0</v>
      </c>
      <c r="B428" t="s">
        <v>42</v>
      </c>
      <c r="C428">
        <v>1455032320</v>
      </c>
      <c r="D428">
        <v>2065892809.5000002</v>
      </c>
      <c r="E428">
        <v>9005516800.0000019</v>
      </c>
      <c r="F428">
        <v>20975229000</v>
      </c>
      <c r="G428">
        <v>33501670929.5</v>
      </c>
      <c r="H428">
        <v>405.98</v>
      </c>
      <c r="I428">
        <v>122590</v>
      </c>
      <c r="J428">
        <v>28370.940149999999</v>
      </c>
    </row>
    <row r="429" spans="1:10" x14ac:dyDescent="0.3">
      <c r="A429" t="b">
        <v>0</v>
      </c>
      <c r="B429" t="s">
        <v>192</v>
      </c>
      <c r="C429">
        <v>1439692800.0000002</v>
      </c>
      <c r="D429">
        <v>2088643077</v>
      </c>
      <c r="E429">
        <v>9017958400.0000019</v>
      </c>
      <c r="F429">
        <v>20959469999.999996</v>
      </c>
      <c r="G429">
        <v>33505764277</v>
      </c>
      <c r="H429">
        <v>401.70000000000005</v>
      </c>
      <c r="I429">
        <v>123940</v>
      </c>
      <c r="J429">
        <v>28363.802899999999</v>
      </c>
    </row>
    <row r="430" spans="1:10" x14ac:dyDescent="0.3">
      <c r="A430" t="b">
        <v>0</v>
      </c>
      <c r="B430" t="s">
        <v>235</v>
      </c>
      <c r="C430">
        <v>1723187199.9999998</v>
      </c>
      <c r="D430">
        <v>1988204858.9999998</v>
      </c>
      <c r="E430">
        <v>8875059200.0000019</v>
      </c>
      <c r="F430">
        <v>20940621000</v>
      </c>
      <c r="G430">
        <v>33527072259</v>
      </c>
      <c r="H430">
        <v>480.79999999999995</v>
      </c>
      <c r="I430">
        <v>117980</v>
      </c>
      <c r="J430">
        <v>28325.024300000005</v>
      </c>
    </row>
    <row r="431" spans="1:10" x14ac:dyDescent="0.3">
      <c r="A431" t="b">
        <v>0</v>
      </c>
      <c r="B431" t="s">
        <v>274</v>
      </c>
      <c r="C431">
        <v>1444280320</v>
      </c>
      <c r="D431">
        <v>2129087997.0000002</v>
      </c>
      <c r="E431">
        <v>8986828800.0000019</v>
      </c>
      <c r="F431">
        <v>20968739999.999996</v>
      </c>
      <c r="G431">
        <v>33528937117</v>
      </c>
      <c r="H431">
        <v>402.98</v>
      </c>
      <c r="I431">
        <v>126340</v>
      </c>
      <c r="J431">
        <v>28358.158899999999</v>
      </c>
    </row>
    <row r="432" spans="1:10" x14ac:dyDescent="0.3">
      <c r="A432" t="b">
        <v>0</v>
      </c>
      <c r="B432" t="s">
        <v>240</v>
      </c>
      <c r="C432">
        <v>1723187199.9999998</v>
      </c>
      <c r="D432">
        <v>1993260474.0000002</v>
      </c>
      <c r="E432">
        <v>8903987200</v>
      </c>
      <c r="F432">
        <v>20912810999.999992</v>
      </c>
      <c r="G432">
        <v>33533245873.999992</v>
      </c>
      <c r="H432">
        <v>480.79999999999995</v>
      </c>
      <c r="I432">
        <v>118280</v>
      </c>
      <c r="J432">
        <v>28321.609799999998</v>
      </c>
    </row>
    <row r="433" spans="1:10" x14ac:dyDescent="0.3">
      <c r="A433" t="b">
        <v>0</v>
      </c>
      <c r="B433" t="s">
        <v>303</v>
      </c>
      <c r="C433">
        <v>1443563520</v>
      </c>
      <c r="D433">
        <v>2091170884.5000002</v>
      </c>
      <c r="E433">
        <v>8988492800.0000019</v>
      </c>
      <c r="F433">
        <v>21010764000.000004</v>
      </c>
      <c r="G433">
        <v>33533991204.500008</v>
      </c>
      <c r="H433">
        <v>402.78</v>
      </c>
      <c r="I433">
        <v>124090</v>
      </c>
      <c r="J433">
        <v>28392.587650000001</v>
      </c>
    </row>
    <row r="434" spans="1:10" x14ac:dyDescent="0.3">
      <c r="A434" t="b">
        <v>0</v>
      </c>
      <c r="B434" t="s">
        <v>187</v>
      </c>
      <c r="C434">
        <v>1443921920</v>
      </c>
      <c r="D434">
        <v>2098754307</v>
      </c>
      <c r="E434">
        <v>9098956800.0000019</v>
      </c>
      <c r="F434">
        <v>20931660000</v>
      </c>
      <c r="G434">
        <v>33573293027</v>
      </c>
      <c r="H434">
        <v>402.88</v>
      </c>
      <c r="I434">
        <v>124540</v>
      </c>
      <c r="J434">
        <v>28403.705900000001</v>
      </c>
    </row>
    <row r="435" spans="1:10" x14ac:dyDescent="0.3">
      <c r="A435" t="b">
        <v>0</v>
      </c>
      <c r="B435" t="s">
        <v>245</v>
      </c>
      <c r="C435">
        <v>1727416320</v>
      </c>
      <c r="D435">
        <v>1998316088.9999998</v>
      </c>
      <c r="E435">
        <v>8967628800</v>
      </c>
      <c r="F435">
        <v>20912810999.999992</v>
      </c>
      <c r="G435">
        <v>33606172208.999992</v>
      </c>
      <c r="H435">
        <v>481.98</v>
      </c>
      <c r="I435">
        <v>118580</v>
      </c>
      <c r="J435">
        <v>28373.9673</v>
      </c>
    </row>
    <row r="436" spans="1:10" x14ac:dyDescent="0.3">
      <c r="A436" t="b">
        <v>0</v>
      </c>
      <c r="B436" t="s">
        <v>250</v>
      </c>
      <c r="C436">
        <v>1727416320</v>
      </c>
      <c r="D436">
        <v>1998316088.9999998</v>
      </c>
      <c r="E436">
        <v>8967628800</v>
      </c>
      <c r="F436">
        <v>20912810999.999992</v>
      </c>
      <c r="G436">
        <v>33606172208.999992</v>
      </c>
      <c r="H436">
        <v>481.98</v>
      </c>
      <c r="I436">
        <v>118580</v>
      </c>
      <c r="J436">
        <v>28373.9673</v>
      </c>
    </row>
  </sheetData>
  <sortState xmlns:xlrd2="http://schemas.microsoft.com/office/spreadsheetml/2017/richdata2" ref="A1:J436">
    <sortCondition ref="G1:G43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72"/>
  <sheetViews>
    <sheetView zoomScale="96" zoomScaleNormal="96" workbookViewId="0">
      <selection activeCell="G12" sqref="G12"/>
    </sheetView>
  </sheetViews>
  <sheetFormatPr defaultRowHeight="14.4" x14ac:dyDescent="0.3"/>
  <cols>
    <col min="2" max="2" width="45.109375" customWidth="1"/>
    <col min="3" max="3" width="12.44140625" customWidth="1"/>
    <col min="4" max="4" width="12.109375" customWidth="1"/>
    <col min="5" max="5" width="14.6640625" customWidth="1"/>
    <col min="6" max="6" width="13.5546875" customWidth="1"/>
    <col min="7" max="7" width="19.5546875" customWidth="1"/>
    <col min="9" max="9" width="16.33203125" customWidth="1"/>
    <col min="10" max="10" width="12.109375" customWidth="1"/>
    <col min="11" max="11" width="16.44140625" customWidth="1"/>
    <col min="12" max="12" width="11.109375" bestFit="1" customWidth="1"/>
    <col min="14" max="14" width="11.109375" bestFit="1" customWidth="1"/>
    <col min="15" max="15" width="12.33203125" bestFit="1" customWidth="1"/>
    <col min="16" max="16" width="14" bestFit="1" customWidth="1"/>
  </cols>
  <sheetData>
    <row r="1" spans="1:15" ht="15.6" x14ac:dyDescent="0.3"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</row>
    <row r="2" spans="1:15" ht="15.6" x14ac:dyDescent="0.3">
      <c r="A2" t="s">
        <v>556</v>
      </c>
      <c r="B2" s="34" t="s">
        <v>316</v>
      </c>
      <c r="C2" s="34">
        <f>L2/0.6</f>
        <v>168000000</v>
      </c>
      <c r="D2" s="34">
        <f>M2/0.1</f>
        <v>689850000</v>
      </c>
      <c r="E2" s="34">
        <f>N2/0.17</f>
        <v>1344000000</v>
      </c>
      <c r="F2" s="34">
        <f>O2/0.13</f>
        <v>819000000.00000012</v>
      </c>
      <c r="G2" s="34">
        <v>504735000</v>
      </c>
      <c r="H2" s="35">
        <v>8.4</v>
      </c>
      <c r="I2" s="34">
        <v>21000</v>
      </c>
      <c r="J2" s="35">
        <v>302.08499999999998</v>
      </c>
      <c r="K2" s="34">
        <f>J2*10000000</f>
        <v>3020850000</v>
      </c>
      <c r="L2" s="34">
        <v>100800000</v>
      </c>
      <c r="M2" s="34">
        <v>68985000</v>
      </c>
      <c r="N2" s="34">
        <v>228480000.00000003</v>
      </c>
      <c r="O2" s="34">
        <v>106470000.00000001</v>
      </c>
    </row>
    <row r="3" spans="1:15" ht="15.6" x14ac:dyDescent="0.3">
      <c r="A3" t="s">
        <v>556</v>
      </c>
      <c r="B3" s="34" t="s">
        <v>287</v>
      </c>
      <c r="C3" s="34">
        <f t="shared" ref="C3:C11" si="0">L3/0.6</f>
        <v>112000000</v>
      </c>
      <c r="D3" s="34">
        <f t="shared" ref="D3:D11" si="1">M3/0.1</f>
        <v>914051250</v>
      </c>
      <c r="E3" s="34">
        <f t="shared" ref="E3:E13" si="2">N3/0.17</f>
        <v>1491000000</v>
      </c>
      <c r="F3" s="34">
        <f t="shared" ref="F3:F14" si="3">O3/0.13</f>
        <v>1533000000.0000002</v>
      </c>
      <c r="G3" s="34">
        <v>611365125</v>
      </c>
      <c r="H3" s="35">
        <v>5.6000000000000005</v>
      </c>
      <c r="I3" s="34">
        <v>27825</v>
      </c>
      <c r="J3" s="35">
        <v>405.00512500000002</v>
      </c>
      <c r="K3" s="34">
        <f t="shared" ref="K3:K11" si="4">J3*10000000</f>
        <v>4050051250</v>
      </c>
      <c r="L3" s="34">
        <v>67200000</v>
      </c>
      <c r="M3" s="34">
        <v>91405125</v>
      </c>
      <c r="N3" s="34">
        <v>253470000.00000003</v>
      </c>
      <c r="O3" s="34">
        <v>199290000.00000003</v>
      </c>
    </row>
    <row r="4" spans="1:15" ht="15.6" x14ac:dyDescent="0.3">
      <c r="A4" t="s">
        <v>556</v>
      </c>
      <c r="B4" s="34" t="s">
        <v>88</v>
      </c>
      <c r="C4" s="34">
        <f t="shared" si="0"/>
        <v>189000000.00000003</v>
      </c>
      <c r="D4" s="34">
        <f t="shared" si="1"/>
        <v>689850000</v>
      </c>
      <c r="E4" s="34">
        <f t="shared" si="2"/>
        <v>2064999999.9999998</v>
      </c>
      <c r="F4" s="34">
        <f t="shared" si="3"/>
        <v>1575000000</v>
      </c>
      <c r="G4" s="34">
        <v>738185000</v>
      </c>
      <c r="H4" s="35">
        <v>9.4500000000000011</v>
      </c>
      <c r="I4" s="34">
        <v>21000</v>
      </c>
      <c r="J4" s="35">
        <v>451.88499999999999</v>
      </c>
      <c r="K4" s="34">
        <f t="shared" si="4"/>
        <v>4518850000</v>
      </c>
      <c r="L4" s="34">
        <v>113400000.00000001</v>
      </c>
      <c r="M4" s="34">
        <v>68985000</v>
      </c>
      <c r="N4" s="34">
        <v>351050000</v>
      </c>
      <c r="O4" s="34">
        <v>204750000</v>
      </c>
    </row>
    <row r="5" spans="1:15" ht="15.6" x14ac:dyDescent="0.3">
      <c r="A5" t="s">
        <v>556</v>
      </c>
      <c r="B5" s="34" t="s">
        <v>117</v>
      </c>
      <c r="C5" s="34">
        <f t="shared" si="0"/>
        <v>196000000</v>
      </c>
      <c r="D5" s="34">
        <f t="shared" si="1"/>
        <v>735840000</v>
      </c>
      <c r="E5" s="34">
        <f t="shared" si="2"/>
        <v>1960000000.0000002</v>
      </c>
      <c r="F5" s="34">
        <f t="shared" si="3"/>
        <v>1680000000</v>
      </c>
      <c r="G5" s="34">
        <v>742784000</v>
      </c>
      <c r="H5" s="35">
        <v>9.8000000000000007</v>
      </c>
      <c r="I5" s="34">
        <v>22400</v>
      </c>
      <c r="J5" s="35">
        <v>457.18400000000003</v>
      </c>
      <c r="K5" s="34">
        <f t="shared" si="4"/>
        <v>4571840000</v>
      </c>
      <c r="L5" s="34">
        <v>117600000</v>
      </c>
      <c r="M5" s="34">
        <v>73584000</v>
      </c>
      <c r="N5" s="34">
        <v>333200000.00000006</v>
      </c>
      <c r="O5" s="34">
        <v>218400000</v>
      </c>
    </row>
    <row r="6" spans="1:15" ht="15.6" x14ac:dyDescent="0.3">
      <c r="A6" t="s">
        <v>556</v>
      </c>
      <c r="B6" s="34" t="s">
        <v>87</v>
      </c>
      <c r="C6" s="34">
        <f t="shared" si="0"/>
        <v>147000000</v>
      </c>
      <c r="D6" s="34">
        <f t="shared" si="1"/>
        <v>758835000</v>
      </c>
      <c r="E6" s="34">
        <f t="shared" si="2"/>
        <v>2205000000</v>
      </c>
      <c r="F6" s="34">
        <f t="shared" si="3"/>
        <v>1575000000</v>
      </c>
      <c r="G6" s="34">
        <v>743683500</v>
      </c>
      <c r="H6" s="35">
        <v>7.3500000000000005</v>
      </c>
      <c r="I6" s="34">
        <v>23100</v>
      </c>
      <c r="J6" s="35">
        <v>468.58350000000002</v>
      </c>
      <c r="K6" s="34">
        <f t="shared" si="4"/>
        <v>4685835000</v>
      </c>
      <c r="L6" s="34">
        <v>88200000</v>
      </c>
      <c r="M6" s="34">
        <v>75883500</v>
      </c>
      <c r="N6" s="34">
        <v>374850000</v>
      </c>
      <c r="O6" s="34">
        <v>204750000</v>
      </c>
    </row>
    <row r="7" spans="1:15" ht="15.6" x14ac:dyDescent="0.3">
      <c r="A7" t="s">
        <v>556</v>
      </c>
      <c r="B7" s="34" t="s">
        <v>116</v>
      </c>
      <c r="C7" s="34">
        <f t="shared" si="0"/>
        <v>154000000</v>
      </c>
      <c r="D7" s="34">
        <f t="shared" si="1"/>
        <v>804825000</v>
      </c>
      <c r="E7" s="34">
        <f t="shared" si="2"/>
        <v>2099999999.9999998</v>
      </c>
      <c r="F7" s="34">
        <f t="shared" si="3"/>
        <v>1680000000</v>
      </c>
      <c r="G7" s="34">
        <v>748282500</v>
      </c>
      <c r="H7" s="35">
        <v>7.7</v>
      </c>
      <c r="I7" s="34">
        <v>24500</v>
      </c>
      <c r="J7" s="35">
        <v>473.88249999999999</v>
      </c>
      <c r="K7" s="34">
        <f t="shared" si="4"/>
        <v>4738825000</v>
      </c>
      <c r="L7" s="34">
        <v>92400000</v>
      </c>
      <c r="M7" s="34">
        <v>80482500</v>
      </c>
      <c r="N7" s="34">
        <v>357000000</v>
      </c>
      <c r="O7" s="34">
        <v>218400000</v>
      </c>
    </row>
    <row r="8" spans="1:15" ht="15.6" x14ac:dyDescent="0.3">
      <c r="A8" t="s">
        <v>556</v>
      </c>
      <c r="B8" s="34" t="s">
        <v>338</v>
      </c>
      <c r="C8" s="34">
        <f t="shared" si="0"/>
        <v>308000000</v>
      </c>
      <c r="D8" s="34">
        <f t="shared" si="1"/>
        <v>1011780000</v>
      </c>
      <c r="E8" s="34">
        <f t="shared" si="2"/>
        <v>1693999999.9999998</v>
      </c>
      <c r="F8" s="34">
        <f t="shared" si="3"/>
        <v>1344000000</v>
      </c>
      <c r="G8" s="34">
        <v>748678000</v>
      </c>
      <c r="H8" s="35">
        <v>15.4</v>
      </c>
      <c r="I8" s="34">
        <v>30800</v>
      </c>
      <c r="J8" s="35">
        <v>435.77800000000002</v>
      </c>
      <c r="K8" s="34">
        <f t="shared" si="4"/>
        <v>4357780000</v>
      </c>
      <c r="L8" s="34">
        <v>184800000</v>
      </c>
      <c r="M8" s="34">
        <v>101178000</v>
      </c>
      <c r="N8" s="34">
        <v>287980000</v>
      </c>
      <c r="O8" s="34">
        <v>174720000</v>
      </c>
    </row>
    <row r="9" spans="1:15" ht="15.6" x14ac:dyDescent="0.3">
      <c r="A9" t="s">
        <v>556</v>
      </c>
      <c r="B9" s="34" t="s">
        <v>341</v>
      </c>
      <c r="C9" s="34">
        <f t="shared" si="0"/>
        <v>448000000</v>
      </c>
      <c r="D9" s="34">
        <f t="shared" si="1"/>
        <v>965790000</v>
      </c>
      <c r="E9" s="34">
        <f t="shared" si="2"/>
        <v>1554000000</v>
      </c>
      <c r="F9" s="34">
        <f t="shared" si="3"/>
        <v>1239000000.0000002</v>
      </c>
      <c r="G9" s="34">
        <v>790629000</v>
      </c>
      <c r="H9" s="35">
        <v>22.400000000000002</v>
      </c>
      <c r="I9" s="34">
        <v>29400</v>
      </c>
      <c r="J9" s="35">
        <v>420.67899999999997</v>
      </c>
      <c r="K9" s="34">
        <f t="shared" si="4"/>
        <v>4206789999.9999995</v>
      </c>
      <c r="L9" s="34">
        <v>268800000</v>
      </c>
      <c r="M9" s="34">
        <v>96579000</v>
      </c>
      <c r="N9" s="34">
        <v>264180000</v>
      </c>
      <c r="O9" s="34">
        <v>161070000.00000003</v>
      </c>
    </row>
    <row r="10" spans="1:15" ht="15.6" x14ac:dyDescent="0.3">
      <c r="A10" t="s">
        <v>556</v>
      </c>
      <c r="B10" s="34" t="s">
        <v>403</v>
      </c>
      <c r="C10" s="34">
        <f t="shared" si="0"/>
        <v>266000000</v>
      </c>
      <c r="D10" s="34">
        <f t="shared" si="1"/>
        <v>678352500</v>
      </c>
      <c r="E10" s="34">
        <f t="shared" si="2"/>
        <v>1749999999.9999998</v>
      </c>
      <c r="F10" s="34">
        <f t="shared" si="3"/>
        <v>2100000000</v>
      </c>
      <c r="G10" s="34">
        <v>797935250</v>
      </c>
      <c r="H10" s="35">
        <v>13.3</v>
      </c>
      <c r="I10" s="34">
        <v>20650</v>
      </c>
      <c r="J10" s="35">
        <v>479.43525</v>
      </c>
      <c r="K10" s="34">
        <f t="shared" si="4"/>
        <v>4794352500</v>
      </c>
      <c r="L10" s="34">
        <v>159600000</v>
      </c>
      <c r="M10" s="34">
        <v>67835250</v>
      </c>
      <c r="N10" s="34">
        <v>297500000</v>
      </c>
      <c r="O10" s="34">
        <v>273000000</v>
      </c>
    </row>
    <row r="11" spans="1:15" ht="15.6" x14ac:dyDescent="0.3">
      <c r="A11" t="s">
        <v>556</v>
      </c>
      <c r="B11" s="34" t="s">
        <v>171</v>
      </c>
      <c r="C11" s="34">
        <f t="shared" si="0"/>
        <v>118999999.99999999</v>
      </c>
      <c r="D11" s="34">
        <f t="shared" si="1"/>
        <v>965790000</v>
      </c>
      <c r="E11" s="34">
        <f t="shared" si="2"/>
        <v>3080000000</v>
      </c>
      <c r="F11" s="34">
        <f t="shared" si="3"/>
        <v>1155000000</v>
      </c>
      <c r="G11" s="34">
        <v>841729000</v>
      </c>
      <c r="H11" s="35">
        <v>5.9499999999999993</v>
      </c>
      <c r="I11" s="34">
        <v>29400</v>
      </c>
      <c r="J11" s="35">
        <v>531.97900000000004</v>
      </c>
      <c r="K11" s="34">
        <f t="shared" si="4"/>
        <v>5319790000</v>
      </c>
      <c r="L11" s="34">
        <v>71399999.999999985</v>
      </c>
      <c r="M11" s="34">
        <v>96579000</v>
      </c>
      <c r="N11" s="34">
        <v>523600000</v>
      </c>
      <c r="O11" s="34">
        <v>150150000</v>
      </c>
    </row>
    <row r="12" spans="1:15" ht="15.6" x14ac:dyDescent="0.3">
      <c r="A12" t="s">
        <v>556</v>
      </c>
      <c r="B12" s="34" t="s">
        <v>309</v>
      </c>
      <c r="C12" s="34">
        <v>151200000</v>
      </c>
      <c r="D12" s="34">
        <v>123598125</v>
      </c>
      <c r="E12" s="34">
        <f t="shared" si="2"/>
        <v>0</v>
      </c>
      <c r="F12" s="34">
        <f t="shared" si="3"/>
        <v>0</v>
      </c>
      <c r="G12" s="34">
        <v>855308125</v>
      </c>
      <c r="H12" s="34">
        <v>12.6</v>
      </c>
      <c r="I12" s="34">
        <v>37625</v>
      </c>
      <c r="J12" s="34">
        <v>538.698125</v>
      </c>
      <c r="K12" s="34"/>
      <c r="L12" s="34"/>
    </row>
    <row r="13" spans="1:15" ht="15.6" x14ac:dyDescent="0.3">
      <c r="A13" t="s">
        <v>556</v>
      </c>
      <c r="B13" s="34" t="s">
        <v>106</v>
      </c>
      <c r="C13" s="34">
        <v>163800000</v>
      </c>
      <c r="D13" s="34">
        <v>94279500</v>
      </c>
      <c r="E13" s="34">
        <f t="shared" si="2"/>
        <v>0</v>
      </c>
      <c r="F13" s="34">
        <f t="shared" si="3"/>
        <v>0</v>
      </c>
      <c r="G13" s="34">
        <v>894029500</v>
      </c>
      <c r="H13" s="34">
        <v>13.65</v>
      </c>
      <c r="I13" s="34">
        <v>28700</v>
      </c>
      <c r="J13" s="34">
        <v>545.07950000000005</v>
      </c>
      <c r="K13" s="34">
        <f>J13*10000000</f>
        <v>5450795000.000001</v>
      </c>
      <c r="L13" s="34"/>
    </row>
    <row r="14" spans="1:15" ht="15.6" x14ac:dyDescent="0.3">
      <c r="A14" t="s">
        <v>556</v>
      </c>
      <c r="B14" s="34" t="s">
        <v>312</v>
      </c>
      <c r="C14" s="34">
        <v>235200000</v>
      </c>
      <c r="D14" s="34">
        <v>118999125</v>
      </c>
      <c r="E14" s="34">
        <v>289170000</v>
      </c>
      <c r="F14" s="34">
        <f t="shared" si="3"/>
        <v>0</v>
      </c>
      <c r="G14" s="34">
        <v>897259125</v>
      </c>
      <c r="H14" s="34">
        <v>19.600000000000001</v>
      </c>
      <c r="I14" s="34">
        <v>36225</v>
      </c>
      <c r="J14" s="34">
        <v>523.59912499999996</v>
      </c>
      <c r="K14" s="34"/>
      <c r="L14" s="34"/>
    </row>
    <row r="15" spans="1:15" ht="15.6" x14ac:dyDescent="0.3">
      <c r="A15" t="s">
        <v>556</v>
      </c>
      <c r="B15" s="34" t="s">
        <v>340</v>
      </c>
      <c r="C15" s="34">
        <v>168000000</v>
      </c>
      <c r="D15" s="34">
        <v>103477500</v>
      </c>
      <c r="E15" s="34">
        <v>442680000</v>
      </c>
      <c r="F15" s="34">
        <v>188370000</v>
      </c>
      <c r="G15" s="34">
        <v>902527500</v>
      </c>
      <c r="H15" s="34">
        <v>14</v>
      </c>
      <c r="I15" s="34">
        <v>31500</v>
      </c>
      <c r="J15" s="34">
        <v>536.77750000000003</v>
      </c>
      <c r="K15" s="34"/>
      <c r="L15" s="34"/>
    </row>
    <row r="16" spans="1:15" x14ac:dyDescent="0.3">
      <c r="A16" t="b">
        <v>0</v>
      </c>
      <c r="B16" t="s">
        <v>397</v>
      </c>
      <c r="C16">
        <v>201600000</v>
      </c>
      <c r="D16">
        <v>69444900</v>
      </c>
      <c r="E16">
        <v>434350000</v>
      </c>
      <c r="F16">
        <v>197925000</v>
      </c>
      <c r="G16">
        <v>903319900</v>
      </c>
      <c r="H16">
        <v>16.8</v>
      </c>
      <c r="I16">
        <v>21140</v>
      </c>
      <c r="J16">
        <v>510.79489999999998</v>
      </c>
    </row>
    <row r="17" spans="1:11" x14ac:dyDescent="0.3">
      <c r="A17" t="b">
        <v>0</v>
      </c>
      <c r="B17" t="s">
        <v>354</v>
      </c>
      <c r="C17">
        <v>151200000</v>
      </c>
      <c r="D17">
        <v>93014775</v>
      </c>
      <c r="E17">
        <v>404600000</v>
      </c>
      <c r="F17">
        <v>255937500</v>
      </c>
      <c r="G17">
        <v>904752275</v>
      </c>
      <c r="H17">
        <v>12.6</v>
      </c>
      <c r="I17">
        <v>28315</v>
      </c>
      <c r="J17">
        <v>553.08977500000003</v>
      </c>
    </row>
    <row r="18" spans="1:11" x14ac:dyDescent="0.3">
      <c r="A18" t="s">
        <v>556</v>
      </c>
      <c r="B18" t="s">
        <v>339</v>
      </c>
      <c r="C18">
        <v>142799999.99999997</v>
      </c>
      <c r="D18">
        <v>110376000</v>
      </c>
      <c r="E18">
        <v>466480000</v>
      </c>
      <c r="F18">
        <v>188370000</v>
      </c>
      <c r="G18">
        <v>908026000</v>
      </c>
      <c r="H18">
        <v>11.899999999999999</v>
      </c>
      <c r="I18">
        <v>33600</v>
      </c>
      <c r="J18">
        <v>553.476</v>
      </c>
    </row>
    <row r="19" spans="1:11" x14ac:dyDescent="0.3">
      <c r="A19" t="b">
        <v>0</v>
      </c>
      <c r="B19" t="s">
        <v>270</v>
      </c>
      <c r="C19">
        <v>159600000</v>
      </c>
      <c r="D19">
        <v>152916750</v>
      </c>
      <c r="E19">
        <v>345100000</v>
      </c>
      <c r="F19">
        <v>251159999.99999997</v>
      </c>
      <c r="G19">
        <v>908776750</v>
      </c>
      <c r="H19">
        <v>13.3</v>
      </c>
      <c r="I19">
        <v>46550</v>
      </c>
      <c r="J19">
        <v>575.71675000000005</v>
      </c>
    </row>
    <row r="20" spans="1:11" x14ac:dyDescent="0.3">
      <c r="A20" t="b">
        <v>0</v>
      </c>
      <c r="B20" t="s">
        <v>353</v>
      </c>
      <c r="C20">
        <v>126000000.00000001</v>
      </c>
      <c r="D20">
        <v>99913275</v>
      </c>
      <c r="E20">
        <v>428400000.00000006</v>
      </c>
      <c r="F20">
        <v>255937500</v>
      </c>
      <c r="G20">
        <v>910250775</v>
      </c>
      <c r="H20">
        <v>10.500000000000002</v>
      </c>
      <c r="I20">
        <v>30415</v>
      </c>
      <c r="J20">
        <v>569.788275</v>
      </c>
    </row>
    <row r="21" spans="1:11" x14ac:dyDescent="0.3">
      <c r="A21" t="b">
        <v>0</v>
      </c>
      <c r="B21" t="s">
        <v>30</v>
      </c>
      <c r="C21">
        <v>235200000</v>
      </c>
      <c r="D21">
        <v>81057375</v>
      </c>
      <c r="E21">
        <v>342720000</v>
      </c>
      <c r="F21">
        <v>252525000</v>
      </c>
      <c r="G21">
        <v>911502375</v>
      </c>
      <c r="H21">
        <v>19.600000000000001</v>
      </c>
      <c r="I21">
        <v>24675</v>
      </c>
      <c r="J21">
        <v>516.10737500000005</v>
      </c>
      <c r="K21">
        <f>J21*10000000</f>
        <v>5161073750</v>
      </c>
    </row>
    <row r="22" spans="1:11" x14ac:dyDescent="0.3">
      <c r="A22" t="b">
        <v>0</v>
      </c>
      <c r="B22" t="s">
        <v>94</v>
      </c>
      <c r="C22">
        <v>247800000.00000003</v>
      </c>
      <c r="D22">
        <v>89680500</v>
      </c>
      <c r="E22">
        <v>315350000</v>
      </c>
      <c r="F22">
        <v>259350000.00000003</v>
      </c>
      <c r="G22">
        <v>912180500</v>
      </c>
      <c r="H22">
        <v>20.650000000000002</v>
      </c>
      <c r="I22">
        <v>27300</v>
      </c>
      <c r="J22">
        <v>515.98050000000001</v>
      </c>
      <c r="K22">
        <f>J22*10000000</f>
        <v>5159805000</v>
      </c>
    </row>
    <row r="23" spans="1:11" x14ac:dyDescent="0.3">
      <c r="A23" t="b">
        <v>0</v>
      </c>
      <c r="B23" t="s">
        <v>99</v>
      </c>
      <c r="C23">
        <v>247800000.00000003</v>
      </c>
      <c r="D23">
        <v>93129750</v>
      </c>
      <c r="E23">
        <v>366520000.00000006</v>
      </c>
      <c r="F23">
        <v>204750000</v>
      </c>
      <c r="G23">
        <v>912199750</v>
      </c>
      <c r="H23">
        <v>20.650000000000002</v>
      </c>
      <c r="I23">
        <v>28350</v>
      </c>
      <c r="J23">
        <v>507.52974999999998</v>
      </c>
      <c r="K23">
        <f>J23*10000000</f>
        <v>5075297500</v>
      </c>
    </row>
    <row r="24" spans="1:11" x14ac:dyDescent="0.3">
      <c r="A24" t="b">
        <v>0</v>
      </c>
      <c r="B24" t="s">
        <v>391</v>
      </c>
      <c r="C24">
        <v>293160000</v>
      </c>
      <c r="D24">
        <v>67145400</v>
      </c>
      <c r="E24">
        <v>422450000.00000006</v>
      </c>
      <c r="F24">
        <v>129675000.00000001</v>
      </c>
      <c r="G24">
        <v>912430400</v>
      </c>
      <c r="H24">
        <v>24.43</v>
      </c>
      <c r="I24">
        <v>20440</v>
      </c>
      <c r="J24">
        <v>464.25540000000001</v>
      </c>
    </row>
    <row r="25" spans="1:11" x14ac:dyDescent="0.3">
      <c r="A25" t="b">
        <v>0</v>
      </c>
      <c r="B25" t="s">
        <v>359</v>
      </c>
      <c r="C25">
        <v>151200000</v>
      </c>
      <c r="D25">
        <v>96464025</v>
      </c>
      <c r="E25">
        <v>464100000</v>
      </c>
      <c r="F25">
        <v>201337500</v>
      </c>
      <c r="G25">
        <v>913101525</v>
      </c>
      <c r="H25">
        <v>12.6</v>
      </c>
      <c r="I25">
        <v>29365</v>
      </c>
      <c r="J25">
        <v>549.53902500000004</v>
      </c>
    </row>
    <row r="26" spans="1:11" x14ac:dyDescent="0.3">
      <c r="A26" t="b">
        <v>0</v>
      </c>
      <c r="B26" t="s">
        <v>457</v>
      </c>
      <c r="C26">
        <v>226800000.00000003</v>
      </c>
      <c r="D26">
        <v>83011950</v>
      </c>
      <c r="E26">
        <v>440300000</v>
      </c>
      <c r="F26">
        <v>163800000.00000003</v>
      </c>
      <c r="G26">
        <v>913911950</v>
      </c>
      <c r="H26">
        <v>18.900000000000002</v>
      </c>
      <c r="I26">
        <v>25270</v>
      </c>
      <c r="J26">
        <v>505.81195000000002</v>
      </c>
    </row>
    <row r="27" spans="1:11" x14ac:dyDescent="0.3">
      <c r="A27" t="b">
        <v>0</v>
      </c>
      <c r="B27" t="s">
        <v>517</v>
      </c>
      <c r="C27">
        <v>399000000</v>
      </c>
      <c r="D27">
        <v>63926100</v>
      </c>
      <c r="E27">
        <v>255850000.00000003</v>
      </c>
      <c r="F27">
        <v>197925000</v>
      </c>
      <c r="G27">
        <v>916701100</v>
      </c>
      <c r="H27">
        <v>33.25</v>
      </c>
      <c r="I27">
        <v>19460</v>
      </c>
      <c r="J27">
        <v>433.17610000000002</v>
      </c>
    </row>
    <row r="28" spans="1:11" x14ac:dyDescent="0.3">
      <c r="A28" t="s">
        <v>556</v>
      </c>
      <c r="B28" t="s">
        <v>123</v>
      </c>
      <c r="C28">
        <v>252000000.00000003</v>
      </c>
      <c r="D28">
        <v>94279500</v>
      </c>
      <c r="E28">
        <v>297500000</v>
      </c>
      <c r="F28">
        <v>273000000</v>
      </c>
      <c r="G28">
        <v>916779500</v>
      </c>
      <c r="H28">
        <v>21.000000000000004</v>
      </c>
      <c r="I28">
        <v>28700</v>
      </c>
      <c r="J28">
        <v>521.27949999999998</v>
      </c>
      <c r="K28">
        <f>J28*10000000</f>
        <v>5212795000</v>
      </c>
    </row>
    <row r="29" spans="1:11" x14ac:dyDescent="0.3">
      <c r="A29" t="b">
        <v>0</v>
      </c>
      <c r="B29" t="s">
        <v>29</v>
      </c>
      <c r="C29">
        <v>210000000</v>
      </c>
      <c r="D29">
        <v>87955875</v>
      </c>
      <c r="E29">
        <v>366520000.00000006</v>
      </c>
      <c r="F29">
        <v>252525000</v>
      </c>
      <c r="G29">
        <v>917000875</v>
      </c>
      <c r="H29">
        <v>17.5</v>
      </c>
      <c r="I29">
        <v>26775</v>
      </c>
      <c r="J29">
        <v>532.80587500000001</v>
      </c>
      <c r="K29">
        <f>J29*10000000</f>
        <v>5328058750</v>
      </c>
    </row>
    <row r="30" spans="1:11" x14ac:dyDescent="0.3">
      <c r="A30" t="b">
        <v>0</v>
      </c>
      <c r="B30" t="s">
        <v>333</v>
      </c>
      <c r="C30">
        <v>234360000</v>
      </c>
      <c r="D30">
        <v>108076500</v>
      </c>
      <c r="E30">
        <v>454580000.00000006</v>
      </c>
      <c r="F30">
        <v>120120000</v>
      </c>
      <c r="G30">
        <v>917136500</v>
      </c>
      <c r="H30">
        <v>19.53</v>
      </c>
      <c r="I30">
        <v>32900</v>
      </c>
      <c r="J30">
        <v>506.93650000000002</v>
      </c>
    </row>
    <row r="31" spans="1:11" x14ac:dyDescent="0.3">
      <c r="A31" t="b">
        <v>0</v>
      </c>
      <c r="B31" t="s">
        <v>358</v>
      </c>
      <c r="C31">
        <v>126000000.00000001</v>
      </c>
      <c r="D31">
        <v>103362525</v>
      </c>
      <c r="E31">
        <v>487900000.00000006</v>
      </c>
      <c r="F31">
        <v>201337500</v>
      </c>
      <c r="G31">
        <v>918600025</v>
      </c>
      <c r="H31">
        <v>10.500000000000002</v>
      </c>
      <c r="I31">
        <v>31465</v>
      </c>
      <c r="J31">
        <v>566.23752500000001</v>
      </c>
    </row>
    <row r="32" spans="1:11" x14ac:dyDescent="0.3">
      <c r="A32" t="b">
        <v>0</v>
      </c>
      <c r="B32" t="s">
        <v>531</v>
      </c>
      <c r="C32">
        <v>382200000</v>
      </c>
      <c r="D32">
        <v>60706800</v>
      </c>
      <c r="E32">
        <v>261800000</v>
      </c>
      <c r="F32">
        <v>218400000</v>
      </c>
      <c r="G32">
        <v>923106800</v>
      </c>
      <c r="H32">
        <v>31.849999999999998</v>
      </c>
      <c r="I32">
        <v>18480</v>
      </c>
      <c r="J32">
        <v>446.40679999999998</v>
      </c>
    </row>
    <row r="33" spans="1:12" x14ac:dyDescent="0.3">
      <c r="A33" t="s">
        <v>556</v>
      </c>
      <c r="B33" t="s">
        <v>280</v>
      </c>
      <c r="C33">
        <v>159600000</v>
      </c>
      <c r="D33">
        <v>149467500</v>
      </c>
      <c r="E33">
        <v>309400000.00000006</v>
      </c>
      <c r="F33">
        <v>305759999.99999994</v>
      </c>
      <c r="G33">
        <v>924227500</v>
      </c>
      <c r="H33">
        <v>13.3</v>
      </c>
      <c r="I33">
        <v>45500</v>
      </c>
      <c r="J33">
        <v>593.26750000000004</v>
      </c>
    </row>
    <row r="34" spans="1:12" x14ac:dyDescent="0.3">
      <c r="A34" t="s">
        <v>556</v>
      </c>
      <c r="B34" t="s">
        <v>128</v>
      </c>
      <c r="C34">
        <v>252000000.00000003</v>
      </c>
      <c r="D34">
        <v>97728750</v>
      </c>
      <c r="E34">
        <v>357000000</v>
      </c>
      <c r="F34">
        <v>218400000</v>
      </c>
      <c r="G34">
        <v>925128750</v>
      </c>
      <c r="H34">
        <v>21.000000000000004</v>
      </c>
      <c r="I34">
        <v>29750</v>
      </c>
      <c r="J34">
        <v>517.72874999999999</v>
      </c>
      <c r="K34">
        <f>J34*10000000</f>
        <v>5177287500</v>
      </c>
    </row>
    <row r="35" spans="1:12" x14ac:dyDescent="0.3">
      <c r="A35" t="b">
        <v>0</v>
      </c>
      <c r="B35" t="s">
        <v>62</v>
      </c>
      <c r="C35">
        <v>163800000</v>
      </c>
      <c r="D35">
        <v>110376000</v>
      </c>
      <c r="E35">
        <v>330820000.00000006</v>
      </c>
      <c r="F35">
        <v>323505000.00000006</v>
      </c>
      <c r="G35">
        <v>928501000</v>
      </c>
      <c r="H35">
        <v>13.65</v>
      </c>
      <c r="I35">
        <v>33600</v>
      </c>
      <c r="J35">
        <v>581.12599999999998</v>
      </c>
      <c r="K35">
        <f>J35*10000000</f>
        <v>5811260000</v>
      </c>
    </row>
    <row r="36" spans="1:12" x14ac:dyDescent="0.3">
      <c r="A36" t="b">
        <v>0</v>
      </c>
      <c r="B36" t="s">
        <v>369</v>
      </c>
      <c r="C36">
        <v>151200000</v>
      </c>
      <c r="D36">
        <v>93014775</v>
      </c>
      <c r="E36">
        <v>428400000.00000006</v>
      </c>
      <c r="F36">
        <v>255937500</v>
      </c>
      <c r="G36">
        <v>928552275</v>
      </c>
      <c r="H36">
        <v>12.6</v>
      </c>
      <c r="I36">
        <v>28315</v>
      </c>
      <c r="J36">
        <v>567.08977500000003</v>
      </c>
    </row>
    <row r="37" spans="1:12" x14ac:dyDescent="0.3">
      <c r="A37" t="s">
        <v>556</v>
      </c>
      <c r="B37" t="s">
        <v>175</v>
      </c>
      <c r="C37">
        <v>105000000</v>
      </c>
      <c r="D37">
        <v>103477500</v>
      </c>
      <c r="E37">
        <v>571200000</v>
      </c>
      <c r="F37">
        <v>150150000</v>
      </c>
      <c r="G37">
        <v>929827500</v>
      </c>
      <c r="H37">
        <v>8.75</v>
      </c>
      <c r="I37">
        <v>31500</v>
      </c>
      <c r="J37">
        <v>572.47749999999996</v>
      </c>
      <c r="K37">
        <f>J37*10000000</f>
        <v>5724775000</v>
      </c>
    </row>
    <row r="38" spans="1:12" x14ac:dyDescent="0.3">
      <c r="A38" t="b">
        <v>0</v>
      </c>
      <c r="B38" t="s">
        <v>536</v>
      </c>
      <c r="C38">
        <v>382200000</v>
      </c>
      <c r="D38">
        <v>64156050</v>
      </c>
      <c r="E38">
        <v>321300000</v>
      </c>
      <c r="F38">
        <v>163800000</v>
      </c>
      <c r="G38">
        <v>931456050</v>
      </c>
      <c r="H38">
        <v>31.849999999999998</v>
      </c>
      <c r="I38">
        <v>19530</v>
      </c>
      <c r="J38">
        <v>442.85604999999998</v>
      </c>
    </row>
    <row r="39" spans="1:12" x14ac:dyDescent="0.3">
      <c r="A39" t="b">
        <v>0</v>
      </c>
      <c r="B39" t="s">
        <v>368</v>
      </c>
      <c r="C39">
        <v>126000000.00000001</v>
      </c>
      <c r="D39">
        <v>99913275</v>
      </c>
      <c r="E39">
        <v>452200000.00000006</v>
      </c>
      <c r="F39">
        <v>255937500</v>
      </c>
      <c r="G39">
        <v>934050775</v>
      </c>
      <c r="H39">
        <v>10.500000000000002</v>
      </c>
      <c r="I39">
        <v>30415</v>
      </c>
      <c r="J39">
        <v>583.788275</v>
      </c>
    </row>
    <row r="40" spans="1:12" x14ac:dyDescent="0.3">
      <c r="A40" t="b">
        <v>0</v>
      </c>
      <c r="B40" t="s">
        <v>505</v>
      </c>
      <c r="C40">
        <v>483000000</v>
      </c>
      <c r="D40">
        <v>59327100</v>
      </c>
      <c r="E40">
        <v>208250000.00000003</v>
      </c>
      <c r="F40">
        <v>184275000</v>
      </c>
      <c r="G40">
        <v>934852100</v>
      </c>
      <c r="H40">
        <v>40.25</v>
      </c>
      <c r="I40">
        <v>18060</v>
      </c>
      <c r="J40">
        <v>404.07709999999997</v>
      </c>
      <c r="K40">
        <f>J40*10000000</f>
        <v>4040770999.9999995</v>
      </c>
    </row>
    <row r="41" spans="1:12" x14ac:dyDescent="0.3">
      <c r="A41" t="s">
        <v>556</v>
      </c>
      <c r="B41" t="s">
        <v>174</v>
      </c>
      <c r="C41">
        <v>79800000</v>
      </c>
      <c r="D41">
        <v>110376000</v>
      </c>
      <c r="E41">
        <v>595000000</v>
      </c>
      <c r="F41">
        <v>150150000</v>
      </c>
      <c r="G41">
        <v>935326000</v>
      </c>
      <c r="H41">
        <v>6.65</v>
      </c>
      <c r="I41">
        <v>33600</v>
      </c>
      <c r="J41">
        <v>589.17600000000004</v>
      </c>
      <c r="K41">
        <f>J41*10000000</f>
        <v>5891760000</v>
      </c>
    </row>
    <row r="42" spans="1:12" x14ac:dyDescent="0.3">
      <c r="A42" t="s">
        <v>556</v>
      </c>
      <c r="B42" t="s">
        <v>109</v>
      </c>
      <c r="C42">
        <v>247800000.00000003</v>
      </c>
      <c r="D42">
        <v>89680500</v>
      </c>
      <c r="E42">
        <v>339150000.00000006</v>
      </c>
      <c r="F42">
        <v>259350000.00000003</v>
      </c>
      <c r="G42">
        <v>935980500</v>
      </c>
      <c r="H42">
        <v>20.650000000000002</v>
      </c>
      <c r="I42">
        <v>27300</v>
      </c>
      <c r="J42">
        <v>529.98050000000001</v>
      </c>
      <c r="K42">
        <f>J42*10000000</f>
        <v>5299805000</v>
      </c>
    </row>
    <row r="43" spans="1:12" x14ac:dyDescent="0.3">
      <c r="A43" t="b">
        <v>0</v>
      </c>
      <c r="B43" t="s">
        <v>67</v>
      </c>
      <c r="C43">
        <v>163800000</v>
      </c>
      <c r="D43">
        <v>113825250</v>
      </c>
      <c r="E43">
        <v>390320000.00000006</v>
      </c>
      <c r="F43">
        <v>268905000</v>
      </c>
      <c r="G43">
        <v>936850250</v>
      </c>
      <c r="H43">
        <v>13.65</v>
      </c>
      <c r="I43">
        <v>34650</v>
      </c>
      <c r="J43">
        <v>577.57524999999998</v>
      </c>
      <c r="K43">
        <f>J43*10000000</f>
        <v>5775752500</v>
      </c>
    </row>
    <row r="44" spans="1:12" x14ac:dyDescent="0.3">
      <c r="A44" t="s">
        <v>556</v>
      </c>
      <c r="B44" t="s">
        <v>138</v>
      </c>
      <c r="C44">
        <v>252000000.00000003</v>
      </c>
      <c r="D44">
        <v>94279500</v>
      </c>
      <c r="E44">
        <v>321300000</v>
      </c>
      <c r="F44">
        <v>273000000</v>
      </c>
      <c r="G44">
        <v>940579500</v>
      </c>
      <c r="H44">
        <v>21.000000000000004</v>
      </c>
      <c r="I44">
        <v>28700</v>
      </c>
      <c r="J44">
        <v>535.27949999999998</v>
      </c>
      <c r="K44">
        <f>J44*10000000</f>
        <v>5352795000</v>
      </c>
    </row>
    <row r="45" spans="1:12" x14ac:dyDescent="0.3">
      <c r="A45" t="b">
        <v>0</v>
      </c>
      <c r="B45" t="s">
        <v>268</v>
      </c>
      <c r="C45">
        <v>243600000.00000003</v>
      </c>
      <c r="D45">
        <v>144868500</v>
      </c>
      <c r="E45">
        <v>261800000</v>
      </c>
      <c r="F45">
        <v>292109999.99999994</v>
      </c>
      <c r="G45">
        <v>942378500</v>
      </c>
      <c r="H45">
        <v>20.300000000000004</v>
      </c>
      <c r="I45">
        <v>44100</v>
      </c>
      <c r="J45">
        <v>564.16849999999999</v>
      </c>
      <c r="L45">
        <v>19320</v>
      </c>
    </row>
    <row r="46" spans="1:12" x14ac:dyDescent="0.3">
      <c r="A46" t="b">
        <v>0</v>
      </c>
      <c r="B46" t="s">
        <v>362</v>
      </c>
      <c r="C46">
        <v>217560000</v>
      </c>
      <c r="D46">
        <v>97613775</v>
      </c>
      <c r="E46">
        <v>440300000</v>
      </c>
      <c r="F46">
        <v>187687500</v>
      </c>
      <c r="G46">
        <v>943161275</v>
      </c>
      <c r="H46">
        <v>18.13</v>
      </c>
      <c r="I46">
        <v>29715</v>
      </c>
      <c r="J46">
        <v>537.24877500000002</v>
      </c>
    </row>
    <row r="47" spans="1:12" x14ac:dyDescent="0.3">
      <c r="A47" t="b">
        <v>0</v>
      </c>
      <c r="B47" s="18" t="s">
        <v>510</v>
      </c>
      <c r="C47">
        <v>483000000</v>
      </c>
      <c r="D47">
        <v>62776350</v>
      </c>
      <c r="E47">
        <v>267750000</v>
      </c>
      <c r="F47">
        <v>129675000.00000001</v>
      </c>
      <c r="G47">
        <v>943201350</v>
      </c>
      <c r="H47">
        <v>40.25</v>
      </c>
      <c r="I47">
        <v>19110</v>
      </c>
      <c r="J47">
        <v>400.52634999999998</v>
      </c>
    </row>
    <row r="48" spans="1:12" x14ac:dyDescent="0.3">
      <c r="A48" t="b">
        <v>0</v>
      </c>
      <c r="B48" t="s">
        <v>149</v>
      </c>
      <c r="C48">
        <v>210000000</v>
      </c>
      <c r="D48">
        <v>87381000</v>
      </c>
      <c r="E48">
        <v>330820000.00000006</v>
      </c>
      <c r="F48">
        <v>318045000</v>
      </c>
      <c r="G48">
        <v>946246000</v>
      </c>
      <c r="H48">
        <v>17.5</v>
      </c>
      <c r="I48">
        <v>26600</v>
      </c>
      <c r="J48">
        <v>561.63099999999997</v>
      </c>
      <c r="K48">
        <f>J48*10000000</f>
        <v>5616310000</v>
      </c>
    </row>
    <row r="49" spans="1:11" x14ac:dyDescent="0.3">
      <c r="A49" t="b">
        <v>0</v>
      </c>
      <c r="B49" t="s">
        <v>546</v>
      </c>
      <c r="C49">
        <v>382200000</v>
      </c>
      <c r="D49">
        <v>60706800</v>
      </c>
      <c r="E49">
        <v>285600000</v>
      </c>
      <c r="F49">
        <v>218400000</v>
      </c>
      <c r="G49">
        <v>946906800</v>
      </c>
      <c r="H49">
        <v>31.849999999999998</v>
      </c>
      <c r="I49">
        <v>18480</v>
      </c>
      <c r="J49">
        <v>460.40679999999998</v>
      </c>
    </row>
    <row r="50" spans="1:11" x14ac:dyDescent="0.3">
      <c r="A50" t="b">
        <v>0</v>
      </c>
      <c r="B50" t="s">
        <v>273</v>
      </c>
      <c r="C50">
        <v>243600000.00000003</v>
      </c>
      <c r="D50">
        <v>148317750</v>
      </c>
      <c r="E50">
        <v>321300000</v>
      </c>
      <c r="F50">
        <v>237510000</v>
      </c>
      <c r="G50">
        <v>950727750</v>
      </c>
      <c r="H50">
        <v>20.300000000000004</v>
      </c>
      <c r="I50">
        <v>45150</v>
      </c>
      <c r="J50">
        <v>560.61775</v>
      </c>
    </row>
    <row r="51" spans="1:11" x14ac:dyDescent="0.3">
      <c r="A51" t="b">
        <v>0</v>
      </c>
      <c r="B51" t="s">
        <v>77</v>
      </c>
      <c r="C51">
        <v>163800000</v>
      </c>
      <c r="D51">
        <v>110376000</v>
      </c>
      <c r="E51">
        <v>354620000</v>
      </c>
      <c r="F51">
        <v>323505000.00000006</v>
      </c>
      <c r="G51">
        <v>952301000</v>
      </c>
      <c r="H51">
        <v>13.65</v>
      </c>
      <c r="I51">
        <v>33600</v>
      </c>
      <c r="J51">
        <v>595.12599999999998</v>
      </c>
      <c r="K51">
        <f>J51*10000000</f>
        <v>5951260000</v>
      </c>
    </row>
    <row r="52" spans="1:11" x14ac:dyDescent="0.3">
      <c r="A52" t="b">
        <v>0</v>
      </c>
      <c r="B52" t="s">
        <v>394</v>
      </c>
      <c r="C52">
        <v>377160000</v>
      </c>
      <c r="D52">
        <v>62546400</v>
      </c>
      <c r="E52">
        <v>398650000.00000006</v>
      </c>
      <c r="F52">
        <v>116025000.00000001</v>
      </c>
      <c r="G52">
        <v>954381400</v>
      </c>
      <c r="H52">
        <v>31.43</v>
      </c>
      <c r="I52">
        <v>19040</v>
      </c>
      <c r="J52">
        <v>449.15640000000002</v>
      </c>
    </row>
    <row r="53" spans="1:11" x14ac:dyDescent="0.3">
      <c r="A53" t="b">
        <v>0</v>
      </c>
      <c r="B53" t="s">
        <v>154</v>
      </c>
      <c r="C53">
        <v>210000000</v>
      </c>
      <c r="D53">
        <v>90830250</v>
      </c>
      <c r="E53">
        <v>390320000.00000006</v>
      </c>
      <c r="F53">
        <v>263445000</v>
      </c>
      <c r="G53">
        <v>954595250</v>
      </c>
      <c r="H53">
        <v>17.5</v>
      </c>
      <c r="I53">
        <v>27650</v>
      </c>
      <c r="J53">
        <v>558.08024999999998</v>
      </c>
      <c r="K53">
        <f>J53*10000000</f>
        <v>5580802500</v>
      </c>
    </row>
    <row r="54" spans="1:11" x14ac:dyDescent="0.3">
      <c r="A54" t="b">
        <v>0</v>
      </c>
      <c r="B54" t="s">
        <v>520</v>
      </c>
      <c r="C54">
        <v>483000000</v>
      </c>
      <c r="D54">
        <v>59327100</v>
      </c>
      <c r="E54">
        <v>232050000</v>
      </c>
      <c r="F54">
        <v>184275000</v>
      </c>
      <c r="G54">
        <v>958652100</v>
      </c>
      <c r="H54">
        <v>40.25</v>
      </c>
      <c r="I54">
        <v>18060</v>
      </c>
      <c r="J54">
        <v>418.07709999999997</v>
      </c>
    </row>
    <row r="55" spans="1:11" x14ac:dyDescent="0.3">
      <c r="A55" t="b">
        <v>0</v>
      </c>
      <c r="B55" t="s">
        <v>336</v>
      </c>
      <c r="C55">
        <v>318360000</v>
      </c>
      <c r="D55">
        <v>103477500</v>
      </c>
      <c r="E55">
        <v>430780000</v>
      </c>
      <c r="F55">
        <v>106470000.00000001</v>
      </c>
      <c r="G55">
        <v>959087500</v>
      </c>
      <c r="H55">
        <v>26.53</v>
      </c>
      <c r="I55">
        <v>31500</v>
      </c>
      <c r="J55">
        <v>491.83749999999998</v>
      </c>
    </row>
    <row r="56" spans="1:11" x14ac:dyDescent="0.3">
      <c r="A56" t="b">
        <v>0</v>
      </c>
      <c r="B56" t="s">
        <v>534</v>
      </c>
      <c r="C56">
        <v>466199999.99999994</v>
      </c>
      <c r="D56">
        <v>56107800</v>
      </c>
      <c r="E56">
        <v>238000000.00000003</v>
      </c>
      <c r="F56">
        <v>204750000</v>
      </c>
      <c r="G56">
        <v>965057800</v>
      </c>
      <c r="H56">
        <v>38.849999999999994</v>
      </c>
      <c r="I56">
        <v>17080</v>
      </c>
      <c r="J56">
        <v>431.30779999999999</v>
      </c>
    </row>
    <row r="57" spans="1:11" x14ac:dyDescent="0.3">
      <c r="A57" t="s">
        <v>556</v>
      </c>
      <c r="B57" t="s">
        <v>283</v>
      </c>
      <c r="C57">
        <v>243600000.00000003</v>
      </c>
      <c r="D57">
        <v>144868500</v>
      </c>
      <c r="E57">
        <v>285600000</v>
      </c>
      <c r="F57">
        <v>292109999.99999994</v>
      </c>
      <c r="G57">
        <v>966178500</v>
      </c>
      <c r="H57">
        <v>20.300000000000004</v>
      </c>
      <c r="I57">
        <v>44100</v>
      </c>
      <c r="J57">
        <v>578.16849999999999</v>
      </c>
    </row>
    <row r="58" spans="1:11" x14ac:dyDescent="0.3">
      <c r="A58" t="b">
        <v>0</v>
      </c>
      <c r="B58" t="s">
        <v>402</v>
      </c>
      <c r="C58">
        <v>209160000</v>
      </c>
      <c r="D58">
        <v>74733750</v>
      </c>
      <c r="E58">
        <v>464100000</v>
      </c>
      <c r="F58">
        <v>218399999.99999997</v>
      </c>
      <c r="G58">
        <v>966393750</v>
      </c>
      <c r="H58">
        <v>17.43</v>
      </c>
      <c r="I58">
        <v>22750</v>
      </c>
      <c r="J58">
        <v>550.59375</v>
      </c>
    </row>
    <row r="59" spans="1:11" x14ac:dyDescent="0.3">
      <c r="A59" t="b">
        <v>0</v>
      </c>
      <c r="B59" t="s">
        <v>202</v>
      </c>
      <c r="C59">
        <v>596399999.99999988</v>
      </c>
      <c r="D59">
        <v>32652900</v>
      </c>
      <c r="E59">
        <v>134470000</v>
      </c>
      <c r="F59">
        <v>204750000</v>
      </c>
      <c r="G59">
        <v>968272899.99999988</v>
      </c>
      <c r="H59">
        <v>49.699999999999996</v>
      </c>
      <c r="I59">
        <v>9940</v>
      </c>
      <c r="J59">
        <v>368.65289999999999</v>
      </c>
      <c r="K59">
        <f>J59*10000000</f>
        <v>3686529000</v>
      </c>
    </row>
    <row r="60" spans="1:11" x14ac:dyDescent="0.3">
      <c r="A60" t="b">
        <v>0</v>
      </c>
      <c r="B60" t="s">
        <v>164</v>
      </c>
      <c r="C60">
        <v>210000000</v>
      </c>
      <c r="D60">
        <v>87381000</v>
      </c>
      <c r="E60">
        <v>354620000</v>
      </c>
      <c r="F60">
        <v>318045000</v>
      </c>
      <c r="G60">
        <v>970046000</v>
      </c>
      <c r="H60">
        <v>17.5</v>
      </c>
      <c r="I60">
        <v>26600</v>
      </c>
      <c r="J60">
        <v>575.63099999999997</v>
      </c>
      <c r="K60">
        <f>J60*10000000</f>
        <v>5756310000</v>
      </c>
    </row>
    <row r="61" spans="1:11" x14ac:dyDescent="0.3">
      <c r="A61" t="b">
        <v>0</v>
      </c>
      <c r="B61" t="s">
        <v>65</v>
      </c>
      <c r="C61">
        <v>247800000.00000003</v>
      </c>
      <c r="D61">
        <v>105777000</v>
      </c>
      <c r="E61">
        <v>307020000.00000006</v>
      </c>
      <c r="F61">
        <v>309855000</v>
      </c>
      <c r="G61">
        <v>970452000</v>
      </c>
      <c r="H61">
        <v>20.650000000000002</v>
      </c>
      <c r="I61">
        <v>32200</v>
      </c>
      <c r="J61">
        <v>566.02700000000004</v>
      </c>
      <c r="K61">
        <f>J61*10000000</f>
        <v>5660270000</v>
      </c>
    </row>
    <row r="62" spans="1:11" x14ac:dyDescent="0.3">
      <c r="A62" t="b">
        <v>0</v>
      </c>
      <c r="B62" t="s">
        <v>539</v>
      </c>
      <c r="C62">
        <v>466199999.99999994</v>
      </c>
      <c r="D62">
        <v>59557050</v>
      </c>
      <c r="E62">
        <v>297500000</v>
      </c>
      <c r="F62">
        <v>150150000</v>
      </c>
      <c r="G62">
        <v>973407050</v>
      </c>
      <c r="H62">
        <v>38.849999999999994</v>
      </c>
      <c r="I62">
        <v>18130</v>
      </c>
      <c r="J62">
        <v>427.75704999999999</v>
      </c>
    </row>
    <row r="63" spans="1:11" x14ac:dyDescent="0.3">
      <c r="A63" t="b">
        <v>0</v>
      </c>
      <c r="B63" t="s">
        <v>70</v>
      </c>
      <c r="C63">
        <v>247800000.00000003</v>
      </c>
      <c r="D63">
        <v>109226250</v>
      </c>
      <c r="E63">
        <v>366520000.00000006</v>
      </c>
      <c r="F63">
        <v>255255000</v>
      </c>
      <c r="G63">
        <v>978801250</v>
      </c>
      <c r="H63">
        <v>20.650000000000002</v>
      </c>
      <c r="I63">
        <v>33250</v>
      </c>
      <c r="J63">
        <v>562.47625000000005</v>
      </c>
      <c r="K63">
        <f>J63*10000000</f>
        <v>5624762500.000001</v>
      </c>
    </row>
    <row r="64" spans="1:11" x14ac:dyDescent="0.3">
      <c r="A64" t="b">
        <v>0</v>
      </c>
      <c r="B64" t="s">
        <v>465</v>
      </c>
      <c r="C64">
        <v>487199999.99999988</v>
      </c>
      <c r="D64">
        <v>75883500</v>
      </c>
      <c r="E64">
        <v>267750000</v>
      </c>
      <c r="F64">
        <v>150150000</v>
      </c>
      <c r="G64">
        <v>980983499.99999988</v>
      </c>
      <c r="H64">
        <v>40.599999999999994</v>
      </c>
      <c r="I64">
        <v>23100</v>
      </c>
      <c r="J64">
        <v>430.08350000000002</v>
      </c>
    </row>
    <row r="65" spans="1:11" x14ac:dyDescent="0.3">
      <c r="A65" t="b">
        <v>0</v>
      </c>
      <c r="B65" t="s">
        <v>365</v>
      </c>
      <c r="C65">
        <v>301560000</v>
      </c>
      <c r="D65">
        <v>93014775</v>
      </c>
      <c r="E65">
        <v>416500000.00000006</v>
      </c>
      <c r="F65">
        <v>174037500</v>
      </c>
      <c r="G65">
        <v>985112275</v>
      </c>
      <c r="H65">
        <v>25.13</v>
      </c>
      <c r="I65">
        <v>28315</v>
      </c>
      <c r="J65">
        <v>522.14977499999998</v>
      </c>
    </row>
    <row r="66" spans="1:11" x14ac:dyDescent="0.3">
      <c r="A66" t="b">
        <v>0</v>
      </c>
      <c r="B66" t="s">
        <v>296</v>
      </c>
      <c r="C66">
        <v>134400000</v>
      </c>
      <c r="D66">
        <v>125897625</v>
      </c>
      <c r="E66">
        <v>443870000</v>
      </c>
      <c r="F66">
        <v>281190000</v>
      </c>
      <c r="G66">
        <v>985357625</v>
      </c>
      <c r="H66">
        <v>11.200000000000001</v>
      </c>
      <c r="I66">
        <v>38325</v>
      </c>
      <c r="J66">
        <v>625.69762500000002</v>
      </c>
    </row>
    <row r="67" spans="1:11" x14ac:dyDescent="0.3">
      <c r="A67" t="b">
        <v>0</v>
      </c>
      <c r="B67" t="s">
        <v>464</v>
      </c>
      <c r="C67">
        <v>462000000</v>
      </c>
      <c r="D67">
        <v>82782000</v>
      </c>
      <c r="E67">
        <v>291550000</v>
      </c>
      <c r="F67">
        <v>150150000</v>
      </c>
      <c r="G67">
        <v>986482000</v>
      </c>
      <c r="H67">
        <v>38.5</v>
      </c>
      <c r="I67">
        <v>25200</v>
      </c>
      <c r="J67">
        <v>446.78199999999998</v>
      </c>
    </row>
    <row r="68" spans="1:11" x14ac:dyDescent="0.3">
      <c r="A68" t="b">
        <v>0</v>
      </c>
      <c r="B68" t="s">
        <v>152</v>
      </c>
      <c r="C68">
        <v>294000000</v>
      </c>
      <c r="D68">
        <v>82782000</v>
      </c>
      <c r="E68">
        <v>307020000.00000006</v>
      </c>
      <c r="F68">
        <v>304395000.00000006</v>
      </c>
      <c r="G68">
        <v>988197000</v>
      </c>
      <c r="H68">
        <v>24.5</v>
      </c>
      <c r="I68">
        <v>25200</v>
      </c>
      <c r="J68">
        <v>546.53200000000004</v>
      </c>
      <c r="K68">
        <f>J68*10000000</f>
        <v>5465320000</v>
      </c>
    </row>
    <row r="69" spans="1:11" x14ac:dyDescent="0.3">
      <c r="A69" t="b">
        <v>0</v>
      </c>
      <c r="B69" t="s">
        <v>549</v>
      </c>
      <c r="C69">
        <v>466199999.99999994</v>
      </c>
      <c r="D69">
        <v>56107800</v>
      </c>
      <c r="E69">
        <v>261800000</v>
      </c>
      <c r="F69">
        <v>204750000</v>
      </c>
      <c r="G69">
        <v>988857800</v>
      </c>
      <c r="H69">
        <v>38.849999999999994</v>
      </c>
      <c r="I69">
        <v>17080</v>
      </c>
      <c r="J69">
        <v>445.30779999999999</v>
      </c>
    </row>
    <row r="70" spans="1:11" x14ac:dyDescent="0.3">
      <c r="A70" t="b">
        <v>0</v>
      </c>
      <c r="B70" t="s">
        <v>295</v>
      </c>
      <c r="C70">
        <v>109200000</v>
      </c>
      <c r="D70">
        <v>132796125</v>
      </c>
      <c r="E70">
        <v>467670000</v>
      </c>
      <c r="F70">
        <v>281190000</v>
      </c>
      <c r="G70">
        <v>990856125</v>
      </c>
      <c r="H70">
        <v>9.1</v>
      </c>
      <c r="I70">
        <v>40425</v>
      </c>
      <c r="J70">
        <v>642.39612499999998</v>
      </c>
    </row>
    <row r="71" spans="1:11" x14ac:dyDescent="0.3">
      <c r="A71" t="b">
        <v>0</v>
      </c>
      <c r="B71" t="s">
        <v>25</v>
      </c>
      <c r="C71">
        <v>251160000.00000003</v>
      </c>
      <c r="D71">
        <v>81057375</v>
      </c>
      <c r="E71">
        <v>461720000</v>
      </c>
      <c r="F71">
        <v>197925000</v>
      </c>
      <c r="G71">
        <v>991862375</v>
      </c>
      <c r="H71">
        <v>20.930000000000003</v>
      </c>
      <c r="I71">
        <v>24675</v>
      </c>
      <c r="J71">
        <v>546.76737500000002</v>
      </c>
      <c r="K71">
        <f>J71*10000000</f>
        <v>5467673750</v>
      </c>
    </row>
    <row r="72" spans="1:11" x14ac:dyDescent="0.3">
      <c r="A72" t="b">
        <v>0</v>
      </c>
      <c r="B72" t="s">
        <v>301</v>
      </c>
      <c r="C72">
        <v>134400000</v>
      </c>
      <c r="D72">
        <v>129346875</v>
      </c>
      <c r="E72">
        <v>503370000.00000006</v>
      </c>
      <c r="F72">
        <v>226590000.00000003</v>
      </c>
      <c r="G72">
        <v>993706875</v>
      </c>
      <c r="H72">
        <v>11.200000000000001</v>
      </c>
      <c r="I72">
        <v>39375</v>
      </c>
      <c r="J72">
        <v>622.14687500000002</v>
      </c>
    </row>
    <row r="73" spans="1:11" x14ac:dyDescent="0.3">
      <c r="A73" t="b">
        <v>0</v>
      </c>
      <c r="B73" t="s">
        <v>80</v>
      </c>
      <c r="C73">
        <v>247800000.00000003</v>
      </c>
      <c r="D73">
        <v>105777000</v>
      </c>
      <c r="E73">
        <v>330820000.00000006</v>
      </c>
      <c r="F73">
        <v>309855000</v>
      </c>
      <c r="G73">
        <v>994252000</v>
      </c>
      <c r="H73">
        <v>20.650000000000002</v>
      </c>
      <c r="I73">
        <v>32200</v>
      </c>
      <c r="J73">
        <v>580.02700000000004</v>
      </c>
      <c r="K73">
        <f>J73*10000000</f>
        <v>5800270000</v>
      </c>
    </row>
    <row r="74" spans="1:11" x14ac:dyDescent="0.3">
      <c r="A74" t="b">
        <v>0</v>
      </c>
      <c r="B74" t="s">
        <v>157</v>
      </c>
      <c r="C74">
        <v>294000000</v>
      </c>
      <c r="D74">
        <v>86231250</v>
      </c>
      <c r="E74">
        <v>366520000.00000006</v>
      </c>
      <c r="F74">
        <v>249795000.00000003</v>
      </c>
      <c r="G74">
        <v>996546250</v>
      </c>
      <c r="H74">
        <v>24.5</v>
      </c>
      <c r="I74">
        <v>26250</v>
      </c>
      <c r="J74">
        <v>542.98125000000005</v>
      </c>
      <c r="K74">
        <f>J74*10000000</f>
        <v>5429812500</v>
      </c>
    </row>
    <row r="75" spans="1:11" x14ac:dyDescent="0.3">
      <c r="A75" t="b">
        <v>0</v>
      </c>
      <c r="B75" t="s">
        <v>300</v>
      </c>
      <c r="C75">
        <v>109200000</v>
      </c>
      <c r="D75">
        <v>136245375</v>
      </c>
      <c r="E75">
        <v>527170000.00000006</v>
      </c>
      <c r="F75">
        <v>226590000.00000003</v>
      </c>
      <c r="G75">
        <v>999205375</v>
      </c>
      <c r="H75">
        <v>9.1</v>
      </c>
      <c r="I75">
        <v>41475</v>
      </c>
      <c r="J75">
        <v>638.84537499999999</v>
      </c>
    </row>
    <row r="76" spans="1:11" x14ac:dyDescent="0.3">
      <c r="A76" t="b">
        <v>0</v>
      </c>
      <c r="B76" t="s">
        <v>441</v>
      </c>
      <c r="C76">
        <v>126000000.00000001</v>
      </c>
      <c r="D76">
        <v>89910450</v>
      </c>
      <c r="E76">
        <v>595000000</v>
      </c>
      <c r="F76">
        <v>191100000</v>
      </c>
      <c r="G76">
        <v>1002010450</v>
      </c>
      <c r="H76">
        <v>10.500000000000002</v>
      </c>
      <c r="I76">
        <v>27370</v>
      </c>
      <c r="J76">
        <v>607.91044999999997</v>
      </c>
    </row>
    <row r="77" spans="1:11" x14ac:dyDescent="0.3">
      <c r="A77" t="b">
        <v>0</v>
      </c>
      <c r="B77" t="s">
        <v>440</v>
      </c>
      <c r="C77">
        <v>100800000</v>
      </c>
      <c r="D77">
        <v>96808950</v>
      </c>
      <c r="E77">
        <v>618800000.00000012</v>
      </c>
      <c r="F77">
        <v>191100000</v>
      </c>
      <c r="G77">
        <v>1007508950.0000001</v>
      </c>
      <c r="H77">
        <v>8.4</v>
      </c>
      <c r="I77">
        <v>29470</v>
      </c>
      <c r="J77">
        <v>624.60895000000005</v>
      </c>
    </row>
    <row r="78" spans="1:11" x14ac:dyDescent="0.3">
      <c r="A78" t="s">
        <v>556</v>
      </c>
      <c r="B78" t="s">
        <v>311</v>
      </c>
      <c r="C78">
        <v>134400000</v>
      </c>
      <c r="D78">
        <v>125897625</v>
      </c>
      <c r="E78">
        <v>467670000</v>
      </c>
      <c r="F78">
        <v>281190000</v>
      </c>
      <c r="G78">
        <v>1009157625</v>
      </c>
      <c r="H78">
        <v>11.200000000000001</v>
      </c>
      <c r="I78">
        <v>38325</v>
      </c>
      <c r="J78">
        <v>639.69762500000002</v>
      </c>
    </row>
    <row r="79" spans="1:11" x14ac:dyDescent="0.3">
      <c r="A79" t="b">
        <v>0</v>
      </c>
      <c r="B79" t="s">
        <v>170</v>
      </c>
      <c r="C79">
        <v>120960000.00000001</v>
      </c>
      <c r="D79">
        <v>103477500</v>
      </c>
      <c r="E79">
        <v>690200000</v>
      </c>
      <c r="F79">
        <v>95550000</v>
      </c>
      <c r="G79">
        <v>1010187500</v>
      </c>
      <c r="H79">
        <v>10.080000000000002</v>
      </c>
      <c r="I79">
        <v>31500</v>
      </c>
      <c r="J79">
        <v>603.13750000000005</v>
      </c>
      <c r="K79">
        <f>J79*10000000</f>
        <v>6031375000</v>
      </c>
    </row>
    <row r="80" spans="1:11" x14ac:dyDescent="0.3">
      <c r="A80" t="b">
        <v>0</v>
      </c>
      <c r="B80" t="s">
        <v>197</v>
      </c>
      <c r="C80">
        <v>546000000</v>
      </c>
      <c r="D80">
        <v>28053900</v>
      </c>
      <c r="E80">
        <v>217770000</v>
      </c>
      <c r="F80">
        <v>218400000</v>
      </c>
      <c r="G80">
        <v>1010223900</v>
      </c>
      <c r="H80">
        <v>45.5</v>
      </c>
      <c r="I80">
        <v>8540</v>
      </c>
      <c r="J80">
        <v>415.15390000000002</v>
      </c>
      <c r="K80">
        <f>J80*10000000</f>
        <v>4151539000</v>
      </c>
    </row>
    <row r="81" spans="1:11" x14ac:dyDescent="0.3">
      <c r="A81" t="b">
        <v>0</v>
      </c>
      <c r="B81" t="s">
        <v>205</v>
      </c>
      <c r="C81">
        <v>680400000</v>
      </c>
      <c r="D81">
        <v>28053900</v>
      </c>
      <c r="E81">
        <v>110670000</v>
      </c>
      <c r="F81">
        <v>191100000</v>
      </c>
      <c r="G81">
        <v>1010223900</v>
      </c>
      <c r="H81">
        <v>56.7</v>
      </c>
      <c r="I81">
        <v>8540</v>
      </c>
      <c r="J81">
        <v>353.5539</v>
      </c>
      <c r="K81">
        <f>J81*10000000</f>
        <v>3535539000</v>
      </c>
    </row>
    <row r="82" spans="1:11" x14ac:dyDescent="0.3">
      <c r="A82" t="b">
        <v>0</v>
      </c>
      <c r="B82" t="s">
        <v>446</v>
      </c>
      <c r="C82">
        <v>126000000.00000001</v>
      </c>
      <c r="D82">
        <v>93359700</v>
      </c>
      <c r="E82">
        <v>654500000</v>
      </c>
      <c r="F82">
        <v>136500000</v>
      </c>
      <c r="G82">
        <v>1010359700</v>
      </c>
      <c r="H82">
        <v>10.500000000000002</v>
      </c>
      <c r="I82">
        <v>28420</v>
      </c>
      <c r="J82">
        <v>604.35969999999998</v>
      </c>
    </row>
    <row r="83" spans="1:11" x14ac:dyDescent="0.3">
      <c r="A83" t="s">
        <v>556</v>
      </c>
      <c r="B83" t="s">
        <v>167</v>
      </c>
      <c r="C83">
        <v>294000000</v>
      </c>
      <c r="D83">
        <v>82782000</v>
      </c>
      <c r="E83">
        <v>330820000.00000006</v>
      </c>
      <c r="F83">
        <v>304395000.00000006</v>
      </c>
      <c r="G83">
        <v>1011997000</v>
      </c>
      <c r="H83">
        <v>24.5</v>
      </c>
      <c r="I83">
        <v>25200</v>
      </c>
      <c r="J83">
        <v>560.53200000000004</v>
      </c>
      <c r="K83">
        <f>J83*10000000</f>
        <v>5605320000</v>
      </c>
    </row>
    <row r="84" spans="1:11" x14ac:dyDescent="0.3">
      <c r="A84" t="s">
        <v>556</v>
      </c>
      <c r="B84" t="s">
        <v>310</v>
      </c>
      <c r="C84">
        <v>109200000</v>
      </c>
      <c r="D84">
        <v>132796125</v>
      </c>
      <c r="E84">
        <v>491470000</v>
      </c>
      <c r="F84">
        <v>281190000</v>
      </c>
      <c r="G84">
        <v>1014656125</v>
      </c>
      <c r="H84">
        <v>9.1</v>
      </c>
      <c r="I84">
        <v>40425</v>
      </c>
      <c r="J84">
        <v>656.39612499999998</v>
      </c>
    </row>
    <row r="85" spans="1:11" x14ac:dyDescent="0.3">
      <c r="A85" t="b">
        <v>0</v>
      </c>
      <c r="B85" t="s">
        <v>445</v>
      </c>
      <c r="C85">
        <v>100800000</v>
      </c>
      <c r="D85">
        <v>100258200</v>
      </c>
      <c r="E85">
        <v>678300000.00000012</v>
      </c>
      <c r="F85">
        <v>136500000</v>
      </c>
      <c r="G85">
        <v>1015858200.0000001</v>
      </c>
      <c r="H85">
        <v>8.4</v>
      </c>
      <c r="I85">
        <v>30520</v>
      </c>
      <c r="J85">
        <v>621.05820000000006</v>
      </c>
    </row>
    <row r="86" spans="1:11" x14ac:dyDescent="0.3">
      <c r="A86" t="b">
        <v>0</v>
      </c>
      <c r="B86" t="s">
        <v>410</v>
      </c>
      <c r="C86">
        <v>243600000.00000003</v>
      </c>
      <c r="D86">
        <v>100028250</v>
      </c>
      <c r="E86">
        <v>333200000.00000006</v>
      </c>
      <c r="F86">
        <v>341250000</v>
      </c>
      <c r="G86">
        <v>1018078250</v>
      </c>
      <c r="H86">
        <v>20.300000000000004</v>
      </c>
      <c r="I86">
        <v>30450</v>
      </c>
      <c r="J86">
        <v>599.12824999999998</v>
      </c>
    </row>
    <row r="87" spans="1:11" x14ac:dyDescent="0.3">
      <c r="A87" t="b">
        <v>0</v>
      </c>
      <c r="B87" t="s">
        <v>198</v>
      </c>
      <c r="C87">
        <v>546000000</v>
      </c>
      <c r="D87">
        <v>31503150</v>
      </c>
      <c r="E87">
        <v>277270000.00000006</v>
      </c>
      <c r="F87">
        <v>163800000</v>
      </c>
      <c r="G87">
        <v>1018573150</v>
      </c>
      <c r="H87">
        <v>45.5</v>
      </c>
      <c r="I87">
        <v>9590</v>
      </c>
      <c r="J87">
        <v>411.60315000000003</v>
      </c>
      <c r="K87">
        <f>J87*10000000</f>
        <v>4116031500.0000005</v>
      </c>
    </row>
    <row r="88" spans="1:11" x14ac:dyDescent="0.3">
      <c r="A88" t="b">
        <v>0</v>
      </c>
      <c r="B88" t="s">
        <v>304</v>
      </c>
      <c r="C88">
        <v>200760000</v>
      </c>
      <c r="D88">
        <v>130496625</v>
      </c>
      <c r="E88">
        <v>479570000.00000006</v>
      </c>
      <c r="F88">
        <v>212940000.00000003</v>
      </c>
      <c r="G88">
        <v>1023766625</v>
      </c>
      <c r="H88">
        <v>16.73</v>
      </c>
      <c r="I88">
        <v>39725</v>
      </c>
      <c r="J88">
        <v>609.85662500000001</v>
      </c>
    </row>
    <row r="89" spans="1:11" x14ac:dyDescent="0.3">
      <c r="A89" t="s">
        <v>556</v>
      </c>
      <c r="B89" t="s">
        <v>93</v>
      </c>
      <c r="C89">
        <v>147000000</v>
      </c>
      <c r="D89">
        <v>96579000</v>
      </c>
      <c r="E89">
        <v>493850000</v>
      </c>
      <c r="F89">
        <v>286650000.00000006</v>
      </c>
      <c r="G89">
        <v>1024079000</v>
      </c>
      <c r="H89">
        <v>12.25</v>
      </c>
      <c r="I89">
        <v>29400</v>
      </c>
      <c r="J89">
        <v>632.07899999999995</v>
      </c>
      <c r="K89">
        <f>J89*10000000</f>
        <v>6320789999.999999</v>
      </c>
    </row>
    <row r="90" spans="1:11" x14ac:dyDescent="0.3">
      <c r="A90" t="s">
        <v>556</v>
      </c>
      <c r="B90" t="s">
        <v>98</v>
      </c>
      <c r="C90">
        <v>147000000</v>
      </c>
      <c r="D90">
        <v>100028250</v>
      </c>
      <c r="E90">
        <v>545020000.00000012</v>
      </c>
      <c r="F90">
        <v>232050000.00000003</v>
      </c>
      <c r="G90">
        <v>1024098250.0000001</v>
      </c>
      <c r="H90">
        <v>12.25</v>
      </c>
      <c r="I90">
        <v>30450</v>
      </c>
      <c r="J90">
        <v>623.62824999999998</v>
      </c>
      <c r="K90">
        <f>J90*10000000</f>
        <v>6236282500</v>
      </c>
    </row>
    <row r="91" spans="1:11" x14ac:dyDescent="0.3">
      <c r="A91" t="b">
        <v>0</v>
      </c>
      <c r="B91" t="s">
        <v>456</v>
      </c>
      <c r="C91">
        <v>126000000.00000001</v>
      </c>
      <c r="D91">
        <v>89910450</v>
      </c>
      <c r="E91">
        <v>618800000.00000012</v>
      </c>
      <c r="F91">
        <v>191100000</v>
      </c>
      <c r="G91">
        <v>1025810450.0000001</v>
      </c>
      <c r="H91">
        <v>10.500000000000002</v>
      </c>
      <c r="I91">
        <v>27370</v>
      </c>
      <c r="J91">
        <v>621.91044999999997</v>
      </c>
    </row>
    <row r="92" spans="1:11" x14ac:dyDescent="0.3">
      <c r="A92" t="b">
        <v>0</v>
      </c>
      <c r="B92" t="s">
        <v>415</v>
      </c>
      <c r="C92">
        <v>243600000.00000003</v>
      </c>
      <c r="D92">
        <v>103477500</v>
      </c>
      <c r="E92">
        <v>392700000.00000006</v>
      </c>
      <c r="F92">
        <v>286650000</v>
      </c>
      <c r="G92">
        <v>1026427500</v>
      </c>
      <c r="H92">
        <v>20.300000000000004</v>
      </c>
      <c r="I92">
        <v>31500</v>
      </c>
      <c r="J92">
        <v>595.57749999999999</v>
      </c>
    </row>
    <row r="93" spans="1:11" x14ac:dyDescent="0.3">
      <c r="A93" t="s">
        <v>556</v>
      </c>
      <c r="B93" t="s">
        <v>122</v>
      </c>
      <c r="C93">
        <v>151200000</v>
      </c>
      <c r="D93">
        <v>101178000</v>
      </c>
      <c r="E93">
        <v>476000000.00000006</v>
      </c>
      <c r="F93">
        <v>300300000</v>
      </c>
      <c r="G93">
        <v>1028678000</v>
      </c>
      <c r="H93">
        <v>12.6</v>
      </c>
      <c r="I93">
        <v>30800</v>
      </c>
      <c r="J93">
        <v>637.37800000000004</v>
      </c>
      <c r="K93">
        <f>J93*10000000</f>
        <v>6373780000</v>
      </c>
    </row>
    <row r="94" spans="1:11" x14ac:dyDescent="0.3">
      <c r="A94" t="s">
        <v>556</v>
      </c>
      <c r="B94" t="s">
        <v>92</v>
      </c>
      <c r="C94">
        <v>121800000.00000001</v>
      </c>
      <c r="D94">
        <v>103477500</v>
      </c>
      <c r="E94">
        <v>517650000.00000012</v>
      </c>
      <c r="F94">
        <v>286650000.00000006</v>
      </c>
      <c r="G94">
        <v>1029577500.0000002</v>
      </c>
      <c r="H94">
        <v>10.150000000000002</v>
      </c>
      <c r="I94">
        <v>31500</v>
      </c>
      <c r="J94">
        <v>648.77750000000003</v>
      </c>
      <c r="K94">
        <f>J94*10000000</f>
        <v>6487775000</v>
      </c>
    </row>
    <row r="95" spans="1:11" x14ac:dyDescent="0.3">
      <c r="A95" t="s">
        <v>556</v>
      </c>
      <c r="B95" t="s">
        <v>97</v>
      </c>
      <c r="C95">
        <v>121800000.00000001</v>
      </c>
      <c r="D95">
        <v>106926750</v>
      </c>
      <c r="E95">
        <v>568820000</v>
      </c>
      <c r="F95">
        <v>232050000.00000003</v>
      </c>
      <c r="G95">
        <v>1029596750</v>
      </c>
      <c r="H95">
        <v>10.150000000000002</v>
      </c>
      <c r="I95">
        <v>32550</v>
      </c>
      <c r="J95">
        <v>640.32674999999995</v>
      </c>
      <c r="K95">
        <f>J95*10000000</f>
        <v>6403267499.999999</v>
      </c>
    </row>
    <row r="96" spans="1:11" x14ac:dyDescent="0.3">
      <c r="A96" t="s">
        <v>556</v>
      </c>
      <c r="B96" t="s">
        <v>455</v>
      </c>
      <c r="C96">
        <v>100800000</v>
      </c>
      <c r="D96">
        <v>96808950</v>
      </c>
      <c r="E96">
        <v>642600000</v>
      </c>
      <c r="F96">
        <v>191100000</v>
      </c>
      <c r="G96">
        <v>1031308950</v>
      </c>
      <c r="H96">
        <v>8.4</v>
      </c>
      <c r="I96">
        <v>29470</v>
      </c>
      <c r="J96">
        <v>638.60895000000005</v>
      </c>
    </row>
    <row r="97" spans="1:11" x14ac:dyDescent="0.3">
      <c r="A97" t="b">
        <v>0</v>
      </c>
      <c r="B97" t="s">
        <v>200</v>
      </c>
      <c r="C97">
        <v>546000000</v>
      </c>
      <c r="D97">
        <v>28053900</v>
      </c>
      <c r="E97">
        <v>241570000.00000003</v>
      </c>
      <c r="F97">
        <v>218400000</v>
      </c>
      <c r="G97">
        <v>1034023900</v>
      </c>
      <c r="H97">
        <v>45.5</v>
      </c>
      <c r="I97">
        <v>8540</v>
      </c>
      <c r="J97">
        <v>429.15390000000002</v>
      </c>
      <c r="K97">
        <f>J97*10000000</f>
        <v>4291539000</v>
      </c>
    </row>
    <row r="98" spans="1:11" x14ac:dyDescent="0.3">
      <c r="A98" t="s">
        <v>556</v>
      </c>
      <c r="B98" t="s">
        <v>121</v>
      </c>
      <c r="C98">
        <v>126000000.00000001</v>
      </c>
      <c r="D98">
        <v>108076500</v>
      </c>
      <c r="E98">
        <v>499800000</v>
      </c>
      <c r="F98">
        <v>300300000</v>
      </c>
      <c r="G98">
        <v>1034176500</v>
      </c>
      <c r="H98">
        <v>10.500000000000002</v>
      </c>
      <c r="I98">
        <v>32900</v>
      </c>
      <c r="J98">
        <v>654.07650000000001</v>
      </c>
      <c r="K98">
        <f>J98*10000000</f>
        <v>6540765000</v>
      </c>
    </row>
    <row r="99" spans="1:11" x14ac:dyDescent="0.3">
      <c r="A99" t="s">
        <v>556</v>
      </c>
      <c r="B99" t="s">
        <v>127</v>
      </c>
      <c r="C99">
        <v>151200000</v>
      </c>
      <c r="D99">
        <v>104627250</v>
      </c>
      <c r="E99">
        <v>535500000</v>
      </c>
      <c r="F99">
        <v>245700000</v>
      </c>
      <c r="G99">
        <v>1037027250</v>
      </c>
      <c r="H99">
        <v>12.6</v>
      </c>
      <c r="I99">
        <v>31850</v>
      </c>
      <c r="J99">
        <v>633.82725000000005</v>
      </c>
      <c r="K99">
        <f>J99*10000000</f>
        <v>6338272500.000001</v>
      </c>
    </row>
    <row r="100" spans="1:11" x14ac:dyDescent="0.3">
      <c r="A100" t="b">
        <v>0</v>
      </c>
      <c r="B100" t="s">
        <v>449</v>
      </c>
      <c r="C100">
        <v>192360000</v>
      </c>
      <c r="D100">
        <v>94509450</v>
      </c>
      <c r="E100">
        <v>630700000</v>
      </c>
      <c r="F100">
        <v>122850000.00000001</v>
      </c>
      <c r="G100">
        <v>1040419450</v>
      </c>
      <c r="H100">
        <v>16.03</v>
      </c>
      <c r="I100">
        <v>28770</v>
      </c>
      <c r="J100">
        <v>592.06944999999996</v>
      </c>
    </row>
    <row r="101" spans="1:11" x14ac:dyDescent="0.3">
      <c r="A101" t="s">
        <v>556</v>
      </c>
      <c r="B101" t="s">
        <v>425</v>
      </c>
      <c r="C101">
        <v>243600000.00000003</v>
      </c>
      <c r="D101">
        <v>100028250</v>
      </c>
      <c r="E101">
        <v>357000000</v>
      </c>
      <c r="F101">
        <v>341250000</v>
      </c>
      <c r="G101">
        <v>1041878250</v>
      </c>
      <c r="H101">
        <v>20.300000000000004</v>
      </c>
      <c r="I101">
        <v>30450</v>
      </c>
      <c r="J101">
        <v>613.12824999999998</v>
      </c>
    </row>
    <row r="102" spans="1:11" x14ac:dyDescent="0.3">
      <c r="A102" t="s">
        <v>556</v>
      </c>
      <c r="B102" t="s">
        <v>126</v>
      </c>
      <c r="C102">
        <v>126000000.00000001</v>
      </c>
      <c r="D102">
        <v>111525750</v>
      </c>
      <c r="E102">
        <v>559300000.00000012</v>
      </c>
      <c r="F102">
        <v>245700000</v>
      </c>
      <c r="G102">
        <v>1042525750.0000001</v>
      </c>
      <c r="H102">
        <v>10.500000000000002</v>
      </c>
      <c r="I102">
        <v>33950</v>
      </c>
      <c r="J102">
        <v>650.52575000000002</v>
      </c>
      <c r="K102">
        <f t="shared" ref="K102:K109" si="5">J102*10000000</f>
        <v>6505257500</v>
      </c>
    </row>
    <row r="103" spans="1:11" x14ac:dyDescent="0.3">
      <c r="A103" t="b">
        <v>0</v>
      </c>
      <c r="B103" t="s">
        <v>33</v>
      </c>
      <c r="C103">
        <v>285600000</v>
      </c>
      <c r="D103">
        <v>106351875</v>
      </c>
      <c r="E103">
        <v>330820000.00000006</v>
      </c>
      <c r="F103">
        <v>320775000.00000006</v>
      </c>
      <c r="G103">
        <v>1043546875</v>
      </c>
      <c r="H103">
        <v>23.8</v>
      </c>
      <c r="I103">
        <v>32375</v>
      </c>
      <c r="J103">
        <v>595.301875</v>
      </c>
      <c r="K103">
        <f t="shared" si="5"/>
        <v>5953018750</v>
      </c>
    </row>
    <row r="104" spans="1:11" x14ac:dyDescent="0.3">
      <c r="A104" t="b">
        <v>0</v>
      </c>
      <c r="B104" t="s">
        <v>504</v>
      </c>
      <c r="C104">
        <v>382200000</v>
      </c>
      <c r="D104">
        <v>66225600</v>
      </c>
      <c r="E104">
        <v>386750000</v>
      </c>
      <c r="F104">
        <v>211575000</v>
      </c>
      <c r="G104">
        <v>1046750600</v>
      </c>
      <c r="H104">
        <v>31.85</v>
      </c>
      <c r="I104">
        <v>20160</v>
      </c>
      <c r="J104">
        <v>520.17560000000003</v>
      </c>
      <c r="K104">
        <f t="shared" si="5"/>
        <v>5201756000</v>
      </c>
    </row>
    <row r="105" spans="1:11" x14ac:dyDescent="0.3">
      <c r="A105" t="s">
        <v>556</v>
      </c>
      <c r="B105" t="s">
        <v>108</v>
      </c>
      <c r="C105">
        <v>147000000</v>
      </c>
      <c r="D105">
        <v>96579000</v>
      </c>
      <c r="E105">
        <v>517650000.00000012</v>
      </c>
      <c r="F105">
        <v>286650000.00000006</v>
      </c>
      <c r="G105">
        <v>1047879000.0000002</v>
      </c>
      <c r="H105">
        <v>12.25</v>
      </c>
      <c r="I105">
        <v>29400</v>
      </c>
      <c r="J105">
        <v>646.07899999999995</v>
      </c>
      <c r="K105">
        <f t="shared" si="5"/>
        <v>6460789999.999999</v>
      </c>
    </row>
    <row r="106" spans="1:11" x14ac:dyDescent="0.3">
      <c r="A106" t="b">
        <v>0</v>
      </c>
      <c r="B106" t="s">
        <v>38</v>
      </c>
      <c r="C106">
        <v>285600000</v>
      </c>
      <c r="D106">
        <v>109801125</v>
      </c>
      <c r="E106">
        <v>390320000.00000006</v>
      </c>
      <c r="F106">
        <v>266175000</v>
      </c>
      <c r="G106">
        <v>1051896125</v>
      </c>
      <c r="H106">
        <v>23.8</v>
      </c>
      <c r="I106">
        <v>33425</v>
      </c>
      <c r="J106">
        <v>591.751125</v>
      </c>
      <c r="K106">
        <f t="shared" si="5"/>
        <v>5917511250</v>
      </c>
    </row>
    <row r="107" spans="1:11" x14ac:dyDescent="0.3">
      <c r="A107" t="b">
        <v>0</v>
      </c>
      <c r="B107" t="s">
        <v>503</v>
      </c>
      <c r="C107">
        <v>357000000</v>
      </c>
      <c r="D107">
        <v>73124100</v>
      </c>
      <c r="E107">
        <v>410550000</v>
      </c>
      <c r="F107">
        <v>211575000</v>
      </c>
      <c r="G107">
        <v>1052249100</v>
      </c>
      <c r="H107">
        <v>29.75</v>
      </c>
      <c r="I107">
        <v>22260</v>
      </c>
      <c r="J107">
        <v>536.8741</v>
      </c>
      <c r="K107">
        <f t="shared" si="5"/>
        <v>5368741000</v>
      </c>
    </row>
    <row r="108" spans="1:11" x14ac:dyDescent="0.3">
      <c r="A108" t="s">
        <v>556</v>
      </c>
      <c r="B108" t="s">
        <v>137</v>
      </c>
      <c r="C108">
        <v>151200000</v>
      </c>
      <c r="D108">
        <v>101178000</v>
      </c>
      <c r="E108">
        <v>499800000</v>
      </c>
      <c r="F108">
        <v>300300000</v>
      </c>
      <c r="G108">
        <v>1052478000</v>
      </c>
      <c r="H108">
        <v>12.6</v>
      </c>
      <c r="I108">
        <v>30800</v>
      </c>
      <c r="J108">
        <v>651.37800000000004</v>
      </c>
      <c r="K108">
        <f t="shared" si="5"/>
        <v>6513780000</v>
      </c>
    </row>
    <row r="109" spans="1:11" x14ac:dyDescent="0.3">
      <c r="A109" t="s">
        <v>556</v>
      </c>
      <c r="B109" t="s">
        <v>107</v>
      </c>
      <c r="C109">
        <v>121800000.00000001</v>
      </c>
      <c r="D109">
        <v>103477500</v>
      </c>
      <c r="E109">
        <v>541450000</v>
      </c>
      <c r="F109">
        <v>286650000.00000006</v>
      </c>
      <c r="G109">
        <v>1053377500</v>
      </c>
      <c r="H109">
        <v>10.150000000000002</v>
      </c>
      <c r="I109">
        <v>31500</v>
      </c>
      <c r="J109">
        <v>662.77750000000003</v>
      </c>
      <c r="K109">
        <f t="shared" si="5"/>
        <v>6627775000</v>
      </c>
    </row>
    <row r="110" spans="1:11" x14ac:dyDescent="0.3">
      <c r="A110" t="b">
        <v>0</v>
      </c>
      <c r="B110" t="s">
        <v>267</v>
      </c>
      <c r="C110">
        <v>142799999.99999997</v>
      </c>
      <c r="D110">
        <v>151767000</v>
      </c>
      <c r="E110">
        <v>440300000</v>
      </c>
      <c r="F110">
        <v>319409999.99999994</v>
      </c>
      <c r="G110">
        <v>1054277000</v>
      </c>
      <c r="H110">
        <v>11.899999999999999</v>
      </c>
      <c r="I110">
        <v>46200</v>
      </c>
      <c r="J110">
        <v>680.26700000000005</v>
      </c>
    </row>
    <row r="111" spans="1:11" x14ac:dyDescent="0.3">
      <c r="A111" t="b">
        <v>0</v>
      </c>
      <c r="B111" t="s">
        <v>509</v>
      </c>
      <c r="C111">
        <v>382200000</v>
      </c>
      <c r="D111">
        <v>69674850</v>
      </c>
      <c r="E111">
        <v>446250000.00000006</v>
      </c>
      <c r="F111">
        <v>156975000</v>
      </c>
      <c r="G111">
        <v>1055099850</v>
      </c>
      <c r="H111">
        <v>31.85</v>
      </c>
      <c r="I111">
        <v>21210</v>
      </c>
      <c r="J111">
        <v>516.62485000000004</v>
      </c>
    </row>
    <row r="112" spans="1:11" x14ac:dyDescent="0.3">
      <c r="A112" t="s">
        <v>556</v>
      </c>
      <c r="B112" t="s">
        <v>136</v>
      </c>
      <c r="C112">
        <v>126000000.00000001</v>
      </c>
      <c r="D112">
        <v>108076500</v>
      </c>
      <c r="E112">
        <v>523600000</v>
      </c>
      <c r="F112">
        <v>300300000</v>
      </c>
      <c r="G112">
        <v>1057976500</v>
      </c>
      <c r="H112">
        <v>10.500000000000002</v>
      </c>
      <c r="I112">
        <v>32900</v>
      </c>
      <c r="J112">
        <v>668.07650000000001</v>
      </c>
      <c r="K112">
        <f>J112*10000000</f>
        <v>6680765000</v>
      </c>
    </row>
    <row r="113" spans="1:16" x14ac:dyDescent="0.3">
      <c r="A113" t="b">
        <v>0</v>
      </c>
      <c r="B113" t="s">
        <v>266</v>
      </c>
      <c r="C113">
        <v>117600000</v>
      </c>
      <c r="D113">
        <v>158665500</v>
      </c>
      <c r="E113">
        <v>464100000</v>
      </c>
      <c r="F113">
        <v>319409999.99999994</v>
      </c>
      <c r="G113">
        <v>1059775500</v>
      </c>
      <c r="H113">
        <v>9.8000000000000007</v>
      </c>
      <c r="I113">
        <v>48300</v>
      </c>
      <c r="J113">
        <v>696.96550000000002</v>
      </c>
    </row>
    <row r="114" spans="1:16" x14ac:dyDescent="0.3">
      <c r="A114" t="b">
        <v>0</v>
      </c>
      <c r="B114" t="s">
        <v>413</v>
      </c>
      <c r="C114">
        <v>327600000</v>
      </c>
      <c r="D114">
        <v>95429250</v>
      </c>
      <c r="E114">
        <v>309400000.00000006</v>
      </c>
      <c r="F114">
        <v>327600000</v>
      </c>
      <c r="G114">
        <v>1060029250</v>
      </c>
      <c r="H114">
        <v>27.3</v>
      </c>
      <c r="I114">
        <v>29050</v>
      </c>
      <c r="J114">
        <v>584.02925000000005</v>
      </c>
    </row>
    <row r="115" spans="1:16" x14ac:dyDescent="0.3">
      <c r="A115" t="b">
        <v>0</v>
      </c>
      <c r="B115" t="s">
        <v>508</v>
      </c>
      <c r="C115">
        <v>357000000</v>
      </c>
      <c r="D115">
        <v>76573350</v>
      </c>
      <c r="E115">
        <v>470050000</v>
      </c>
      <c r="F115">
        <v>156975000</v>
      </c>
      <c r="G115">
        <v>1060598350</v>
      </c>
      <c r="H115">
        <v>29.75</v>
      </c>
      <c r="I115">
        <v>23310</v>
      </c>
      <c r="J115">
        <v>533.32335</v>
      </c>
      <c r="K115">
        <f>SUM(L115:M115)</f>
        <v>1360733500</v>
      </c>
      <c r="L115">
        <f>C115/0.6</f>
        <v>595000000</v>
      </c>
      <c r="M115">
        <f>D115/0.1</f>
        <v>765733500</v>
      </c>
      <c r="N115">
        <f>E115/0.17</f>
        <v>2765000000</v>
      </c>
      <c r="O115">
        <f>F115/0.13</f>
        <v>1207500000</v>
      </c>
      <c r="P115">
        <f>SUM(N115:O115)</f>
        <v>3972500000</v>
      </c>
    </row>
    <row r="116" spans="1:16" x14ac:dyDescent="0.3">
      <c r="A116" t="b">
        <v>0</v>
      </c>
      <c r="B116" t="s">
        <v>460</v>
      </c>
      <c r="C116">
        <v>503160000</v>
      </c>
      <c r="D116">
        <v>75883500</v>
      </c>
      <c r="E116">
        <v>386750000</v>
      </c>
      <c r="F116">
        <v>95550000</v>
      </c>
      <c r="G116">
        <v>1061343500</v>
      </c>
      <c r="H116">
        <v>41.93</v>
      </c>
      <c r="I116">
        <v>23100</v>
      </c>
      <c r="J116">
        <v>460.74349999999998</v>
      </c>
    </row>
    <row r="117" spans="1:16" x14ac:dyDescent="0.3">
      <c r="A117" t="b">
        <v>0</v>
      </c>
      <c r="B117" t="s">
        <v>178</v>
      </c>
      <c r="C117">
        <v>155400000</v>
      </c>
      <c r="D117">
        <v>128772000</v>
      </c>
      <c r="E117">
        <v>559300000.00000012</v>
      </c>
      <c r="F117">
        <v>218400000</v>
      </c>
      <c r="G117">
        <v>1061872000.0000001</v>
      </c>
      <c r="H117">
        <v>12.95</v>
      </c>
      <c r="I117">
        <v>39200</v>
      </c>
      <c r="J117">
        <v>651.67200000000003</v>
      </c>
      <c r="K117">
        <f>J117*10000000</f>
        <v>6516720000</v>
      </c>
      <c r="L117">
        <v>18900</v>
      </c>
    </row>
    <row r="118" spans="1:16" x14ac:dyDescent="0.3">
      <c r="A118" t="b">
        <v>0</v>
      </c>
      <c r="B118" t="s">
        <v>101</v>
      </c>
      <c r="C118">
        <v>213360000</v>
      </c>
      <c r="D118">
        <v>101178000</v>
      </c>
      <c r="E118">
        <v>529550000.00000006</v>
      </c>
      <c r="F118">
        <v>218400000</v>
      </c>
      <c r="G118">
        <v>1062488000</v>
      </c>
      <c r="H118">
        <v>17.78</v>
      </c>
      <c r="I118">
        <v>30800</v>
      </c>
      <c r="J118">
        <v>616.23800000000006</v>
      </c>
      <c r="K118">
        <f>J118*10000000</f>
        <v>6162380000.000001</v>
      </c>
    </row>
    <row r="119" spans="1:16" x14ac:dyDescent="0.3">
      <c r="A119" t="b">
        <v>0</v>
      </c>
      <c r="B119" t="s">
        <v>272</v>
      </c>
      <c r="C119">
        <v>142799999.99999997</v>
      </c>
      <c r="D119">
        <v>155216250</v>
      </c>
      <c r="E119">
        <v>499800000</v>
      </c>
      <c r="F119">
        <v>264810000</v>
      </c>
      <c r="G119">
        <v>1062626250</v>
      </c>
      <c r="H119">
        <v>11.899999999999999</v>
      </c>
      <c r="I119">
        <v>47250</v>
      </c>
      <c r="J119">
        <v>676.71624999999995</v>
      </c>
    </row>
    <row r="120" spans="1:16" x14ac:dyDescent="0.3">
      <c r="A120" t="b">
        <v>0</v>
      </c>
      <c r="B120" t="s">
        <v>307</v>
      </c>
      <c r="C120">
        <v>284760000</v>
      </c>
      <c r="D120">
        <v>125897625</v>
      </c>
      <c r="E120">
        <v>455770000.00000006</v>
      </c>
      <c r="F120">
        <v>199290000.00000003</v>
      </c>
      <c r="G120">
        <v>1065717625</v>
      </c>
      <c r="H120">
        <v>23.73</v>
      </c>
      <c r="I120">
        <v>38325</v>
      </c>
      <c r="J120">
        <v>594.75762499999996</v>
      </c>
    </row>
    <row r="121" spans="1:16" x14ac:dyDescent="0.3">
      <c r="A121" t="b">
        <v>0</v>
      </c>
      <c r="B121" t="s">
        <v>393</v>
      </c>
      <c r="C121">
        <v>276360000</v>
      </c>
      <c r="D121">
        <v>69444900</v>
      </c>
      <c r="E121">
        <v>577150000.00000012</v>
      </c>
      <c r="F121">
        <v>143325000.00000003</v>
      </c>
      <c r="G121">
        <v>1066279900.0000001</v>
      </c>
      <c r="H121">
        <v>23.03</v>
      </c>
      <c r="I121">
        <v>21140</v>
      </c>
      <c r="J121">
        <v>565.25490000000002</v>
      </c>
    </row>
    <row r="122" spans="1:16" x14ac:dyDescent="0.3">
      <c r="A122" t="b">
        <v>0</v>
      </c>
      <c r="B122" t="s">
        <v>130</v>
      </c>
      <c r="C122">
        <v>217560000</v>
      </c>
      <c r="D122">
        <v>105777000</v>
      </c>
      <c r="E122">
        <v>511700000.00000006</v>
      </c>
      <c r="F122">
        <v>232050000</v>
      </c>
      <c r="G122">
        <v>1067087000</v>
      </c>
      <c r="H122">
        <v>18.13</v>
      </c>
      <c r="I122">
        <v>32200</v>
      </c>
      <c r="J122">
        <v>621.53700000000003</v>
      </c>
      <c r="K122">
        <f>J122*10000000</f>
        <v>6215370000</v>
      </c>
    </row>
    <row r="123" spans="1:16" x14ac:dyDescent="0.3">
      <c r="A123" t="b">
        <v>0</v>
      </c>
      <c r="B123" t="s">
        <v>48</v>
      </c>
      <c r="C123">
        <v>285600000</v>
      </c>
      <c r="D123">
        <v>106351875</v>
      </c>
      <c r="E123">
        <v>354620000</v>
      </c>
      <c r="F123">
        <v>320775000.00000006</v>
      </c>
      <c r="G123">
        <v>1067346875</v>
      </c>
      <c r="H123">
        <v>23.8</v>
      </c>
      <c r="I123">
        <v>32375</v>
      </c>
      <c r="J123">
        <v>609.301875</v>
      </c>
      <c r="K123">
        <f>J123*10000000</f>
        <v>6093018750</v>
      </c>
    </row>
    <row r="124" spans="1:16" x14ac:dyDescent="0.3">
      <c r="A124" t="b">
        <v>0</v>
      </c>
      <c r="B124" t="s">
        <v>271</v>
      </c>
      <c r="C124">
        <v>117600000</v>
      </c>
      <c r="D124">
        <v>162114750</v>
      </c>
      <c r="E124">
        <v>523600000</v>
      </c>
      <c r="F124">
        <v>264810000</v>
      </c>
      <c r="G124">
        <v>1068124750</v>
      </c>
      <c r="H124">
        <v>9.8000000000000007</v>
      </c>
      <c r="I124">
        <v>49350</v>
      </c>
      <c r="J124">
        <v>693.41475000000003</v>
      </c>
    </row>
    <row r="125" spans="1:16" x14ac:dyDescent="0.3">
      <c r="A125" t="b">
        <v>0</v>
      </c>
      <c r="B125" t="s">
        <v>418</v>
      </c>
      <c r="C125">
        <v>327600000</v>
      </c>
      <c r="D125">
        <v>98878500</v>
      </c>
      <c r="E125">
        <v>368900000.00000006</v>
      </c>
      <c r="F125">
        <v>273000000</v>
      </c>
      <c r="G125">
        <v>1068378500</v>
      </c>
      <c r="H125">
        <v>27.3</v>
      </c>
      <c r="I125">
        <v>30100</v>
      </c>
      <c r="J125">
        <v>580.47850000000005</v>
      </c>
    </row>
    <row r="126" spans="1:16" x14ac:dyDescent="0.3">
      <c r="A126" t="b">
        <v>0</v>
      </c>
      <c r="B126" t="s">
        <v>183</v>
      </c>
      <c r="C126">
        <v>155400000</v>
      </c>
      <c r="D126">
        <v>132221250</v>
      </c>
      <c r="E126">
        <v>618800000.00000012</v>
      </c>
      <c r="F126">
        <v>163800000</v>
      </c>
      <c r="G126">
        <v>1070221250.0000001</v>
      </c>
      <c r="H126">
        <v>12.95</v>
      </c>
      <c r="I126">
        <v>40250</v>
      </c>
      <c r="J126">
        <v>648.12125000000003</v>
      </c>
      <c r="K126">
        <f>J126*10000000</f>
        <v>6481212500</v>
      </c>
    </row>
    <row r="127" spans="1:16" x14ac:dyDescent="0.3">
      <c r="A127" t="b">
        <v>0</v>
      </c>
      <c r="B127" t="s">
        <v>519</v>
      </c>
      <c r="C127">
        <v>382200000</v>
      </c>
      <c r="D127">
        <v>66225600</v>
      </c>
      <c r="E127">
        <v>410550000</v>
      </c>
      <c r="F127">
        <v>211575000</v>
      </c>
      <c r="G127">
        <v>1070550600</v>
      </c>
      <c r="H127">
        <v>31.85</v>
      </c>
      <c r="I127">
        <v>20160</v>
      </c>
      <c r="J127">
        <v>534.17560000000003</v>
      </c>
    </row>
    <row r="128" spans="1:16" x14ac:dyDescent="0.3">
      <c r="A128" t="b">
        <v>0</v>
      </c>
      <c r="B128" t="s">
        <v>335</v>
      </c>
      <c r="C128">
        <v>217560000</v>
      </c>
      <c r="D128">
        <v>110376000</v>
      </c>
      <c r="E128">
        <v>609280000.00000012</v>
      </c>
      <c r="F128">
        <v>133770000.00000001</v>
      </c>
      <c r="G128">
        <v>1070986000.0000001</v>
      </c>
      <c r="H128">
        <v>18.13</v>
      </c>
      <c r="I128">
        <v>33600</v>
      </c>
      <c r="J128">
        <v>607.93600000000004</v>
      </c>
    </row>
    <row r="129" spans="1:11" x14ac:dyDescent="0.3">
      <c r="A129" t="b">
        <v>0</v>
      </c>
      <c r="B129" t="s">
        <v>392</v>
      </c>
      <c r="C129">
        <v>251160000</v>
      </c>
      <c r="D129">
        <v>76343400</v>
      </c>
      <c r="E129">
        <v>600950000</v>
      </c>
      <c r="F129">
        <v>143325000.00000003</v>
      </c>
      <c r="G129">
        <v>1071778400</v>
      </c>
      <c r="H129">
        <v>20.93</v>
      </c>
      <c r="I129">
        <v>23240</v>
      </c>
      <c r="J129">
        <v>581.95339999999999</v>
      </c>
    </row>
    <row r="130" spans="1:11" x14ac:dyDescent="0.3">
      <c r="A130" t="b">
        <v>0</v>
      </c>
      <c r="B130" t="s">
        <v>518</v>
      </c>
      <c r="C130">
        <v>357000000</v>
      </c>
      <c r="D130">
        <v>73124100</v>
      </c>
      <c r="E130">
        <v>434350000</v>
      </c>
      <c r="F130">
        <v>211575000</v>
      </c>
      <c r="G130">
        <v>1076049100</v>
      </c>
      <c r="H130">
        <v>29.75</v>
      </c>
      <c r="I130">
        <v>22260</v>
      </c>
      <c r="J130">
        <v>550.8741</v>
      </c>
    </row>
    <row r="131" spans="1:11" x14ac:dyDescent="0.3">
      <c r="A131" t="b">
        <v>0</v>
      </c>
      <c r="B131" t="s">
        <v>334</v>
      </c>
      <c r="C131">
        <v>192359999.99999997</v>
      </c>
      <c r="D131">
        <v>117274500</v>
      </c>
      <c r="E131">
        <v>633080000</v>
      </c>
      <c r="F131">
        <v>133770000.00000001</v>
      </c>
      <c r="G131">
        <v>1076484500</v>
      </c>
      <c r="H131">
        <v>16.029999999999998</v>
      </c>
      <c r="I131">
        <v>35700</v>
      </c>
      <c r="J131">
        <v>624.6345</v>
      </c>
    </row>
    <row r="132" spans="1:11" x14ac:dyDescent="0.3">
      <c r="A132" t="b">
        <v>0</v>
      </c>
      <c r="B132" t="s">
        <v>533</v>
      </c>
      <c r="C132">
        <v>365400000</v>
      </c>
      <c r="D132">
        <v>63006300</v>
      </c>
      <c r="E132">
        <v>416500000.00000006</v>
      </c>
      <c r="F132">
        <v>232050000.00000003</v>
      </c>
      <c r="G132">
        <v>1076956300</v>
      </c>
      <c r="H132">
        <v>30.45</v>
      </c>
      <c r="I132">
        <v>19180</v>
      </c>
      <c r="J132">
        <v>547.40629999999999</v>
      </c>
    </row>
    <row r="133" spans="1:11" x14ac:dyDescent="0.3">
      <c r="A133" t="b">
        <v>0</v>
      </c>
      <c r="B133" t="s">
        <v>282</v>
      </c>
      <c r="C133">
        <v>142799999.99999997</v>
      </c>
      <c r="D133">
        <v>151767000</v>
      </c>
      <c r="E133">
        <v>464100000</v>
      </c>
      <c r="F133">
        <v>319409999.99999994</v>
      </c>
      <c r="G133">
        <v>1078077000</v>
      </c>
      <c r="H133">
        <v>11.899999999999999</v>
      </c>
      <c r="I133">
        <v>46200</v>
      </c>
      <c r="J133">
        <v>694.26700000000005</v>
      </c>
    </row>
    <row r="134" spans="1:11" x14ac:dyDescent="0.3">
      <c r="A134" t="b">
        <v>0</v>
      </c>
      <c r="B134" t="s">
        <v>64</v>
      </c>
      <c r="C134">
        <v>147000000</v>
      </c>
      <c r="D134">
        <v>112675500</v>
      </c>
      <c r="E134">
        <v>485520000.00000006</v>
      </c>
      <c r="F134">
        <v>337155000.00000006</v>
      </c>
      <c r="G134">
        <v>1082350500</v>
      </c>
      <c r="H134">
        <v>12.25</v>
      </c>
      <c r="I134">
        <v>34300</v>
      </c>
      <c r="J134">
        <v>682.12549999999999</v>
      </c>
      <c r="K134">
        <f>J134*10000000</f>
        <v>6821255000</v>
      </c>
    </row>
    <row r="135" spans="1:11" x14ac:dyDescent="0.3">
      <c r="A135" t="b">
        <v>0</v>
      </c>
      <c r="B135" t="s">
        <v>452</v>
      </c>
      <c r="C135">
        <v>276360000</v>
      </c>
      <c r="D135">
        <v>89910450</v>
      </c>
      <c r="E135">
        <v>606900000.00000012</v>
      </c>
      <c r="F135">
        <v>109200000</v>
      </c>
      <c r="G135">
        <v>1082370450</v>
      </c>
      <c r="H135">
        <v>23.03</v>
      </c>
      <c r="I135">
        <v>27370</v>
      </c>
      <c r="J135">
        <v>576.97045000000003</v>
      </c>
    </row>
    <row r="136" spans="1:11" x14ac:dyDescent="0.3">
      <c r="A136" t="b">
        <v>0</v>
      </c>
      <c r="B136" t="s">
        <v>532</v>
      </c>
      <c r="C136">
        <v>340200000</v>
      </c>
      <c r="D136">
        <v>69904800</v>
      </c>
      <c r="E136">
        <v>440300000</v>
      </c>
      <c r="F136">
        <v>232050000.00000003</v>
      </c>
      <c r="G136">
        <v>1082454800</v>
      </c>
      <c r="H136">
        <v>28.349999999999998</v>
      </c>
      <c r="I136">
        <v>21280</v>
      </c>
      <c r="J136">
        <v>564.10479999999995</v>
      </c>
    </row>
    <row r="137" spans="1:11" x14ac:dyDescent="0.3">
      <c r="A137" t="s">
        <v>556</v>
      </c>
      <c r="B137" t="s">
        <v>281</v>
      </c>
      <c r="C137">
        <v>117600000</v>
      </c>
      <c r="D137">
        <v>158665500</v>
      </c>
      <c r="E137">
        <v>487900000.00000006</v>
      </c>
      <c r="F137">
        <v>319409999.99999994</v>
      </c>
      <c r="G137">
        <v>1083575500</v>
      </c>
      <c r="H137">
        <v>9.8000000000000007</v>
      </c>
      <c r="I137">
        <v>48300</v>
      </c>
      <c r="J137">
        <v>710.96550000000002</v>
      </c>
    </row>
    <row r="138" spans="1:11" x14ac:dyDescent="0.3">
      <c r="A138" t="s">
        <v>556</v>
      </c>
      <c r="B138" t="s">
        <v>428</v>
      </c>
      <c r="C138">
        <v>327600000</v>
      </c>
      <c r="D138">
        <v>95429250</v>
      </c>
      <c r="E138">
        <v>333200000.00000006</v>
      </c>
      <c r="F138">
        <v>327600000</v>
      </c>
      <c r="G138">
        <v>1083829250</v>
      </c>
      <c r="H138">
        <v>27.3</v>
      </c>
      <c r="I138">
        <v>29050</v>
      </c>
      <c r="J138">
        <v>598.02925000000005</v>
      </c>
    </row>
    <row r="139" spans="1:11" x14ac:dyDescent="0.3">
      <c r="A139" t="b">
        <v>0</v>
      </c>
      <c r="B139" t="s">
        <v>512</v>
      </c>
      <c r="C139">
        <v>448560000</v>
      </c>
      <c r="D139">
        <v>70824600</v>
      </c>
      <c r="E139">
        <v>422450000.00000006</v>
      </c>
      <c r="F139">
        <v>143325000.00000003</v>
      </c>
      <c r="G139">
        <v>1085159600</v>
      </c>
      <c r="H139">
        <v>37.380000000000003</v>
      </c>
      <c r="I139">
        <v>21560</v>
      </c>
      <c r="J139">
        <v>504.33460000000002</v>
      </c>
    </row>
    <row r="140" spans="1:11" x14ac:dyDescent="0.3">
      <c r="A140" t="b">
        <v>0</v>
      </c>
      <c r="B140" t="s">
        <v>538</v>
      </c>
      <c r="C140">
        <v>365400000</v>
      </c>
      <c r="D140">
        <v>66455550</v>
      </c>
      <c r="E140">
        <v>476000000.00000006</v>
      </c>
      <c r="F140">
        <v>177450000</v>
      </c>
      <c r="G140">
        <v>1085305550</v>
      </c>
      <c r="H140">
        <v>30.45</v>
      </c>
      <c r="I140">
        <v>20230</v>
      </c>
      <c r="J140">
        <v>543.85554999999999</v>
      </c>
    </row>
    <row r="141" spans="1:11" x14ac:dyDescent="0.3">
      <c r="A141" t="b">
        <v>0</v>
      </c>
      <c r="B141" t="s">
        <v>36</v>
      </c>
      <c r="C141">
        <v>369600000.00000006</v>
      </c>
      <c r="D141">
        <v>101752875</v>
      </c>
      <c r="E141">
        <v>307020000.00000006</v>
      </c>
      <c r="F141">
        <v>307125000</v>
      </c>
      <c r="G141">
        <v>1085497875</v>
      </c>
      <c r="H141">
        <v>30.800000000000004</v>
      </c>
      <c r="I141">
        <v>30975</v>
      </c>
      <c r="J141">
        <v>580.20287499999995</v>
      </c>
      <c r="K141">
        <f>J141*10000000</f>
        <v>5802028749.999999</v>
      </c>
    </row>
    <row r="142" spans="1:11" x14ac:dyDescent="0.3">
      <c r="A142" t="s">
        <v>556</v>
      </c>
      <c r="B142" t="s">
        <v>193</v>
      </c>
      <c r="C142">
        <v>155400000</v>
      </c>
      <c r="D142">
        <v>128772000</v>
      </c>
      <c r="E142">
        <v>583100000</v>
      </c>
      <c r="F142">
        <v>218400000</v>
      </c>
      <c r="G142">
        <v>1085672000</v>
      </c>
      <c r="H142">
        <v>12.95</v>
      </c>
      <c r="I142">
        <v>39200</v>
      </c>
      <c r="J142">
        <v>665.67200000000003</v>
      </c>
      <c r="K142">
        <f>J142*10000000</f>
        <v>6656720000</v>
      </c>
    </row>
    <row r="143" spans="1:11" x14ac:dyDescent="0.3">
      <c r="A143" t="b">
        <v>0</v>
      </c>
      <c r="B143" t="s">
        <v>63</v>
      </c>
      <c r="C143">
        <v>121800000.00000001</v>
      </c>
      <c r="D143">
        <v>119574000</v>
      </c>
      <c r="E143">
        <v>509320000.00000006</v>
      </c>
      <c r="F143">
        <v>337155000.00000006</v>
      </c>
      <c r="G143">
        <v>1087849000</v>
      </c>
      <c r="H143">
        <v>10.150000000000002</v>
      </c>
      <c r="I143">
        <v>36400</v>
      </c>
      <c r="J143">
        <v>698.82399999999996</v>
      </c>
      <c r="K143">
        <f>J143*10000000</f>
        <v>6988240000</v>
      </c>
    </row>
    <row r="144" spans="1:11" x14ac:dyDescent="0.3">
      <c r="A144" t="b">
        <v>0</v>
      </c>
      <c r="B144" t="s">
        <v>69</v>
      </c>
      <c r="C144">
        <v>147000000</v>
      </c>
      <c r="D144">
        <v>116124750</v>
      </c>
      <c r="E144">
        <v>545020000.00000012</v>
      </c>
      <c r="F144">
        <v>282555000</v>
      </c>
      <c r="G144">
        <v>1090699750</v>
      </c>
      <c r="H144">
        <v>12.25</v>
      </c>
      <c r="I144">
        <v>35350</v>
      </c>
      <c r="J144">
        <v>678.57474999999999</v>
      </c>
      <c r="K144">
        <f>J144*10000000</f>
        <v>6785747500</v>
      </c>
    </row>
    <row r="145" spans="1:12" x14ac:dyDescent="0.3">
      <c r="A145" t="b">
        <v>0</v>
      </c>
      <c r="B145" t="s">
        <v>537</v>
      </c>
      <c r="C145">
        <v>340200000</v>
      </c>
      <c r="D145">
        <v>73354050</v>
      </c>
      <c r="E145">
        <v>499800000</v>
      </c>
      <c r="F145">
        <v>177450000</v>
      </c>
      <c r="G145">
        <v>1090804050</v>
      </c>
      <c r="H145">
        <v>28.349999999999998</v>
      </c>
      <c r="I145">
        <v>22330</v>
      </c>
      <c r="J145">
        <v>560.55404999999996</v>
      </c>
    </row>
    <row r="146" spans="1:12" x14ac:dyDescent="0.3">
      <c r="A146" t="b">
        <v>0</v>
      </c>
      <c r="B146" t="s">
        <v>275</v>
      </c>
      <c r="C146">
        <v>209160000.00000003</v>
      </c>
      <c r="D146">
        <v>156366000</v>
      </c>
      <c r="E146">
        <v>476000000.00000006</v>
      </c>
      <c r="F146">
        <v>251159999.99999997</v>
      </c>
      <c r="G146">
        <v>1092686000</v>
      </c>
      <c r="H146">
        <v>17.430000000000003</v>
      </c>
      <c r="I146">
        <v>47600</v>
      </c>
      <c r="J146">
        <v>664.42600000000004</v>
      </c>
    </row>
    <row r="147" spans="1:12" x14ac:dyDescent="0.3">
      <c r="A147" t="b">
        <v>0</v>
      </c>
      <c r="B147" t="s">
        <v>41</v>
      </c>
      <c r="C147">
        <v>369600000.00000006</v>
      </c>
      <c r="D147">
        <v>105202125</v>
      </c>
      <c r="E147">
        <v>366520000.00000006</v>
      </c>
      <c r="F147">
        <v>252525000</v>
      </c>
      <c r="G147">
        <v>1093847125</v>
      </c>
      <c r="H147">
        <v>30.800000000000004</v>
      </c>
      <c r="I147">
        <v>32025</v>
      </c>
      <c r="J147">
        <v>576.65212499999996</v>
      </c>
      <c r="K147">
        <f>J147*10000000</f>
        <v>5766521250</v>
      </c>
    </row>
    <row r="148" spans="1:12" x14ac:dyDescent="0.3">
      <c r="A148" t="b">
        <v>0</v>
      </c>
      <c r="B148" t="s">
        <v>68</v>
      </c>
      <c r="C148">
        <v>121800000.00000001</v>
      </c>
      <c r="D148">
        <v>123023250</v>
      </c>
      <c r="E148">
        <v>568820000</v>
      </c>
      <c r="F148">
        <v>282555000</v>
      </c>
      <c r="G148">
        <v>1096198250</v>
      </c>
      <c r="H148">
        <v>10.150000000000002</v>
      </c>
      <c r="I148">
        <v>37450</v>
      </c>
      <c r="J148">
        <v>695.27324999999996</v>
      </c>
      <c r="K148">
        <f>J148*10000000</f>
        <v>6952732500</v>
      </c>
    </row>
    <row r="149" spans="1:12" x14ac:dyDescent="0.3">
      <c r="A149" t="b">
        <v>0</v>
      </c>
      <c r="B149" t="s">
        <v>364</v>
      </c>
      <c r="C149">
        <v>200760000</v>
      </c>
      <c r="D149">
        <v>99913275</v>
      </c>
      <c r="E149">
        <v>595000000</v>
      </c>
      <c r="F149">
        <v>201337500</v>
      </c>
      <c r="G149">
        <v>1097010775</v>
      </c>
      <c r="H149">
        <v>16.73</v>
      </c>
      <c r="I149">
        <v>30415</v>
      </c>
      <c r="J149">
        <v>638.24827500000004</v>
      </c>
    </row>
    <row r="150" spans="1:12" x14ac:dyDescent="0.3">
      <c r="A150" t="b">
        <v>0</v>
      </c>
      <c r="B150" t="s">
        <v>151</v>
      </c>
      <c r="C150">
        <v>193199999.99999997</v>
      </c>
      <c r="D150">
        <v>89680500</v>
      </c>
      <c r="E150">
        <v>485520000.00000006</v>
      </c>
      <c r="F150">
        <v>331695000</v>
      </c>
      <c r="G150">
        <v>1100095500</v>
      </c>
      <c r="H150">
        <v>16.099999999999998</v>
      </c>
      <c r="I150">
        <v>27300</v>
      </c>
      <c r="J150">
        <v>662.63049999999998</v>
      </c>
      <c r="K150">
        <f>J150*10000000</f>
        <v>6626305000</v>
      </c>
    </row>
    <row r="151" spans="1:12" x14ac:dyDescent="0.3">
      <c r="A151" t="b">
        <v>0</v>
      </c>
      <c r="B151" t="s">
        <v>548</v>
      </c>
      <c r="C151">
        <v>365400000</v>
      </c>
      <c r="D151">
        <v>63006300</v>
      </c>
      <c r="E151">
        <v>440300000</v>
      </c>
      <c r="F151">
        <v>232050000.00000003</v>
      </c>
      <c r="G151">
        <v>1100756300</v>
      </c>
      <c r="H151">
        <v>30.45</v>
      </c>
      <c r="I151">
        <v>19180</v>
      </c>
      <c r="J151">
        <v>561.40629999999999</v>
      </c>
    </row>
    <row r="152" spans="1:12" x14ac:dyDescent="0.3">
      <c r="A152" t="b">
        <v>0</v>
      </c>
      <c r="B152" t="s">
        <v>363</v>
      </c>
      <c r="C152">
        <v>175560000</v>
      </c>
      <c r="D152">
        <v>106811775</v>
      </c>
      <c r="E152">
        <v>618800000.00000012</v>
      </c>
      <c r="F152">
        <v>201337500</v>
      </c>
      <c r="G152">
        <v>1102509275</v>
      </c>
      <c r="H152">
        <v>14.63</v>
      </c>
      <c r="I152">
        <v>32515</v>
      </c>
      <c r="J152">
        <v>654.946775</v>
      </c>
    </row>
    <row r="153" spans="1:12" x14ac:dyDescent="0.3">
      <c r="A153" t="b">
        <v>0</v>
      </c>
      <c r="B153" t="s">
        <v>181</v>
      </c>
      <c r="C153">
        <v>239400000.00000003</v>
      </c>
      <c r="D153">
        <v>124173000</v>
      </c>
      <c r="E153">
        <v>535500000</v>
      </c>
      <c r="F153">
        <v>204750000</v>
      </c>
      <c r="G153">
        <v>1103823000</v>
      </c>
      <c r="H153">
        <v>19.950000000000003</v>
      </c>
      <c r="I153">
        <v>37800</v>
      </c>
      <c r="J153">
        <v>636.57299999999998</v>
      </c>
      <c r="K153">
        <f>J153*10000000</f>
        <v>6365730000</v>
      </c>
    </row>
    <row r="154" spans="1:12" x14ac:dyDescent="0.3">
      <c r="A154" t="b">
        <v>0</v>
      </c>
      <c r="B154" t="s">
        <v>104</v>
      </c>
      <c r="C154">
        <v>297359999.99999994</v>
      </c>
      <c r="D154">
        <v>96579000</v>
      </c>
      <c r="E154">
        <v>505750000.00000006</v>
      </c>
      <c r="F154">
        <v>204750000</v>
      </c>
      <c r="G154">
        <v>1104439000</v>
      </c>
      <c r="H154">
        <v>24.779999999999998</v>
      </c>
      <c r="I154">
        <v>29400</v>
      </c>
      <c r="J154">
        <v>601.13900000000001</v>
      </c>
      <c r="K154">
        <f>J154*10000000</f>
        <v>6011390000</v>
      </c>
    </row>
    <row r="155" spans="1:12" x14ac:dyDescent="0.3">
      <c r="A155" t="b">
        <v>0</v>
      </c>
      <c r="B155" t="s">
        <v>150</v>
      </c>
      <c r="C155">
        <v>168000000</v>
      </c>
      <c r="D155">
        <v>96579000</v>
      </c>
      <c r="E155">
        <v>509320000.00000006</v>
      </c>
      <c r="F155">
        <v>331695000</v>
      </c>
      <c r="G155">
        <v>1105594000</v>
      </c>
      <c r="H155">
        <v>14</v>
      </c>
      <c r="I155">
        <v>29400</v>
      </c>
      <c r="J155">
        <v>679.32899999999995</v>
      </c>
      <c r="K155">
        <f>J155*10000000</f>
        <v>6793289999.999999</v>
      </c>
      <c r="L155">
        <v>475680660</v>
      </c>
    </row>
    <row r="156" spans="1:12" x14ac:dyDescent="0.3">
      <c r="A156" t="b">
        <v>0</v>
      </c>
      <c r="B156" t="s">
        <v>79</v>
      </c>
      <c r="C156">
        <v>147000000</v>
      </c>
      <c r="D156">
        <v>112675500</v>
      </c>
      <c r="E156">
        <v>509320000.00000006</v>
      </c>
      <c r="F156">
        <v>337155000.00000006</v>
      </c>
      <c r="G156">
        <v>1106150500</v>
      </c>
      <c r="H156">
        <v>12.25</v>
      </c>
      <c r="I156">
        <v>34300</v>
      </c>
      <c r="J156">
        <v>696.12549999999999</v>
      </c>
      <c r="K156">
        <f>J156*10000000</f>
        <v>6961255000</v>
      </c>
    </row>
    <row r="157" spans="1:12" x14ac:dyDescent="0.3">
      <c r="A157" t="b">
        <v>0</v>
      </c>
      <c r="B157" t="s">
        <v>547</v>
      </c>
      <c r="C157">
        <v>340200000</v>
      </c>
      <c r="D157">
        <v>69904800</v>
      </c>
      <c r="E157">
        <v>464100000</v>
      </c>
      <c r="F157">
        <v>232050000.00000003</v>
      </c>
      <c r="G157">
        <v>1106254800</v>
      </c>
      <c r="H157">
        <v>28.349999999999998</v>
      </c>
      <c r="I157">
        <v>21280</v>
      </c>
      <c r="J157">
        <v>578.10479999999995</v>
      </c>
    </row>
    <row r="158" spans="1:12" x14ac:dyDescent="0.3">
      <c r="A158" t="b">
        <v>0</v>
      </c>
      <c r="B158" t="s">
        <v>156</v>
      </c>
      <c r="C158">
        <v>193199999.99999997</v>
      </c>
      <c r="D158">
        <v>93129750</v>
      </c>
      <c r="E158">
        <v>545020000.00000012</v>
      </c>
      <c r="F158">
        <v>277095000</v>
      </c>
      <c r="G158">
        <v>1108444750</v>
      </c>
      <c r="H158">
        <v>16.099999999999998</v>
      </c>
      <c r="I158">
        <v>28350</v>
      </c>
      <c r="J158">
        <v>659.07974999999999</v>
      </c>
      <c r="K158">
        <f>J158*10000000</f>
        <v>6590797500</v>
      </c>
    </row>
    <row r="159" spans="1:12" x14ac:dyDescent="0.3">
      <c r="A159" t="s">
        <v>556</v>
      </c>
      <c r="B159" t="s">
        <v>133</v>
      </c>
      <c r="C159">
        <v>301560000</v>
      </c>
      <c r="D159">
        <v>101178000</v>
      </c>
      <c r="E159">
        <v>487900000.00000006</v>
      </c>
      <c r="F159">
        <v>218400000</v>
      </c>
      <c r="G159">
        <v>1109038000</v>
      </c>
      <c r="H159">
        <v>25.13</v>
      </c>
      <c r="I159">
        <v>30800</v>
      </c>
      <c r="J159">
        <v>606.43799999999999</v>
      </c>
      <c r="K159">
        <f>J159*10000000</f>
        <v>6064380000</v>
      </c>
    </row>
    <row r="160" spans="1:12" x14ac:dyDescent="0.3">
      <c r="A160" t="b">
        <v>0</v>
      </c>
      <c r="B160" t="s">
        <v>51</v>
      </c>
      <c r="C160">
        <v>369600000.00000006</v>
      </c>
      <c r="D160">
        <v>101752875</v>
      </c>
      <c r="E160">
        <v>330820000.00000006</v>
      </c>
      <c r="F160">
        <v>307125000</v>
      </c>
      <c r="G160">
        <v>1109297875</v>
      </c>
      <c r="H160">
        <v>30.800000000000004</v>
      </c>
      <c r="I160">
        <v>30975</v>
      </c>
      <c r="J160">
        <v>594.20287499999995</v>
      </c>
      <c r="K160">
        <f>J160*10000000</f>
        <v>5942028749.999999</v>
      </c>
    </row>
    <row r="161" spans="1:11" x14ac:dyDescent="0.3">
      <c r="A161" t="b">
        <v>0</v>
      </c>
      <c r="B161" t="s">
        <v>78</v>
      </c>
      <c r="C161">
        <v>121800000.00000001</v>
      </c>
      <c r="D161">
        <v>119574000</v>
      </c>
      <c r="E161">
        <v>533120000</v>
      </c>
      <c r="F161">
        <v>337155000.00000006</v>
      </c>
      <c r="G161">
        <v>1111649000</v>
      </c>
      <c r="H161">
        <v>10.150000000000002</v>
      </c>
      <c r="I161">
        <v>36400</v>
      </c>
      <c r="J161">
        <v>712.82399999999996</v>
      </c>
      <c r="K161">
        <f>J161*10000000</f>
        <v>7128240000</v>
      </c>
    </row>
    <row r="162" spans="1:11" x14ac:dyDescent="0.3">
      <c r="A162" t="b">
        <v>0</v>
      </c>
      <c r="B162" t="s">
        <v>186</v>
      </c>
      <c r="C162">
        <v>239400000.00000003</v>
      </c>
      <c r="D162">
        <v>127622250</v>
      </c>
      <c r="E162">
        <v>595000000</v>
      </c>
      <c r="F162">
        <v>150150000</v>
      </c>
      <c r="G162">
        <v>1112172250</v>
      </c>
      <c r="H162">
        <v>19.950000000000003</v>
      </c>
      <c r="I162">
        <v>38850</v>
      </c>
      <c r="J162">
        <v>633.02224999999999</v>
      </c>
      <c r="K162">
        <f>J162*10000000</f>
        <v>6330222500</v>
      </c>
    </row>
    <row r="163" spans="1:11" x14ac:dyDescent="0.3">
      <c r="A163" t="b">
        <v>0</v>
      </c>
      <c r="B163" t="s">
        <v>468</v>
      </c>
      <c r="C163">
        <v>537600000</v>
      </c>
      <c r="D163">
        <v>101178000</v>
      </c>
      <c r="E163">
        <v>255850000.00000003</v>
      </c>
      <c r="F163">
        <v>218400000</v>
      </c>
      <c r="G163">
        <v>1113028000</v>
      </c>
      <c r="H163">
        <v>44.800000000000004</v>
      </c>
      <c r="I163">
        <v>30800</v>
      </c>
      <c r="J163">
        <v>509.27800000000002</v>
      </c>
    </row>
    <row r="164" spans="1:11" x14ac:dyDescent="0.3">
      <c r="A164" t="b">
        <v>0</v>
      </c>
      <c r="B164" t="s">
        <v>155</v>
      </c>
      <c r="C164">
        <v>168000000</v>
      </c>
      <c r="D164">
        <v>100028250</v>
      </c>
      <c r="E164">
        <v>568820000</v>
      </c>
      <c r="F164">
        <v>277095000</v>
      </c>
      <c r="G164">
        <v>1113943250</v>
      </c>
      <c r="H164">
        <v>14</v>
      </c>
      <c r="I164">
        <v>30450</v>
      </c>
      <c r="J164">
        <v>675.77824999999996</v>
      </c>
      <c r="K164">
        <f>J164*10000000</f>
        <v>6757782500</v>
      </c>
    </row>
    <row r="165" spans="1:11" x14ac:dyDescent="0.3">
      <c r="A165" t="b">
        <v>0</v>
      </c>
      <c r="B165" t="s">
        <v>541</v>
      </c>
      <c r="C165">
        <v>431760000.00000006</v>
      </c>
      <c r="D165">
        <v>67605300</v>
      </c>
      <c r="E165">
        <v>452200000.00000006</v>
      </c>
      <c r="F165">
        <v>163800000</v>
      </c>
      <c r="G165">
        <v>1115365300</v>
      </c>
      <c r="H165">
        <v>35.980000000000004</v>
      </c>
      <c r="I165">
        <v>20580</v>
      </c>
      <c r="J165">
        <v>531.56529999999998</v>
      </c>
    </row>
    <row r="166" spans="1:11" x14ac:dyDescent="0.3">
      <c r="A166" t="b">
        <v>0</v>
      </c>
      <c r="B166" t="s">
        <v>72</v>
      </c>
      <c r="C166">
        <v>213360000</v>
      </c>
      <c r="D166">
        <v>117274500</v>
      </c>
      <c r="E166">
        <v>521220000</v>
      </c>
      <c r="F166">
        <v>268905000</v>
      </c>
      <c r="G166">
        <v>1120759500</v>
      </c>
      <c r="H166">
        <v>17.78</v>
      </c>
      <c r="I166">
        <v>35700</v>
      </c>
      <c r="J166">
        <v>666.28449999999998</v>
      </c>
      <c r="K166">
        <f>J166*10000000</f>
        <v>6662845000</v>
      </c>
    </row>
    <row r="167" spans="1:11" x14ac:dyDescent="0.3">
      <c r="A167" t="b">
        <v>0</v>
      </c>
      <c r="B167" t="s">
        <v>473</v>
      </c>
      <c r="C167">
        <v>537600000</v>
      </c>
      <c r="D167">
        <v>104627250</v>
      </c>
      <c r="E167">
        <v>315350000</v>
      </c>
      <c r="F167">
        <v>163800000</v>
      </c>
      <c r="G167">
        <v>1121377250</v>
      </c>
      <c r="H167">
        <v>44.800000000000004</v>
      </c>
      <c r="I167">
        <v>31850</v>
      </c>
      <c r="J167">
        <v>505.72725000000003</v>
      </c>
    </row>
    <row r="168" spans="1:11" x14ac:dyDescent="0.3">
      <c r="A168" t="b">
        <v>0</v>
      </c>
      <c r="B168" t="s">
        <v>204</v>
      </c>
      <c r="C168">
        <v>579600000</v>
      </c>
      <c r="D168">
        <v>34952400</v>
      </c>
      <c r="E168">
        <v>289170000</v>
      </c>
      <c r="F168">
        <v>218400000</v>
      </c>
      <c r="G168">
        <v>1122122400</v>
      </c>
      <c r="H168">
        <v>48.3</v>
      </c>
      <c r="I168">
        <v>10640</v>
      </c>
      <c r="J168">
        <v>469.6524</v>
      </c>
      <c r="K168">
        <f>J168*10000000</f>
        <v>4696524000</v>
      </c>
    </row>
    <row r="169" spans="1:11" x14ac:dyDescent="0.3">
      <c r="A169" t="s">
        <v>556</v>
      </c>
      <c r="B169" t="s">
        <v>166</v>
      </c>
      <c r="C169">
        <v>193199999.99999997</v>
      </c>
      <c r="D169">
        <v>89680500</v>
      </c>
      <c r="E169">
        <v>509320000.00000006</v>
      </c>
      <c r="F169">
        <v>331695000</v>
      </c>
      <c r="G169">
        <v>1123895500</v>
      </c>
      <c r="H169">
        <v>16.099999999999998</v>
      </c>
      <c r="I169">
        <v>27300</v>
      </c>
      <c r="J169">
        <v>676.63049999999998</v>
      </c>
      <c r="K169">
        <f>J169*10000000</f>
        <v>6766305000</v>
      </c>
    </row>
    <row r="170" spans="1:11" x14ac:dyDescent="0.3">
      <c r="A170" t="b">
        <v>0</v>
      </c>
      <c r="B170" t="s">
        <v>515</v>
      </c>
      <c r="C170">
        <v>532560000.00000012</v>
      </c>
      <c r="D170">
        <v>66225600</v>
      </c>
      <c r="E170">
        <v>398650000.00000006</v>
      </c>
      <c r="F170">
        <v>129675000.00000001</v>
      </c>
      <c r="G170">
        <v>1127110600.0000002</v>
      </c>
      <c r="H170">
        <v>44.38000000000001</v>
      </c>
      <c r="I170">
        <v>20160</v>
      </c>
      <c r="J170">
        <v>489.23559999999998</v>
      </c>
    </row>
    <row r="171" spans="1:11" x14ac:dyDescent="0.3">
      <c r="A171" t="b">
        <v>0</v>
      </c>
      <c r="B171" t="s">
        <v>203</v>
      </c>
      <c r="C171">
        <v>554400000</v>
      </c>
      <c r="D171">
        <v>41850900</v>
      </c>
      <c r="E171">
        <v>312970000</v>
      </c>
      <c r="F171">
        <v>218400000</v>
      </c>
      <c r="G171">
        <v>1127620900</v>
      </c>
      <c r="H171">
        <v>46.2</v>
      </c>
      <c r="I171">
        <v>12740</v>
      </c>
      <c r="J171">
        <v>486.35090000000002</v>
      </c>
      <c r="K171">
        <f>J171*10000000</f>
        <v>4863509000</v>
      </c>
    </row>
    <row r="172" spans="1:11" x14ac:dyDescent="0.3">
      <c r="A172" t="s">
        <v>556</v>
      </c>
      <c r="B172" s="18" t="s">
        <v>196</v>
      </c>
      <c r="C172">
        <v>239400000.00000003</v>
      </c>
      <c r="D172">
        <v>124173000</v>
      </c>
      <c r="E172">
        <v>559300000.00000012</v>
      </c>
      <c r="F172">
        <v>204750000</v>
      </c>
      <c r="G172">
        <v>1127623000</v>
      </c>
      <c r="H172">
        <v>19.950000000000003</v>
      </c>
      <c r="I172">
        <v>37800</v>
      </c>
      <c r="J172">
        <v>650.57299999999998</v>
      </c>
      <c r="K172">
        <f>J172*10000000</f>
        <v>6505730000</v>
      </c>
    </row>
    <row r="173" spans="1:11" x14ac:dyDescent="0.3">
      <c r="A173" t="s">
        <v>556</v>
      </c>
      <c r="B173" t="s">
        <v>165</v>
      </c>
      <c r="C173">
        <v>168000000</v>
      </c>
      <c r="D173">
        <v>96579000</v>
      </c>
      <c r="E173">
        <v>533120000</v>
      </c>
      <c r="F173">
        <v>331695000</v>
      </c>
      <c r="G173">
        <v>1129394000</v>
      </c>
      <c r="H173">
        <v>14</v>
      </c>
      <c r="I173">
        <v>29400</v>
      </c>
      <c r="J173">
        <v>693.32899999999995</v>
      </c>
      <c r="K173">
        <f>J173*10000000</f>
        <v>6933289999.999999</v>
      </c>
    </row>
    <row r="174" spans="1:11" x14ac:dyDescent="0.3">
      <c r="A174" t="b">
        <v>0</v>
      </c>
      <c r="B174" t="s">
        <v>278</v>
      </c>
      <c r="C174">
        <v>293160000</v>
      </c>
      <c r="D174">
        <v>151767000</v>
      </c>
      <c r="E174">
        <v>452200000.00000006</v>
      </c>
      <c r="F174">
        <v>237510000</v>
      </c>
      <c r="G174">
        <v>1134637000</v>
      </c>
      <c r="H174">
        <v>24.430000000000003</v>
      </c>
      <c r="I174">
        <v>46200</v>
      </c>
      <c r="J174">
        <v>649.327</v>
      </c>
    </row>
    <row r="175" spans="1:11" x14ac:dyDescent="0.3">
      <c r="A175" t="b">
        <v>0</v>
      </c>
      <c r="B175" t="s">
        <v>483</v>
      </c>
      <c r="C175">
        <v>537600000</v>
      </c>
      <c r="D175">
        <v>101178000</v>
      </c>
      <c r="E175">
        <v>279650000.00000006</v>
      </c>
      <c r="F175">
        <v>218400000</v>
      </c>
      <c r="G175">
        <v>1136828000</v>
      </c>
      <c r="H175">
        <v>44.800000000000004</v>
      </c>
      <c r="I175">
        <v>30800</v>
      </c>
      <c r="J175">
        <v>523.27800000000002</v>
      </c>
    </row>
    <row r="176" spans="1:11" x14ac:dyDescent="0.3">
      <c r="A176" t="b">
        <v>0</v>
      </c>
      <c r="B176" t="s">
        <v>159</v>
      </c>
      <c r="C176">
        <v>259560000.00000003</v>
      </c>
      <c r="D176">
        <v>94279500</v>
      </c>
      <c r="E176">
        <v>521220000</v>
      </c>
      <c r="F176">
        <v>263445000</v>
      </c>
      <c r="G176">
        <v>1138504500</v>
      </c>
      <c r="H176">
        <v>21.630000000000003</v>
      </c>
      <c r="I176">
        <v>28700</v>
      </c>
      <c r="J176">
        <v>646.78949999999998</v>
      </c>
      <c r="K176">
        <f>J176*10000000</f>
        <v>6467895000</v>
      </c>
    </row>
    <row r="177" spans="1:11" x14ac:dyDescent="0.3">
      <c r="A177" t="b">
        <v>0</v>
      </c>
      <c r="B177" t="s">
        <v>471</v>
      </c>
      <c r="C177">
        <v>621600000</v>
      </c>
      <c r="D177">
        <v>96579000</v>
      </c>
      <c r="E177">
        <v>232050000</v>
      </c>
      <c r="F177">
        <v>204750000</v>
      </c>
      <c r="G177">
        <v>1154979000</v>
      </c>
      <c r="H177">
        <v>51.8</v>
      </c>
      <c r="I177">
        <v>29400</v>
      </c>
      <c r="J177">
        <v>494.17899999999997</v>
      </c>
    </row>
    <row r="178" spans="1:11" x14ac:dyDescent="0.3">
      <c r="A178" t="b">
        <v>0</v>
      </c>
      <c r="B178" t="s">
        <v>544</v>
      </c>
      <c r="C178">
        <v>515760000.00000006</v>
      </c>
      <c r="D178">
        <v>63006300</v>
      </c>
      <c r="E178">
        <v>428400000.00000006</v>
      </c>
      <c r="F178">
        <v>150150000</v>
      </c>
      <c r="G178">
        <v>1157316300</v>
      </c>
      <c r="H178">
        <v>42.980000000000004</v>
      </c>
      <c r="I178">
        <v>19180</v>
      </c>
      <c r="J178">
        <v>516.46630000000005</v>
      </c>
    </row>
    <row r="179" spans="1:11" x14ac:dyDescent="0.3">
      <c r="A179" t="b">
        <v>0</v>
      </c>
      <c r="B179" t="s">
        <v>75</v>
      </c>
      <c r="C179">
        <v>297359999.99999994</v>
      </c>
      <c r="D179">
        <v>112675500</v>
      </c>
      <c r="E179">
        <v>497420000</v>
      </c>
      <c r="F179">
        <v>255255000</v>
      </c>
      <c r="G179">
        <v>1162710500</v>
      </c>
      <c r="H179">
        <v>24.779999999999998</v>
      </c>
      <c r="I179">
        <v>34300</v>
      </c>
      <c r="J179">
        <v>651.18550000000005</v>
      </c>
      <c r="K179">
        <f>J179*10000000</f>
        <v>6511855000</v>
      </c>
    </row>
    <row r="180" spans="1:11" x14ac:dyDescent="0.3">
      <c r="A180" t="b">
        <v>0</v>
      </c>
      <c r="B180" t="s">
        <v>476</v>
      </c>
      <c r="C180">
        <v>621600000</v>
      </c>
      <c r="D180">
        <v>100028250</v>
      </c>
      <c r="E180">
        <v>291550000</v>
      </c>
      <c r="F180">
        <v>150150000</v>
      </c>
      <c r="G180">
        <v>1163328250</v>
      </c>
      <c r="H180">
        <v>51.8</v>
      </c>
      <c r="I180">
        <v>30450</v>
      </c>
      <c r="J180">
        <v>490.62824999999998</v>
      </c>
    </row>
    <row r="181" spans="1:11" x14ac:dyDescent="0.3">
      <c r="A181" t="b">
        <v>0</v>
      </c>
      <c r="B181" t="s">
        <v>412</v>
      </c>
      <c r="C181">
        <v>226800000.00000003</v>
      </c>
      <c r="D181">
        <v>102327750</v>
      </c>
      <c r="E181">
        <v>487900000.00000006</v>
      </c>
      <c r="F181">
        <v>354900000.00000006</v>
      </c>
      <c r="G181">
        <v>1171927750</v>
      </c>
      <c r="H181">
        <v>18.900000000000002</v>
      </c>
      <c r="I181">
        <v>31150</v>
      </c>
      <c r="J181">
        <v>700.12774999999999</v>
      </c>
    </row>
    <row r="182" spans="1:11" x14ac:dyDescent="0.3">
      <c r="A182" t="b">
        <v>0</v>
      </c>
      <c r="B182" t="s">
        <v>411</v>
      </c>
      <c r="C182">
        <v>201600000</v>
      </c>
      <c r="D182">
        <v>109226250</v>
      </c>
      <c r="E182">
        <v>511700000.00000006</v>
      </c>
      <c r="F182">
        <v>354900000.00000006</v>
      </c>
      <c r="G182">
        <v>1177426250</v>
      </c>
      <c r="H182">
        <v>16.8</v>
      </c>
      <c r="I182">
        <v>33250</v>
      </c>
      <c r="J182">
        <v>716.82624999999996</v>
      </c>
    </row>
    <row r="183" spans="1:11" x14ac:dyDescent="0.3">
      <c r="A183" t="b">
        <v>0</v>
      </c>
      <c r="B183" t="s">
        <v>306</v>
      </c>
      <c r="C183">
        <v>183960000.00000003</v>
      </c>
      <c r="D183">
        <v>132796125</v>
      </c>
      <c r="E183">
        <v>634270000.00000012</v>
      </c>
      <c r="F183">
        <v>226590000.00000003</v>
      </c>
      <c r="G183">
        <v>1177616125.0000002</v>
      </c>
      <c r="H183">
        <v>15.330000000000002</v>
      </c>
      <c r="I183">
        <v>40425</v>
      </c>
      <c r="J183">
        <v>710.85612500000002</v>
      </c>
    </row>
    <row r="184" spans="1:11" x14ac:dyDescent="0.3">
      <c r="A184" t="b">
        <v>0</v>
      </c>
      <c r="B184" t="s">
        <v>486</v>
      </c>
      <c r="C184">
        <v>621600000</v>
      </c>
      <c r="D184">
        <v>96579000</v>
      </c>
      <c r="E184">
        <v>255850000.00000003</v>
      </c>
      <c r="F184">
        <v>204750000</v>
      </c>
      <c r="G184">
        <v>1178779000</v>
      </c>
      <c r="H184">
        <v>51.8</v>
      </c>
      <c r="I184">
        <v>29400</v>
      </c>
      <c r="J184">
        <v>508.17899999999997</v>
      </c>
    </row>
    <row r="185" spans="1:11" x14ac:dyDescent="0.3">
      <c r="A185" t="b">
        <v>0</v>
      </c>
      <c r="B185" t="s">
        <v>417</v>
      </c>
      <c r="C185">
        <v>226800000.00000003</v>
      </c>
      <c r="D185">
        <v>105777000</v>
      </c>
      <c r="E185">
        <v>547400000.00000012</v>
      </c>
      <c r="F185">
        <v>300299999.99999994</v>
      </c>
      <c r="G185">
        <v>1180277000</v>
      </c>
      <c r="H185">
        <v>18.900000000000002</v>
      </c>
      <c r="I185">
        <v>32200</v>
      </c>
      <c r="J185">
        <v>696.577</v>
      </c>
    </row>
    <row r="186" spans="1:11" x14ac:dyDescent="0.3">
      <c r="A186" t="b">
        <v>0</v>
      </c>
      <c r="B186" t="s">
        <v>162</v>
      </c>
      <c r="C186">
        <v>343560000</v>
      </c>
      <c r="D186">
        <v>89680500</v>
      </c>
      <c r="E186">
        <v>497420000</v>
      </c>
      <c r="F186">
        <v>249795000.00000003</v>
      </c>
      <c r="G186">
        <v>1180455500</v>
      </c>
      <c r="H186">
        <v>28.630000000000003</v>
      </c>
      <c r="I186">
        <v>27300</v>
      </c>
      <c r="J186">
        <v>631.69050000000004</v>
      </c>
      <c r="K186">
        <f>J186*10000000</f>
        <v>6316905000</v>
      </c>
    </row>
    <row r="187" spans="1:11" x14ac:dyDescent="0.3">
      <c r="A187" t="b">
        <v>0</v>
      </c>
      <c r="B187" t="s">
        <v>305</v>
      </c>
      <c r="C187">
        <v>158760000</v>
      </c>
      <c r="D187">
        <v>139694625</v>
      </c>
      <c r="E187">
        <v>658070000</v>
      </c>
      <c r="F187">
        <v>226590000.00000003</v>
      </c>
      <c r="G187">
        <v>1183114625</v>
      </c>
      <c r="H187">
        <v>13.23</v>
      </c>
      <c r="I187">
        <v>42525</v>
      </c>
      <c r="J187">
        <v>727.55462499999999</v>
      </c>
    </row>
    <row r="188" spans="1:11" x14ac:dyDescent="0.3">
      <c r="A188" t="b">
        <v>0</v>
      </c>
      <c r="B188" t="s">
        <v>416</v>
      </c>
      <c r="C188">
        <v>201600000</v>
      </c>
      <c r="D188">
        <v>112675500</v>
      </c>
      <c r="E188">
        <v>571200000</v>
      </c>
      <c r="F188">
        <v>300299999.99999994</v>
      </c>
      <c r="G188">
        <v>1185775500</v>
      </c>
      <c r="H188">
        <v>16.8</v>
      </c>
      <c r="I188">
        <v>34300</v>
      </c>
      <c r="J188">
        <v>713.27549999999997</v>
      </c>
    </row>
    <row r="189" spans="1:11" x14ac:dyDescent="0.3">
      <c r="A189" t="b">
        <v>0</v>
      </c>
      <c r="B189" t="s">
        <v>451</v>
      </c>
      <c r="C189">
        <v>175560000</v>
      </c>
      <c r="D189">
        <v>96808950</v>
      </c>
      <c r="E189">
        <v>785400000.00000012</v>
      </c>
      <c r="F189">
        <v>136500000</v>
      </c>
      <c r="G189">
        <v>1194268950</v>
      </c>
      <c r="H189">
        <v>14.63</v>
      </c>
      <c r="I189">
        <v>29470</v>
      </c>
      <c r="J189">
        <v>693.06894999999997</v>
      </c>
    </row>
    <row r="190" spans="1:11" x14ac:dyDescent="0.3">
      <c r="A190" t="s">
        <v>556</v>
      </c>
      <c r="B190" t="s">
        <v>427</v>
      </c>
      <c r="C190">
        <v>226800000.00000003</v>
      </c>
      <c r="D190">
        <v>102327750</v>
      </c>
      <c r="E190">
        <v>511700000.00000006</v>
      </c>
      <c r="F190">
        <v>354900000.00000006</v>
      </c>
      <c r="G190">
        <v>1195727750</v>
      </c>
      <c r="H190">
        <v>18.900000000000002</v>
      </c>
      <c r="I190">
        <v>31150</v>
      </c>
      <c r="J190">
        <v>714.12774999999999</v>
      </c>
    </row>
    <row r="191" spans="1:11" x14ac:dyDescent="0.3">
      <c r="A191" t="b">
        <v>0</v>
      </c>
      <c r="B191" t="s">
        <v>35</v>
      </c>
      <c r="C191">
        <v>268800000</v>
      </c>
      <c r="D191">
        <v>108651375</v>
      </c>
      <c r="E191">
        <v>485520000.00000006</v>
      </c>
      <c r="F191">
        <v>334425000</v>
      </c>
      <c r="G191">
        <v>1197396375</v>
      </c>
      <c r="H191">
        <v>22.400000000000002</v>
      </c>
      <c r="I191">
        <v>33075</v>
      </c>
      <c r="J191">
        <v>696.30137500000001</v>
      </c>
      <c r="K191">
        <f>J191*10000000</f>
        <v>6963013750</v>
      </c>
    </row>
    <row r="192" spans="1:11" x14ac:dyDescent="0.3">
      <c r="A192" t="b">
        <v>0</v>
      </c>
      <c r="B192" t="s">
        <v>450</v>
      </c>
      <c r="C192">
        <v>150360000</v>
      </c>
      <c r="D192">
        <v>103707450</v>
      </c>
      <c r="E192">
        <v>809200000</v>
      </c>
      <c r="F192">
        <v>136500000</v>
      </c>
      <c r="G192">
        <v>1199767450</v>
      </c>
      <c r="H192">
        <v>12.53</v>
      </c>
      <c r="I192">
        <v>31570</v>
      </c>
      <c r="J192">
        <v>709.76745000000005</v>
      </c>
    </row>
    <row r="193" spans="1:11" x14ac:dyDescent="0.3">
      <c r="A193" t="s">
        <v>556</v>
      </c>
      <c r="B193" t="s">
        <v>426</v>
      </c>
      <c r="C193">
        <v>201600000</v>
      </c>
      <c r="D193">
        <v>109226250</v>
      </c>
      <c r="E193">
        <v>535500000</v>
      </c>
      <c r="F193">
        <v>354900000.00000006</v>
      </c>
      <c r="G193">
        <v>1201226250</v>
      </c>
      <c r="H193">
        <v>16.8</v>
      </c>
      <c r="I193">
        <v>33250</v>
      </c>
      <c r="J193">
        <v>730.82624999999996</v>
      </c>
    </row>
    <row r="194" spans="1:11" x14ac:dyDescent="0.3">
      <c r="A194" t="b">
        <v>0</v>
      </c>
      <c r="B194" t="s">
        <v>199</v>
      </c>
      <c r="C194">
        <v>595559999.99999988</v>
      </c>
      <c r="D194">
        <v>34952400</v>
      </c>
      <c r="E194">
        <v>408170000</v>
      </c>
      <c r="F194">
        <v>163800000</v>
      </c>
      <c r="G194">
        <v>1202482400</v>
      </c>
      <c r="H194">
        <v>49.629999999999995</v>
      </c>
      <c r="I194">
        <v>10640</v>
      </c>
      <c r="J194">
        <v>500.31240000000003</v>
      </c>
      <c r="K194">
        <f>J194*10000000</f>
        <v>5003124000</v>
      </c>
    </row>
    <row r="195" spans="1:11" x14ac:dyDescent="0.3">
      <c r="A195" t="b">
        <v>0</v>
      </c>
      <c r="B195" t="s">
        <v>34</v>
      </c>
      <c r="C195">
        <v>243600000.00000003</v>
      </c>
      <c r="D195">
        <v>115549875</v>
      </c>
      <c r="E195">
        <v>509320000.00000006</v>
      </c>
      <c r="F195">
        <v>334425000</v>
      </c>
      <c r="G195">
        <v>1202894875</v>
      </c>
      <c r="H195">
        <v>20.300000000000004</v>
      </c>
      <c r="I195">
        <v>35175</v>
      </c>
      <c r="J195">
        <v>712.99987499999997</v>
      </c>
      <c r="K195">
        <f>J195*10000000</f>
        <v>7129998750</v>
      </c>
    </row>
    <row r="196" spans="1:11" x14ac:dyDescent="0.3">
      <c r="A196" t="b">
        <v>0</v>
      </c>
      <c r="B196" t="s">
        <v>40</v>
      </c>
      <c r="C196">
        <v>268800000</v>
      </c>
      <c r="D196">
        <v>112100625</v>
      </c>
      <c r="E196">
        <v>545020000.00000012</v>
      </c>
      <c r="F196">
        <v>279824999.99999994</v>
      </c>
      <c r="G196">
        <v>1205745625</v>
      </c>
      <c r="H196">
        <v>22.400000000000002</v>
      </c>
      <c r="I196">
        <v>34125</v>
      </c>
      <c r="J196">
        <v>692.75062500000001</v>
      </c>
      <c r="K196">
        <f>J196*10000000</f>
        <v>6927506250</v>
      </c>
    </row>
    <row r="197" spans="1:11" x14ac:dyDescent="0.3">
      <c r="A197" t="b">
        <v>0</v>
      </c>
      <c r="B197" t="s">
        <v>420</v>
      </c>
      <c r="C197">
        <v>293160000</v>
      </c>
      <c r="D197">
        <v>106926750</v>
      </c>
      <c r="E197">
        <v>523600000</v>
      </c>
      <c r="F197">
        <v>286650000</v>
      </c>
      <c r="G197">
        <v>1210336750</v>
      </c>
      <c r="H197">
        <v>24.43</v>
      </c>
      <c r="I197">
        <v>32550</v>
      </c>
      <c r="J197">
        <v>684.28674999999998</v>
      </c>
    </row>
    <row r="198" spans="1:11" x14ac:dyDescent="0.3">
      <c r="A198" t="b">
        <v>0</v>
      </c>
      <c r="B198" t="s">
        <v>39</v>
      </c>
      <c r="C198">
        <v>243600000.00000003</v>
      </c>
      <c r="D198">
        <v>118999125</v>
      </c>
      <c r="E198">
        <v>568820000</v>
      </c>
      <c r="F198">
        <v>279824999.99999994</v>
      </c>
      <c r="G198">
        <v>1211244125</v>
      </c>
      <c r="H198">
        <v>20.300000000000004</v>
      </c>
      <c r="I198">
        <v>36225</v>
      </c>
      <c r="J198">
        <v>709.44912499999998</v>
      </c>
      <c r="K198">
        <f t="shared" ref="K198:K209" si="6">J198*10000000</f>
        <v>7094491250</v>
      </c>
    </row>
    <row r="199" spans="1:11" x14ac:dyDescent="0.3">
      <c r="A199" t="s">
        <v>556</v>
      </c>
      <c r="B199" t="s">
        <v>180</v>
      </c>
      <c r="C199">
        <v>138599999.99999997</v>
      </c>
      <c r="D199">
        <v>131071500</v>
      </c>
      <c r="E199">
        <v>714000000</v>
      </c>
      <c r="F199">
        <v>232050000.00000003</v>
      </c>
      <c r="G199">
        <v>1215721500</v>
      </c>
      <c r="H199">
        <v>11.549999999999999</v>
      </c>
      <c r="I199">
        <v>39900</v>
      </c>
      <c r="J199">
        <v>752.67150000000004</v>
      </c>
      <c r="K199">
        <f t="shared" si="6"/>
        <v>7526715000</v>
      </c>
    </row>
    <row r="200" spans="1:11" x14ac:dyDescent="0.3">
      <c r="A200" t="s">
        <v>556</v>
      </c>
      <c r="B200" t="s">
        <v>103</v>
      </c>
      <c r="C200">
        <v>196560000</v>
      </c>
      <c r="D200">
        <v>103477500</v>
      </c>
      <c r="E200">
        <v>684250000</v>
      </c>
      <c r="F200">
        <v>232050000.00000003</v>
      </c>
      <c r="G200">
        <v>1216337500</v>
      </c>
      <c r="H200">
        <v>16.38</v>
      </c>
      <c r="I200">
        <v>31500</v>
      </c>
      <c r="J200">
        <v>717.23749999999995</v>
      </c>
      <c r="K200">
        <f t="shared" si="6"/>
        <v>7172375000</v>
      </c>
    </row>
    <row r="201" spans="1:11" x14ac:dyDescent="0.3">
      <c r="A201" t="s">
        <v>556</v>
      </c>
      <c r="B201" t="s">
        <v>132</v>
      </c>
      <c r="C201">
        <v>200760000</v>
      </c>
      <c r="D201">
        <v>108076500</v>
      </c>
      <c r="E201">
        <v>666400000.00000012</v>
      </c>
      <c r="F201">
        <v>245700000</v>
      </c>
      <c r="G201">
        <v>1220936500</v>
      </c>
      <c r="H201">
        <v>16.73</v>
      </c>
      <c r="I201">
        <v>32900</v>
      </c>
      <c r="J201">
        <v>722.53650000000005</v>
      </c>
      <c r="K201">
        <f t="shared" si="6"/>
        <v>7225365000</v>
      </c>
    </row>
    <row r="202" spans="1:11" x14ac:dyDescent="0.3">
      <c r="A202" t="b">
        <v>0</v>
      </c>
      <c r="B202" t="s">
        <v>50</v>
      </c>
      <c r="C202">
        <v>268800000</v>
      </c>
      <c r="D202">
        <v>108651375</v>
      </c>
      <c r="E202">
        <v>509320000.00000006</v>
      </c>
      <c r="F202">
        <v>334425000</v>
      </c>
      <c r="G202">
        <v>1221196375</v>
      </c>
      <c r="H202">
        <v>22.400000000000002</v>
      </c>
      <c r="I202">
        <v>33075</v>
      </c>
      <c r="J202">
        <v>710.30137500000001</v>
      </c>
      <c r="K202">
        <f t="shared" si="6"/>
        <v>7103013750</v>
      </c>
    </row>
    <row r="203" spans="1:11" x14ac:dyDescent="0.3">
      <c r="A203" t="s">
        <v>556</v>
      </c>
      <c r="B203" t="s">
        <v>179</v>
      </c>
      <c r="C203">
        <v>113400000.00000001</v>
      </c>
      <c r="D203">
        <v>137970000</v>
      </c>
      <c r="E203">
        <v>737800000.00000012</v>
      </c>
      <c r="F203">
        <v>232050000.00000003</v>
      </c>
      <c r="G203">
        <v>1221220000.0000002</v>
      </c>
      <c r="H203">
        <v>9.4500000000000011</v>
      </c>
      <c r="I203">
        <v>42000</v>
      </c>
      <c r="J203">
        <v>769.37</v>
      </c>
      <c r="K203">
        <f t="shared" si="6"/>
        <v>7693700000</v>
      </c>
    </row>
    <row r="204" spans="1:11" x14ac:dyDescent="0.3">
      <c r="A204" t="s">
        <v>556</v>
      </c>
      <c r="B204" t="s">
        <v>102</v>
      </c>
      <c r="C204">
        <v>171360000</v>
      </c>
      <c r="D204">
        <v>110376000</v>
      </c>
      <c r="E204">
        <v>708050000.00000012</v>
      </c>
      <c r="F204">
        <v>232050000.00000003</v>
      </c>
      <c r="G204">
        <v>1221836000.0000002</v>
      </c>
      <c r="H204">
        <v>14.280000000000001</v>
      </c>
      <c r="I204">
        <v>33600</v>
      </c>
      <c r="J204">
        <v>733.93600000000004</v>
      </c>
      <c r="K204">
        <f t="shared" si="6"/>
        <v>7339360000</v>
      </c>
    </row>
    <row r="205" spans="1:11" x14ac:dyDescent="0.3">
      <c r="A205" t="s">
        <v>556</v>
      </c>
      <c r="B205" t="s">
        <v>185</v>
      </c>
      <c r="C205">
        <v>138599999.99999997</v>
      </c>
      <c r="D205">
        <v>134520750</v>
      </c>
      <c r="E205">
        <v>773500000</v>
      </c>
      <c r="F205">
        <v>177450000</v>
      </c>
      <c r="G205">
        <v>1224070750</v>
      </c>
      <c r="H205">
        <v>11.549999999999999</v>
      </c>
      <c r="I205">
        <v>40950</v>
      </c>
      <c r="J205">
        <v>749.12075000000004</v>
      </c>
      <c r="K205">
        <f t="shared" si="6"/>
        <v>7491207500</v>
      </c>
    </row>
    <row r="206" spans="1:11" x14ac:dyDescent="0.3">
      <c r="A206" t="s">
        <v>556</v>
      </c>
      <c r="B206" t="s">
        <v>131</v>
      </c>
      <c r="C206">
        <v>175560000</v>
      </c>
      <c r="D206">
        <v>114975000</v>
      </c>
      <c r="E206">
        <v>690200000</v>
      </c>
      <c r="F206">
        <v>245700000</v>
      </c>
      <c r="G206">
        <v>1226435000</v>
      </c>
      <c r="H206">
        <v>14.63</v>
      </c>
      <c r="I206">
        <v>35000</v>
      </c>
      <c r="J206">
        <v>739.23500000000001</v>
      </c>
      <c r="K206">
        <f t="shared" si="6"/>
        <v>7392350000</v>
      </c>
    </row>
    <row r="207" spans="1:11" x14ac:dyDescent="0.3">
      <c r="A207" t="s">
        <v>556</v>
      </c>
      <c r="B207" t="s">
        <v>49</v>
      </c>
      <c r="C207">
        <v>243600000.00000003</v>
      </c>
      <c r="D207">
        <v>115549875</v>
      </c>
      <c r="E207">
        <v>533120000</v>
      </c>
      <c r="F207">
        <v>334425000</v>
      </c>
      <c r="G207">
        <v>1226694875</v>
      </c>
      <c r="H207">
        <v>20.300000000000004</v>
      </c>
      <c r="I207">
        <v>35175</v>
      </c>
      <c r="J207">
        <v>726.99987499999997</v>
      </c>
      <c r="K207">
        <f t="shared" si="6"/>
        <v>7269998750</v>
      </c>
    </row>
    <row r="208" spans="1:11" x14ac:dyDescent="0.3">
      <c r="A208" t="s">
        <v>556</v>
      </c>
      <c r="B208" t="s">
        <v>184</v>
      </c>
      <c r="C208">
        <v>113400000.00000001</v>
      </c>
      <c r="D208">
        <v>141419250</v>
      </c>
      <c r="E208">
        <v>797300000.00000012</v>
      </c>
      <c r="F208">
        <v>177450000</v>
      </c>
      <c r="G208">
        <v>1229569250</v>
      </c>
      <c r="H208">
        <v>9.4500000000000011</v>
      </c>
      <c r="I208">
        <v>43050</v>
      </c>
      <c r="J208">
        <v>765.81925000000001</v>
      </c>
      <c r="K208">
        <f t="shared" si="6"/>
        <v>7658192500</v>
      </c>
    </row>
    <row r="209" spans="1:11" x14ac:dyDescent="0.3">
      <c r="A209" t="b">
        <v>0</v>
      </c>
      <c r="B209" t="s">
        <v>43</v>
      </c>
      <c r="C209">
        <v>335160000</v>
      </c>
      <c r="D209">
        <v>113250375</v>
      </c>
      <c r="E209">
        <v>521220000</v>
      </c>
      <c r="F209">
        <v>266175000</v>
      </c>
      <c r="G209">
        <v>1235805375</v>
      </c>
      <c r="H209">
        <v>27.93</v>
      </c>
      <c r="I209">
        <v>34475</v>
      </c>
      <c r="J209">
        <v>680.460375</v>
      </c>
      <c r="K209">
        <f t="shared" si="6"/>
        <v>6804603750</v>
      </c>
    </row>
    <row r="210" spans="1:11" x14ac:dyDescent="0.3">
      <c r="A210" t="b">
        <v>0</v>
      </c>
      <c r="B210" t="s">
        <v>514</v>
      </c>
      <c r="C210">
        <v>431760000.00000006</v>
      </c>
      <c r="D210">
        <v>73124100</v>
      </c>
      <c r="E210">
        <v>577150000.00000012</v>
      </c>
      <c r="F210">
        <v>156975000</v>
      </c>
      <c r="G210">
        <v>1239009100.0000002</v>
      </c>
      <c r="H210">
        <v>35.980000000000004</v>
      </c>
      <c r="I210">
        <v>22260</v>
      </c>
      <c r="J210">
        <v>605.33410000000003</v>
      </c>
    </row>
    <row r="211" spans="1:11" x14ac:dyDescent="0.3">
      <c r="A211" t="s">
        <v>556</v>
      </c>
      <c r="B211" t="s">
        <v>195</v>
      </c>
      <c r="C211">
        <v>138599999.99999997</v>
      </c>
      <c r="D211">
        <v>131071500</v>
      </c>
      <c r="E211">
        <v>737800000.00000012</v>
      </c>
      <c r="F211">
        <v>232050000.00000003</v>
      </c>
      <c r="G211">
        <v>1239521500.0000002</v>
      </c>
      <c r="H211">
        <v>11.549999999999999</v>
      </c>
      <c r="I211">
        <v>39900</v>
      </c>
      <c r="J211">
        <v>766.67150000000004</v>
      </c>
      <c r="K211">
        <f>J211*10000000</f>
        <v>7666715000</v>
      </c>
    </row>
    <row r="212" spans="1:11" x14ac:dyDescent="0.3">
      <c r="A212" t="b">
        <v>0</v>
      </c>
      <c r="B212" t="s">
        <v>513</v>
      </c>
      <c r="C212">
        <v>406560000</v>
      </c>
      <c r="D212">
        <v>80022600</v>
      </c>
      <c r="E212">
        <v>600950000</v>
      </c>
      <c r="F212">
        <v>156975000</v>
      </c>
      <c r="G212">
        <v>1244507600</v>
      </c>
      <c r="H212">
        <v>33.880000000000003</v>
      </c>
      <c r="I212">
        <v>24360</v>
      </c>
      <c r="J212">
        <v>622.0326</v>
      </c>
    </row>
    <row r="213" spans="1:11" x14ac:dyDescent="0.3">
      <c r="A213" t="s">
        <v>556</v>
      </c>
      <c r="B213" t="s">
        <v>194</v>
      </c>
      <c r="C213">
        <v>113400000.00000001</v>
      </c>
      <c r="D213">
        <v>137970000</v>
      </c>
      <c r="E213">
        <v>761600000</v>
      </c>
      <c r="F213">
        <v>232050000.00000003</v>
      </c>
      <c r="G213">
        <v>1245020000</v>
      </c>
      <c r="H213">
        <v>9.4500000000000011</v>
      </c>
      <c r="I213">
        <v>42000</v>
      </c>
      <c r="J213">
        <v>783.37</v>
      </c>
      <c r="K213">
        <f>J213*10000000</f>
        <v>7833700000</v>
      </c>
    </row>
    <row r="214" spans="1:11" x14ac:dyDescent="0.3">
      <c r="A214" t="b">
        <v>0</v>
      </c>
      <c r="B214" t="s">
        <v>277</v>
      </c>
      <c r="C214">
        <v>192360000</v>
      </c>
      <c r="D214">
        <v>158665500</v>
      </c>
      <c r="E214">
        <v>630700000</v>
      </c>
      <c r="F214">
        <v>264810000</v>
      </c>
      <c r="G214">
        <v>1246535500</v>
      </c>
      <c r="H214">
        <v>16.03</v>
      </c>
      <c r="I214">
        <v>48300</v>
      </c>
      <c r="J214">
        <v>765.42550000000006</v>
      </c>
    </row>
    <row r="215" spans="1:11" x14ac:dyDescent="0.3">
      <c r="A215" t="b">
        <v>0</v>
      </c>
      <c r="B215" t="s">
        <v>276</v>
      </c>
      <c r="C215">
        <v>167160000.00000003</v>
      </c>
      <c r="D215">
        <v>165564000</v>
      </c>
      <c r="E215">
        <v>654500000</v>
      </c>
      <c r="F215">
        <v>264810000</v>
      </c>
      <c r="G215">
        <v>1252034000</v>
      </c>
      <c r="H215">
        <v>13.930000000000001</v>
      </c>
      <c r="I215">
        <v>50400</v>
      </c>
      <c r="J215">
        <v>782.12400000000002</v>
      </c>
    </row>
    <row r="216" spans="1:11" x14ac:dyDescent="0.3">
      <c r="A216" t="b">
        <v>0</v>
      </c>
      <c r="B216" t="s">
        <v>423</v>
      </c>
      <c r="C216">
        <v>377160000</v>
      </c>
      <c r="D216">
        <v>102327750</v>
      </c>
      <c r="E216">
        <v>499800000</v>
      </c>
      <c r="F216">
        <v>273000000</v>
      </c>
      <c r="G216">
        <v>1252287750</v>
      </c>
      <c r="H216">
        <v>31.43</v>
      </c>
      <c r="I216">
        <v>31150</v>
      </c>
      <c r="J216">
        <v>669.18775000000005</v>
      </c>
    </row>
    <row r="217" spans="1:11" x14ac:dyDescent="0.3">
      <c r="A217" t="b">
        <v>0</v>
      </c>
      <c r="B217" t="s">
        <v>188</v>
      </c>
      <c r="C217">
        <v>204960000.00000003</v>
      </c>
      <c r="D217">
        <v>135670500</v>
      </c>
      <c r="E217">
        <v>749700000</v>
      </c>
      <c r="F217">
        <v>163800000</v>
      </c>
      <c r="G217">
        <v>1254130500</v>
      </c>
      <c r="H217">
        <v>17.080000000000002</v>
      </c>
      <c r="I217">
        <v>41300</v>
      </c>
      <c r="J217">
        <v>736.83050000000003</v>
      </c>
      <c r="K217">
        <f>J217*10000000</f>
        <v>7368305000</v>
      </c>
    </row>
    <row r="218" spans="1:11" x14ac:dyDescent="0.3">
      <c r="A218" t="b">
        <v>0</v>
      </c>
      <c r="B218" t="s">
        <v>207</v>
      </c>
      <c r="C218">
        <v>630000000</v>
      </c>
      <c r="D218">
        <v>60246900</v>
      </c>
      <c r="E218">
        <v>277270000.00000006</v>
      </c>
      <c r="F218">
        <v>286650000.00000006</v>
      </c>
      <c r="G218">
        <v>1254166900</v>
      </c>
      <c r="H218">
        <v>52.5</v>
      </c>
      <c r="I218">
        <v>18340</v>
      </c>
      <c r="J218">
        <v>548.84690000000001</v>
      </c>
      <c r="K218">
        <f>J218*10000000</f>
        <v>5488469000</v>
      </c>
    </row>
    <row r="219" spans="1:11" x14ac:dyDescent="0.3">
      <c r="A219" t="b">
        <v>0</v>
      </c>
      <c r="B219" t="s">
        <v>212</v>
      </c>
      <c r="C219">
        <v>630000000</v>
      </c>
      <c r="D219">
        <v>63696150</v>
      </c>
      <c r="E219">
        <v>336770000.00000006</v>
      </c>
      <c r="F219">
        <v>232050000</v>
      </c>
      <c r="G219">
        <v>1262516150</v>
      </c>
      <c r="H219">
        <v>52.5</v>
      </c>
      <c r="I219">
        <v>19390</v>
      </c>
      <c r="J219">
        <v>545.29615000000001</v>
      </c>
      <c r="K219">
        <f>J219*10000000</f>
        <v>5452961500</v>
      </c>
    </row>
    <row r="220" spans="1:11" x14ac:dyDescent="0.3">
      <c r="A220" t="b">
        <v>0</v>
      </c>
      <c r="B220" t="s">
        <v>470</v>
      </c>
      <c r="C220">
        <v>520800000</v>
      </c>
      <c r="D220">
        <v>103477500</v>
      </c>
      <c r="E220">
        <v>410550000</v>
      </c>
      <c r="F220">
        <v>232050000.00000003</v>
      </c>
      <c r="G220">
        <v>1266877500</v>
      </c>
      <c r="H220">
        <v>43.4</v>
      </c>
      <c r="I220">
        <v>31500</v>
      </c>
      <c r="J220">
        <v>610.27750000000003</v>
      </c>
    </row>
    <row r="221" spans="1:11" x14ac:dyDescent="0.3">
      <c r="A221" t="b">
        <v>0</v>
      </c>
      <c r="B221" t="s">
        <v>543</v>
      </c>
      <c r="C221">
        <v>414960000.00000006</v>
      </c>
      <c r="D221">
        <v>69904800</v>
      </c>
      <c r="E221">
        <v>606900000.00000012</v>
      </c>
      <c r="F221">
        <v>177450000</v>
      </c>
      <c r="G221">
        <v>1269214800.0000002</v>
      </c>
      <c r="H221">
        <v>34.580000000000005</v>
      </c>
      <c r="I221">
        <v>21280</v>
      </c>
      <c r="J221">
        <v>632.56479999999999</v>
      </c>
    </row>
    <row r="222" spans="1:11" x14ac:dyDescent="0.3">
      <c r="A222" t="b">
        <v>0</v>
      </c>
      <c r="B222" t="s">
        <v>469</v>
      </c>
      <c r="C222">
        <v>495600000.00000006</v>
      </c>
      <c r="D222">
        <v>110376000</v>
      </c>
      <c r="E222">
        <v>434350000</v>
      </c>
      <c r="F222">
        <v>232050000.00000003</v>
      </c>
      <c r="G222">
        <v>1272376000</v>
      </c>
      <c r="H222">
        <v>41.300000000000004</v>
      </c>
      <c r="I222">
        <v>33600</v>
      </c>
      <c r="J222">
        <v>626.976</v>
      </c>
    </row>
    <row r="223" spans="1:11" x14ac:dyDescent="0.3">
      <c r="A223" t="b">
        <v>0</v>
      </c>
      <c r="B223" t="s">
        <v>74</v>
      </c>
      <c r="C223">
        <v>196560000</v>
      </c>
      <c r="D223">
        <v>119574000</v>
      </c>
      <c r="E223">
        <v>675920000.00000012</v>
      </c>
      <c r="F223">
        <v>282555000</v>
      </c>
      <c r="G223">
        <v>1274609000</v>
      </c>
      <c r="H223">
        <v>16.38</v>
      </c>
      <c r="I223">
        <v>36400</v>
      </c>
      <c r="J223">
        <v>767.28399999999999</v>
      </c>
      <c r="K223">
        <f>J223*10000000</f>
        <v>7672840000</v>
      </c>
    </row>
    <row r="224" spans="1:11" x14ac:dyDescent="0.3">
      <c r="A224" t="b">
        <v>0</v>
      </c>
      <c r="B224" t="s">
        <v>542</v>
      </c>
      <c r="C224">
        <v>389760000.00000006</v>
      </c>
      <c r="D224">
        <v>76803300</v>
      </c>
      <c r="E224">
        <v>630700000</v>
      </c>
      <c r="F224">
        <v>177450000</v>
      </c>
      <c r="G224">
        <v>1274713300</v>
      </c>
      <c r="H224">
        <v>32.480000000000004</v>
      </c>
      <c r="I224">
        <v>23380</v>
      </c>
      <c r="J224">
        <v>649.26329999999996</v>
      </c>
    </row>
    <row r="225" spans="1:11" x14ac:dyDescent="0.3">
      <c r="A225" t="b">
        <v>0</v>
      </c>
      <c r="B225" t="s">
        <v>475</v>
      </c>
      <c r="C225">
        <v>520800000</v>
      </c>
      <c r="D225">
        <v>106926750</v>
      </c>
      <c r="E225">
        <v>470050000</v>
      </c>
      <c r="F225">
        <v>177450000</v>
      </c>
      <c r="G225">
        <v>1275226750</v>
      </c>
      <c r="H225">
        <v>43.4</v>
      </c>
      <c r="I225">
        <v>32550</v>
      </c>
      <c r="J225">
        <v>606.72675000000004</v>
      </c>
    </row>
    <row r="226" spans="1:11" x14ac:dyDescent="0.3">
      <c r="A226" t="b">
        <v>0</v>
      </c>
      <c r="B226" t="s">
        <v>46</v>
      </c>
      <c r="C226">
        <v>419160000.00000006</v>
      </c>
      <c r="D226">
        <v>108651375</v>
      </c>
      <c r="E226">
        <v>497420000</v>
      </c>
      <c r="F226">
        <v>252525000</v>
      </c>
      <c r="G226">
        <v>1277756375</v>
      </c>
      <c r="H226">
        <v>34.930000000000007</v>
      </c>
      <c r="I226">
        <v>33075</v>
      </c>
      <c r="J226">
        <v>665.36137499999995</v>
      </c>
      <c r="K226">
        <f>J226*10000000</f>
        <v>6653613750</v>
      </c>
    </row>
    <row r="227" spans="1:11" x14ac:dyDescent="0.3">
      <c r="A227" t="b">
        <v>0</v>
      </c>
      <c r="B227" t="s">
        <v>222</v>
      </c>
      <c r="C227">
        <v>630000000</v>
      </c>
      <c r="D227">
        <v>60246900</v>
      </c>
      <c r="E227">
        <v>301070000.00000006</v>
      </c>
      <c r="F227">
        <v>286650000.00000006</v>
      </c>
      <c r="G227">
        <v>1277966900</v>
      </c>
      <c r="H227">
        <v>52.5</v>
      </c>
      <c r="I227">
        <v>18340</v>
      </c>
      <c r="J227">
        <v>562.84690000000001</v>
      </c>
      <c r="K227">
        <f>J227*10000000</f>
        <v>5628469000</v>
      </c>
    </row>
    <row r="228" spans="1:11" x14ac:dyDescent="0.3">
      <c r="A228" t="b">
        <v>0</v>
      </c>
      <c r="B228" t="s">
        <v>73</v>
      </c>
      <c r="C228">
        <v>171360000</v>
      </c>
      <c r="D228">
        <v>126472500</v>
      </c>
      <c r="E228">
        <v>699720000</v>
      </c>
      <c r="F228">
        <v>282555000</v>
      </c>
      <c r="G228">
        <v>1280107500</v>
      </c>
      <c r="H228">
        <v>14.280000000000001</v>
      </c>
      <c r="I228">
        <v>38500</v>
      </c>
      <c r="J228">
        <v>783.98249999999996</v>
      </c>
      <c r="K228">
        <f>J228*10000000</f>
        <v>7839825000</v>
      </c>
    </row>
    <row r="229" spans="1:11" x14ac:dyDescent="0.3">
      <c r="A229" t="b">
        <v>0</v>
      </c>
      <c r="B229" t="s">
        <v>474</v>
      </c>
      <c r="C229">
        <v>495600000.00000006</v>
      </c>
      <c r="D229">
        <v>113825250</v>
      </c>
      <c r="E229">
        <v>493850000</v>
      </c>
      <c r="F229">
        <v>177450000</v>
      </c>
      <c r="G229">
        <v>1280725250</v>
      </c>
      <c r="H229">
        <v>41.300000000000004</v>
      </c>
      <c r="I229">
        <v>34650</v>
      </c>
      <c r="J229">
        <v>623.42525000000001</v>
      </c>
    </row>
    <row r="230" spans="1:11" x14ac:dyDescent="0.3">
      <c r="A230" t="b">
        <v>0</v>
      </c>
      <c r="B230" t="s">
        <v>485</v>
      </c>
      <c r="C230">
        <v>520800000</v>
      </c>
      <c r="D230">
        <v>103477500</v>
      </c>
      <c r="E230">
        <v>434350000</v>
      </c>
      <c r="F230">
        <v>232050000.00000003</v>
      </c>
      <c r="G230">
        <v>1290677500</v>
      </c>
      <c r="H230">
        <v>43.4</v>
      </c>
      <c r="I230">
        <v>31500</v>
      </c>
      <c r="J230">
        <v>624.27750000000003</v>
      </c>
    </row>
    <row r="231" spans="1:11" x14ac:dyDescent="0.3">
      <c r="A231" t="b">
        <v>0</v>
      </c>
      <c r="B231" t="s">
        <v>161</v>
      </c>
      <c r="C231">
        <v>242760000.00000003</v>
      </c>
      <c r="D231">
        <v>96579000</v>
      </c>
      <c r="E231">
        <v>675920000.00000012</v>
      </c>
      <c r="F231">
        <v>277095000</v>
      </c>
      <c r="G231">
        <v>1292354000</v>
      </c>
      <c r="H231">
        <v>20.230000000000004</v>
      </c>
      <c r="I231">
        <v>29400</v>
      </c>
      <c r="J231">
        <v>747.78899999999999</v>
      </c>
      <c r="K231">
        <f>J231*10000000</f>
        <v>7477890000</v>
      </c>
    </row>
    <row r="232" spans="1:11" x14ac:dyDescent="0.3">
      <c r="A232" t="b">
        <v>0</v>
      </c>
      <c r="B232" t="s">
        <v>191</v>
      </c>
      <c r="C232">
        <v>288960000</v>
      </c>
      <c r="D232">
        <v>131071500</v>
      </c>
      <c r="E232">
        <v>725900000.00000012</v>
      </c>
      <c r="F232">
        <v>150150000</v>
      </c>
      <c r="G232">
        <v>1296081500</v>
      </c>
      <c r="H232">
        <v>24.080000000000002</v>
      </c>
      <c r="I232">
        <v>39900</v>
      </c>
      <c r="J232">
        <v>721.73149999999998</v>
      </c>
      <c r="K232">
        <f>J232*10000000</f>
        <v>7217315000</v>
      </c>
    </row>
    <row r="233" spans="1:11" x14ac:dyDescent="0.3">
      <c r="A233" t="b">
        <v>0</v>
      </c>
      <c r="B233" t="s">
        <v>210</v>
      </c>
      <c r="C233">
        <v>714000000.00000012</v>
      </c>
      <c r="D233">
        <v>55647900</v>
      </c>
      <c r="E233">
        <v>253470000.00000003</v>
      </c>
      <c r="F233">
        <v>273000000</v>
      </c>
      <c r="G233">
        <v>1296117900</v>
      </c>
      <c r="H233">
        <v>59.500000000000007</v>
      </c>
      <c r="I233">
        <v>16940</v>
      </c>
      <c r="J233">
        <v>533.74789999999996</v>
      </c>
      <c r="K233">
        <f>J233*10000000</f>
        <v>5337479000</v>
      </c>
    </row>
    <row r="234" spans="1:11" x14ac:dyDescent="0.3">
      <c r="A234" t="b">
        <v>0</v>
      </c>
      <c r="B234" t="s">
        <v>484</v>
      </c>
      <c r="C234">
        <v>495600000.00000006</v>
      </c>
      <c r="D234">
        <v>110376000</v>
      </c>
      <c r="E234">
        <v>458150000.00000006</v>
      </c>
      <c r="F234">
        <v>232050000.00000003</v>
      </c>
      <c r="G234">
        <v>1296176000</v>
      </c>
      <c r="H234">
        <v>41.300000000000004</v>
      </c>
      <c r="I234">
        <v>33600</v>
      </c>
      <c r="J234">
        <v>640.976</v>
      </c>
    </row>
    <row r="235" spans="1:11" x14ac:dyDescent="0.3">
      <c r="A235" t="b">
        <v>0</v>
      </c>
      <c r="B235" t="s">
        <v>160</v>
      </c>
      <c r="C235">
        <v>217560000</v>
      </c>
      <c r="D235">
        <v>103477500</v>
      </c>
      <c r="E235">
        <v>699720000</v>
      </c>
      <c r="F235">
        <v>277095000</v>
      </c>
      <c r="G235">
        <v>1297852500</v>
      </c>
      <c r="H235">
        <v>18.13</v>
      </c>
      <c r="I235">
        <v>31500</v>
      </c>
      <c r="J235">
        <v>764.48749999999995</v>
      </c>
      <c r="K235">
        <f>J235*10000000</f>
        <v>7644875000</v>
      </c>
    </row>
    <row r="236" spans="1:11" x14ac:dyDescent="0.3">
      <c r="A236" t="b">
        <v>0</v>
      </c>
      <c r="B236" t="s">
        <v>215</v>
      </c>
      <c r="C236">
        <v>714000000.00000012</v>
      </c>
      <c r="D236">
        <v>59097150</v>
      </c>
      <c r="E236">
        <v>312970000</v>
      </c>
      <c r="F236">
        <v>218400000</v>
      </c>
      <c r="G236">
        <v>1304467150</v>
      </c>
      <c r="H236">
        <v>59.500000000000007</v>
      </c>
      <c r="I236">
        <v>17990</v>
      </c>
      <c r="J236">
        <v>530.19714999999997</v>
      </c>
      <c r="K236">
        <f>J236*10000000</f>
        <v>5301971500</v>
      </c>
    </row>
    <row r="237" spans="1:11" x14ac:dyDescent="0.3">
      <c r="A237" t="b">
        <v>0</v>
      </c>
      <c r="B237" t="s">
        <v>478</v>
      </c>
      <c r="C237">
        <v>587160000</v>
      </c>
      <c r="D237">
        <v>108076500</v>
      </c>
      <c r="E237">
        <v>446250000.00000006</v>
      </c>
      <c r="F237">
        <v>163800000</v>
      </c>
      <c r="G237">
        <v>1305286500</v>
      </c>
      <c r="H237">
        <v>48.93</v>
      </c>
      <c r="I237">
        <v>32900</v>
      </c>
      <c r="J237">
        <v>594.43650000000002</v>
      </c>
    </row>
    <row r="238" spans="1:11" x14ac:dyDescent="0.3">
      <c r="A238" t="b">
        <v>0</v>
      </c>
      <c r="B238" t="s">
        <v>225</v>
      </c>
      <c r="C238">
        <v>714000000.00000012</v>
      </c>
      <c r="D238">
        <v>55647900</v>
      </c>
      <c r="E238">
        <v>277270000.00000006</v>
      </c>
      <c r="F238">
        <v>273000000</v>
      </c>
      <c r="G238">
        <v>1319917900.0000002</v>
      </c>
      <c r="H238">
        <v>59.500000000000007</v>
      </c>
      <c r="I238">
        <v>16940</v>
      </c>
      <c r="J238">
        <v>547.74789999999996</v>
      </c>
      <c r="K238">
        <f>J238*10000000</f>
        <v>5477479000</v>
      </c>
    </row>
    <row r="239" spans="1:11" x14ac:dyDescent="0.3">
      <c r="A239" t="b">
        <v>0</v>
      </c>
      <c r="B239" t="s">
        <v>481</v>
      </c>
      <c r="C239">
        <v>671159999.99999988</v>
      </c>
      <c r="D239">
        <v>103477500</v>
      </c>
      <c r="E239">
        <v>422450000.00000006</v>
      </c>
      <c r="F239">
        <v>150150000</v>
      </c>
      <c r="G239">
        <v>1347237500</v>
      </c>
      <c r="H239">
        <v>55.929999999999993</v>
      </c>
      <c r="I239">
        <v>31500</v>
      </c>
      <c r="J239">
        <v>579.33749999999998</v>
      </c>
    </row>
    <row r="240" spans="1:11" x14ac:dyDescent="0.3">
      <c r="A240" t="b">
        <v>0</v>
      </c>
      <c r="B240" t="s">
        <v>422</v>
      </c>
      <c r="C240">
        <v>276360000</v>
      </c>
      <c r="D240">
        <v>109226250</v>
      </c>
      <c r="E240">
        <v>678300000.00000012</v>
      </c>
      <c r="F240">
        <v>300299999.99999994</v>
      </c>
      <c r="G240">
        <v>1364186250</v>
      </c>
      <c r="H240">
        <v>23.03</v>
      </c>
      <c r="I240">
        <v>33250</v>
      </c>
      <c r="J240">
        <v>785.28625</v>
      </c>
    </row>
    <row r="241" spans="1:11" x14ac:dyDescent="0.3">
      <c r="A241" t="b">
        <v>0</v>
      </c>
      <c r="B241" t="s">
        <v>421</v>
      </c>
      <c r="C241">
        <v>251160000</v>
      </c>
      <c r="D241">
        <v>116124750</v>
      </c>
      <c r="E241">
        <v>702100000</v>
      </c>
      <c r="F241">
        <v>300299999.99999994</v>
      </c>
      <c r="G241">
        <v>1369684750</v>
      </c>
      <c r="H241">
        <v>20.93</v>
      </c>
      <c r="I241">
        <v>35350</v>
      </c>
      <c r="J241">
        <v>801.98474999999996</v>
      </c>
    </row>
    <row r="242" spans="1:11" x14ac:dyDescent="0.3">
      <c r="A242" t="b">
        <v>0</v>
      </c>
      <c r="B242" t="s">
        <v>45</v>
      </c>
      <c r="C242">
        <v>318360000.00000006</v>
      </c>
      <c r="D242">
        <v>115549875</v>
      </c>
      <c r="E242">
        <v>675920000.00000012</v>
      </c>
      <c r="F242">
        <v>279824999.99999994</v>
      </c>
      <c r="G242">
        <v>1389654875.0000002</v>
      </c>
      <c r="H242">
        <v>26.530000000000005</v>
      </c>
      <c r="I242">
        <v>35175</v>
      </c>
      <c r="J242">
        <v>781.45987500000001</v>
      </c>
      <c r="K242">
        <f t="shared" ref="K242:K252" si="7">J242*10000000</f>
        <v>7814598750</v>
      </c>
    </row>
    <row r="243" spans="1:11" x14ac:dyDescent="0.3">
      <c r="A243" t="b">
        <v>0</v>
      </c>
      <c r="B243" t="s">
        <v>44</v>
      </c>
      <c r="C243">
        <v>293160000</v>
      </c>
      <c r="D243">
        <v>122448375</v>
      </c>
      <c r="E243">
        <v>699720000</v>
      </c>
      <c r="F243">
        <v>279824999.99999994</v>
      </c>
      <c r="G243">
        <v>1395153375</v>
      </c>
      <c r="H243">
        <v>24.430000000000003</v>
      </c>
      <c r="I243">
        <v>37275</v>
      </c>
      <c r="J243">
        <v>798.15837499999998</v>
      </c>
      <c r="K243">
        <f t="shared" si="7"/>
        <v>7981583750</v>
      </c>
    </row>
    <row r="244" spans="1:11" x14ac:dyDescent="0.3">
      <c r="A244" t="s">
        <v>556</v>
      </c>
      <c r="B244" s="18" t="s">
        <v>190</v>
      </c>
      <c r="C244">
        <v>188160000.00000003</v>
      </c>
      <c r="D244">
        <v>137970000</v>
      </c>
      <c r="E244">
        <v>904400000.00000012</v>
      </c>
      <c r="F244">
        <v>177450000</v>
      </c>
      <c r="G244">
        <v>1407980000</v>
      </c>
      <c r="H244">
        <v>15.680000000000001</v>
      </c>
      <c r="I244">
        <v>42000</v>
      </c>
      <c r="J244">
        <v>837.83</v>
      </c>
      <c r="K244">
        <f t="shared" si="7"/>
        <v>8378300000</v>
      </c>
    </row>
    <row r="245" spans="1:11" x14ac:dyDescent="0.3">
      <c r="A245" t="b">
        <v>0</v>
      </c>
      <c r="B245" t="s">
        <v>209</v>
      </c>
      <c r="C245">
        <v>613200000</v>
      </c>
      <c r="D245">
        <v>62546400</v>
      </c>
      <c r="E245">
        <v>431970000</v>
      </c>
      <c r="F245">
        <v>300300000</v>
      </c>
      <c r="G245">
        <v>1408016400</v>
      </c>
      <c r="H245">
        <v>51.1</v>
      </c>
      <c r="I245">
        <v>19040</v>
      </c>
      <c r="J245">
        <v>649.84640000000002</v>
      </c>
      <c r="K245">
        <f t="shared" si="7"/>
        <v>6498464000</v>
      </c>
    </row>
    <row r="246" spans="1:11" x14ac:dyDescent="0.3">
      <c r="A246" t="s">
        <v>556</v>
      </c>
      <c r="B246" t="s">
        <v>189</v>
      </c>
      <c r="C246">
        <v>162960000</v>
      </c>
      <c r="D246">
        <v>144868500</v>
      </c>
      <c r="E246">
        <v>928200000</v>
      </c>
      <c r="F246">
        <v>177450000</v>
      </c>
      <c r="G246">
        <v>1413478500</v>
      </c>
      <c r="H246">
        <v>13.58</v>
      </c>
      <c r="I246">
        <v>44100</v>
      </c>
      <c r="J246">
        <v>854.52850000000001</v>
      </c>
      <c r="K246">
        <f t="shared" si="7"/>
        <v>8545285000</v>
      </c>
    </row>
    <row r="247" spans="1:11" x14ac:dyDescent="0.3">
      <c r="A247" t="b">
        <v>0</v>
      </c>
      <c r="B247" t="s">
        <v>208</v>
      </c>
      <c r="C247">
        <v>588000000</v>
      </c>
      <c r="D247">
        <v>69444900</v>
      </c>
      <c r="E247">
        <v>455770000.00000006</v>
      </c>
      <c r="F247">
        <v>300300000</v>
      </c>
      <c r="G247">
        <v>1413514900</v>
      </c>
      <c r="H247">
        <v>49.000000000000007</v>
      </c>
      <c r="I247">
        <v>21140</v>
      </c>
      <c r="J247">
        <v>666.54489999999998</v>
      </c>
      <c r="K247">
        <f t="shared" si="7"/>
        <v>6665449000</v>
      </c>
    </row>
    <row r="248" spans="1:11" x14ac:dyDescent="0.3">
      <c r="A248" t="b">
        <v>0</v>
      </c>
      <c r="B248" t="s">
        <v>214</v>
      </c>
      <c r="C248">
        <v>613200000</v>
      </c>
      <c r="D248">
        <v>65995650</v>
      </c>
      <c r="E248">
        <v>491470000</v>
      </c>
      <c r="F248">
        <v>245700000</v>
      </c>
      <c r="G248">
        <v>1416365650</v>
      </c>
      <c r="H248">
        <v>51.1</v>
      </c>
      <c r="I248">
        <v>20090</v>
      </c>
      <c r="J248">
        <v>646.29565000000002</v>
      </c>
      <c r="K248">
        <f t="shared" si="7"/>
        <v>6462956500</v>
      </c>
    </row>
    <row r="249" spans="1:11" x14ac:dyDescent="0.3">
      <c r="A249" t="b">
        <v>0</v>
      </c>
      <c r="B249" t="s">
        <v>213</v>
      </c>
      <c r="C249">
        <v>588000000</v>
      </c>
      <c r="D249">
        <v>72894150</v>
      </c>
      <c r="E249">
        <v>515270000</v>
      </c>
      <c r="F249">
        <v>245700000</v>
      </c>
      <c r="G249">
        <v>1421864150</v>
      </c>
      <c r="H249">
        <v>49.000000000000007</v>
      </c>
      <c r="I249">
        <v>22190</v>
      </c>
      <c r="J249">
        <v>662.99414999999999</v>
      </c>
      <c r="K249">
        <f t="shared" si="7"/>
        <v>6629941500</v>
      </c>
    </row>
    <row r="250" spans="1:11" x14ac:dyDescent="0.3">
      <c r="A250" t="b">
        <v>0</v>
      </c>
      <c r="B250" t="s">
        <v>224</v>
      </c>
      <c r="C250">
        <v>613200000</v>
      </c>
      <c r="D250">
        <v>62546400</v>
      </c>
      <c r="E250">
        <v>455770000.00000006</v>
      </c>
      <c r="F250">
        <v>300300000</v>
      </c>
      <c r="G250">
        <v>1431816400</v>
      </c>
      <c r="H250">
        <v>51.1</v>
      </c>
      <c r="I250">
        <v>19040</v>
      </c>
      <c r="J250">
        <v>663.84640000000002</v>
      </c>
      <c r="K250">
        <f t="shared" si="7"/>
        <v>6638464000</v>
      </c>
    </row>
    <row r="251" spans="1:11" x14ac:dyDescent="0.3">
      <c r="A251" t="b">
        <v>0</v>
      </c>
      <c r="B251" s="18" t="s">
        <v>223</v>
      </c>
      <c r="C251">
        <v>588000000</v>
      </c>
      <c r="D251">
        <v>69444900</v>
      </c>
      <c r="E251">
        <v>479570000.00000006</v>
      </c>
      <c r="F251">
        <v>300300000</v>
      </c>
      <c r="G251">
        <v>1437314900</v>
      </c>
      <c r="H251">
        <v>49.000000000000007</v>
      </c>
      <c r="I251">
        <v>21140</v>
      </c>
      <c r="J251">
        <v>680.54489999999998</v>
      </c>
      <c r="K251">
        <f t="shared" si="7"/>
        <v>6805449000</v>
      </c>
    </row>
    <row r="252" spans="1:11" x14ac:dyDescent="0.3">
      <c r="A252" t="b">
        <v>0</v>
      </c>
      <c r="B252" t="s">
        <v>217</v>
      </c>
      <c r="C252">
        <v>679560000</v>
      </c>
      <c r="D252">
        <v>67145400</v>
      </c>
      <c r="E252">
        <v>467670000</v>
      </c>
      <c r="F252">
        <v>232050000</v>
      </c>
      <c r="G252">
        <v>1446425400</v>
      </c>
      <c r="H252">
        <v>56.629999999999995</v>
      </c>
      <c r="I252">
        <v>20440</v>
      </c>
      <c r="J252">
        <v>634.00540000000001</v>
      </c>
      <c r="K252">
        <f t="shared" si="7"/>
        <v>6340054000</v>
      </c>
    </row>
    <row r="253" spans="1:11" x14ac:dyDescent="0.3">
      <c r="A253" t="b">
        <v>0</v>
      </c>
      <c r="B253" t="s">
        <v>480</v>
      </c>
      <c r="C253">
        <v>570359999.99999988</v>
      </c>
      <c r="D253">
        <v>110376000</v>
      </c>
      <c r="E253">
        <v>600950000</v>
      </c>
      <c r="F253">
        <v>177450000</v>
      </c>
      <c r="G253">
        <v>1459136000</v>
      </c>
      <c r="H253">
        <v>47.529999999999994</v>
      </c>
      <c r="I253">
        <v>33600</v>
      </c>
      <c r="J253">
        <v>695.43600000000004</v>
      </c>
    </row>
    <row r="254" spans="1:11" x14ac:dyDescent="0.3">
      <c r="A254" t="b">
        <v>0</v>
      </c>
      <c r="B254" t="s">
        <v>479</v>
      </c>
      <c r="C254">
        <v>545160000</v>
      </c>
      <c r="D254">
        <v>117274500</v>
      </c>
      <c r="E254">
        <v>624750000</v>
      </c>
      <c r="F254">
        <v>177450000</v>
      </c>
      <c r="G254">
        <v>1464634500</v>
      </c>
      <c r="H254">
        <v>45.43</v>
      </c>
      <c r="I254">
        <v>35700</v>
      </c>
      <c r="J254">
        <v>712.1345</v>
      </c>
    </row>
    <row r="255" spans="1:11" x14ac:dyDescent="0.3">
      <c r="A255" t="b">
        <v>0</v>
      </c>
      <c r="B255" t="s">
        <v>220</v>
      </c>
      <c r="C255">
        <v>763560000</v>
      </c>
      <c r="D255">
        <v>62546400</v>
      </c>
      <c r="E255">
        <v>443870000</v>
      </c>
      <c r="F255">
        <v>218400000</v>
      </c>
      <c r="G255">
        <v>1488376400</v>
      </c>
      <c r="H255">
        <v>63.63</v>
      </c>
      <c r="I255">
        <v>19040</v>
      </c>
      <c r="J255">
        <v>618.90639999999996</v>
      </c>
      <c r="K255">
        <f t="shared" ref="K255:K282" si="8">J255*10000000</f>
        <v>6189064000</v>
      </c>
    </row>
    <row r="256" spans="1:11" x14ac:dyDescent="0.3">
      <c r="A256" t="b">
        <v>0</v>
      </c>
      <c r="B256" t="s">
        <v>219</v>
      </c>
      <c r="C256">
        <v>662760000</v>
      </c>
      <c r="D256">
        <v>69444900</v>
      </c>
      <c r="E256">
        <v>622370000</v>
      </c>
      <c r="F256">
        <v>245700000</v>
      </c>
      <c r="G256">
        <v>1600274900</v>
      </c>
      <c r="H256">
        <v>55.23</v>
      </c>
      <c r="I256">
        <v>21140</v>
      </c>
      <c r="J256">
        <v>735.00490000000002</v>
      </c>
      <c r="K256">
        <f t="shared" si="8"/>
        <v>7350049000</v>
      </c>
    </row>
    <row r="257" spans="1:15" x14ac:dyDescent="0.3">
      <c r="A257" t="b">
        <v>0</v>
      </c>
      <c r="B257" t="s">
        <v>218</v>
      </c>
      <c r="C257">
        <v>637560000</v>
      </c>
      <c r="D257">
        <v>76343400</v>
      </c>
      <c r="E257">
        <v>646170000.00000012</v>
      </c>
      <c r="F257">
        <v>245700000</v>
      </c>
      <c r="G257">
        <v>1605773400</v>
      </c>
      <c r="H257">
        <v>53.13</v>
      </c>
      <c r="I257">
        <v>23240</v>
      </c>
      <c r="J257">
        <v>751.70339999999999</v>
      </c>
      <c r="K257">
        <f t="shared" si="8"/>
        <v>7517034000</v>
      </c>
    </row>
    <row r="258" spans="1:15" x14ac:dyDescent="0.3">
      <c r="A258" t="b">
        <v>0</v>
      </c>
      <c r="B258" t="s">
        <v>7</v>
      </c>
      <c r="C258">
        <v>3360000000</v>
      </c>
      <c r="D258">
        <v>459900</v>
      </c>
      <c r="E258">
        <v>35700000</v>
      </c>
      <c r="F258">
        <v>24569999.999999996</v>
      </c>
      <c r="G258">
        <v>3420729900</v>
      </c>
      <c r="H258">
        <v>280</v>
      </c>
      <c r="I258">
        <v>140</v>
      </c>
      <c r="J258">
        <v>600.35990000000004</v>
      </c>
      <c r="K258">
        <f t="shared" si="8"/>
        <v>6003599000</v>
      </c>
      <c r="L258">
        <v>163800000</v>
      </c>
      <c r="M258">
        <v>94279500</v>
      </c>
      <c r="N258">
        <v>362950000.00000006</v>
      </c>
      <c r="O258">
        <v>273000000</v>
      </c>
    </row>
    <row r="259" spans="1:15" x14ac:dyDescent="0.3">
      <c r="A259" t="b">
        <v>0</v>
      </c>
      <c r="B259" t="s">
        <v>231</v>
      </c>
      <c r="C259">
        <v>3444000000</v>
      </c>
      <c r="D259">
        <v>32652900</v>
      </c>
      <c r="E259">
        <v>95200000</v>
      </c>
      <c r="F259">
        <v>92820000</v>
      </c>
      <c r="G259">
        <v>3664672900</v>
      </c>
      <c r="H259">
        <v>287</v>
      </c>
      <c r="I259">
        <v>9940</v>
      </c>
      <c r="J259">
        <v>734.05290000000002</v>
      </c>
      <c r="K259">
        <f t="shared" si="8"/>
        <v>7340529000</v>
      </c>
    </row>
    <row r="260" spans="1:15" x14ac:dyDescent="0.3">
      <c r="A260" t="b">
        <v>0</v>
      </c>
      <c r="B260" t="s">
        <v>226</v>
      </c>
      <c r="C260">
        <v>3393600000</v>
      </c>
      <c r="D260">
        <v>28053900</v>
      </c>
      <c r="E260">
        <v>178500000</v>
      </c>
      <c r="F260">
        <v>106470000.00000001</v>
      </c>
      <c r="G260">
        <v>3706623900</v>
      </c>
      <c r="H260">
        <v>282.8</v>
      </c>
      <c r="I260">
        <v>8540</v>
      </c>
      <c r="J260">
        <v>780.5539</v>
      </c>
      <c r="K260">
        <f t="shared" si="8"/>
        <v>7805539000</v>
      </c>
    </row>
    <row r="261" spans="1:15" x14ac:dyDescent="0.3">
      <c r="A261" t="b">
        <v>0</v>
      </c>
      <c r="B261" t="s">
        <v>234</v>
      </c>
      <c r="C261">
        <v>3528000000</v>
      </c>
      <c r="D261">
        <v>28053900</v>
      </c>
      <c r="E261">
        <v>71400000</v>
      </c>
      <c r="F261">
        <v>79170000.000000015</v>
      </c>
      <c r="G261">
        <v>3706623900</v>
      </c>
      <c r="H261">
        <v>294</v>
      </c>
      <c r="I261">
        <v>8540</v>
      </c>
      <c r="J261">
        <v>718.95389999999998</v>
      </c>
      <c r="K261">
        <f t="shared" si="8"/>
        <v>7189539000</v>
      </c>
    </row>
    <row r="262" spans="1:15" x14ac:dyDescent="0.3">
      <c r="A262" t="b">
        <v>0</v>
      </c>
      <c r="B262" t="s">
        <v>227</v>
      </c>
      <c r="C262">
        <v>3393600000</v>
      </c>
      <c r="D262">
        <v>31503150</v>
      </c>
      <c r="E262">
        <v>238000000.00000003</v>
      </c>
      <c r="F262">
        <v>51870000.000000007</v>
      </c>
      <c r="G262">
        <v>3714973150</v>
      </c>
      <c r="H262">
        <v>282.8</v>
      </c>
      <c r="I262">
        <v>9590</v>
      </c>
      <c r="J262">
        <v>777.00315000000001</v>
      </c>
      <c r="K262">
        <f t="shared" si="8"/>
        <v>7770031500</v>
      </c>
    </row>
    <row r="263" spans="1:15" x14ac:dyDescent="0.3">
      <c r="A263" t="b">
        <v>0</v>
      </c>
      <c r="B263" t="s">
        <v>229</v>
      </c>
      <c r="C263">
        <v>3393600000</v>
      </c>
      <c r="D263">
        <v>28053900</v>
      </c>
      <c r="E263">
        <v>202300000</v>
      </c>
      <c r="F263">
        <v>106470000.00000001</v>
      </c>
      <c r="G263">
        <v>3730423900</v>
      </c>
      <c r="H263">
        <v>282.8</v>
      </c>
      <c r="I263">
        <v>8540</v>
      </c>
      <c r="J263">
        <v>794.5539</v>
      </c>
      <c r="K263">
        <f t="shared" si="8"/>
        <v>7945539000</v>
      </c>
    </row>
    <row r="264" spans="1:15" x14ac:dyDescent="0.3">
      <c r="A264" t="b">
        <v>0</v>
      </c>
      <c r="B264" t="s">
        <v>233</v>
      </c>
      <c r="C264">
        <v>3427200000</v>
      </c>
      <c r="D264">
        <v>34952400</v>
      </c>
      <c r="E264">
        <v>249900000</v>
      </c>
      <c r="F264">
        <v>106470000.00000001</v>
      </c>
      <c r="G264">
        <v>3818522400</v>
      </c>
      <c r="H264">
        <v>285.60000000000002</v>
      </c>
      <c r="I264">
        <v>10640</v>
      </c>
      <c r="J264">
        <v>835.05240000000003</v>
      </c>
      <c r="K264">
        <f t="shared" si="8"/>
        <v>8350524000</v>
      </c>
    </row>
    <row r="265" spans="1:15" x14ac:dyDescent="0.3">
      <c r="A265" t="b">
        <v>0</v>
      </c>
      <c r="B265" t="s">
        <v>232</v>
      </c>
      <c r="C265">
        <v>3402000000</v>
      </c>
      <c r="D265">
        <v>41850900</v>
      </c>
      <c r="E265">
        <v>273700000.00000006</v>
      </c>
      <c r="F265">
        <v>106470000.00000001</v>
      </c>
      <c r="G265">
        <v>3824020900</v>
      </c>
      <c r="H265">
        <v>283.5</v>
      </c>
      <c r="I265">
        <v>12740</v>
      </c>
      <c r="J265">
        <v>851.7509</v>
      </c>
      <c r="K265">
        <f t="shared" si="8"/>
        <v>8517509000</v>
      </c>
    </row>
    <row r="266" spans="1:15" x14ac:dyDescent="0.3">
      <c r="A266" t="b">
        <v>0</v>
      </c>
      <c r="B266" t="s">
        <v>228</v>
      </c>
      <c r="C266">
        <v>3443160000</v>
      </c>
      <c r="D266">
        <v>34952400</v>
      </c>
      <c r="E266">
        <v>368900000.00000006</v>
      </c>
      <c r="F266">
        <v>51870000.000000007</v>
      </c>
      <c r="G266">
        <v>3898882400</v>
      </c>
      <c r="H266">
        <v>286.93</v>
      </c>
      <c r="I266">
        <v>10640</v>
      </c>
      <c r="J266">
        <v>865.7124</v>
      </c>
      <c r="K266">
        <f t="shared" si="8"/>
        <v>8657124000</v>
      </c>
    </row>
    <row r="267" spans="1:15" x14ac:dyDescent="0.3">
      <c r="A267" t="b">
        <v>0</v>
      </c>
      <c r="B267" t="s">
        <v>236</v>
      </c>
      <c r="C267">
        <v>3477599999.9999995</v>
      </c>
      <c r="D267">
        <v>60246900</v>
      </c>
      <c r="E267">
        <v>238000000.00000003</v>
      </c>
      <c r="F267">
        <v>174720000</v>
      </c>
      <c r="G267">
        <v>3950566899.9999995</v>
      </c>
      <c r="H267">
        <v>289.79999999999995</v>
      </c>
      <c r="I267">
        <v>18340</v>
      </c>
      <c r="J267">
        <v>914.24689999999998</v>
      </c>
      <c r="K267">
        <f t="shared" si="8"/>
        <v>9142469000</v>
      </c>
    </row>
    <row r="268" spans="1:15" x14ac:dyDescent="0.3">
      <c r="A268" t="b">
        <v>0</v>
      </c>
      <c r="B268" t="s">
        <v>241</v>
      </c>
      <c r="C268">
        <v>3477599999.9999995</v>
      </c>
      <c r="D268">
        <v>63696150</v>
      </c>
      <c r="E268">
        <v>297500000</v>
      </c>
      <c r="F268">
        <v>120120000</v>
      </c>
      <c r="G268">
        <v>3958916149.9999995</v>
      </c>
      <c r="H268">
        <v>289.79999999999995</v>
      </c>
      <c r="I268">
        <v>19390</v>
      </c>
      <c r="J268">
        <v>910.69614999999999</v>
      </c>
      <c r="K268">
        <f t="shared" si="8"/>
        <v>9106961500</v>
      </c>
      <c r="L268">
        <v>30660</v>
      </c>
    </row>
    <row r="269" spans="1:15" x14ac:dyDescent="0.3">
      <c r="A269" t="b">
        <v>0</v>
      </c>
      <c r="B269" t="s">
        <v>239</v>
      </c>
      <c r="C269">
        <v>3561600000</v>
      </c>
      <c r="D269">
        <v>55647900</v>
      </c>
      <c r="E269">
        <v>214200000.00000003</v>
      </c>
      <c r="F269">
        <v>161070000.00000003</v>
      </c>
      <c r="G269">
        <v>3992517900</v>
      </c>
      <c r="H269">
        <v>296.8</v>
      </c>
      <c r="I269">
        <v>16940</v>
      </c>
      <c r="J269">
        <v>899.14790000000005</v>
      </c>
      <c r="K269">
        <f t="shared" si="8"/>
        <v>8991479000</v>
      </c>
    </row>
    <row r="270" spans="1:15" x14ac:dyDescent="0.3">
      <c r="A270" t="b">
        <v>0</v>
      </c>
      <c r="B270" t="s">
        <v>244</v>
      </c>
      <c r="C270">
        <v>3561600000</v>
      </c>
      <c r="D270">
        <v>59097150</v>
      </c>
      <c r="E270">
        <v>273700000.00000006</v>
      </c>
      <c r="F270">
        <v>106470000.00000001</v>
      </c>
      <c r="G270">
        <v>4000867150</v>
      </c>
      <c r="H270">
        <v>296.8</v>
      </c>
      <c r="I270">
        <v>17990</v>
      </c>
      <c r="J270">
        <v>895.59715000000006</v>
      </c>
      <c r="K270">
        <f t="shared" si="8"/>
        <v>8955971500</v>
      </c>
    </row>
    <row r="271" spans="1:15" x14ac:dyDescent="0.3">
      <c r="A271" t="b">
        <v>0</v>
      </c>
      <c r="B271" s="18" t="s">
        <v>238</v>
      </c>
      <c r="C271">
        <v>3460800000.0000005</v>
      </c>
      <c r="D271">
        <v>62546400</v>
      </c>
      <c r="E271">
        <v>392700000.00000006</v>
      </c>
      <c r="F271">
        <v>188370000</v>
      </c>
      <c r="G271">
        <v>4104416400.0000005</v>
      </c>
      <c r="H271">
        <v>288.40000000000003</v>
      </c>
      <c r="I271">
        <v>19040</v>
      </c>
      <c r="J271">
        <v>1015.2464</v>
      </c>
      <c r="K271">
        <f t="shared" si="8"/>
        <v>10152464000</v>
      </c>
    </row>
    <row r="272" spans="1:15" x14ac:dyDescent="0.3">
      <c r="A272" t="b">
        <v>0</v>
      </c>
      <c r="B272" t="s">
        <v>237</v>
      </c>
      <c r="C272">
        <v>3435600000</v>
      </c>
      <c r="D272">
        <v>69444900</v>
      </c>
      <c r="E272">
        <v>416500000.00000006</v>
      </c>
      <c r="F272">
        <v>188370000</v>
      </c>
      <c r="G272">
        <v>4109914900</v>
      </c>
      <c r="H272">
        <v>286.3</v>
      </c>
      <c r="I272">
        <v>21140</v>
      </c>
      <c r="J272">
        <v>1031.9449</v>
      </c>
      <c r="K272">
        <f t="shared" si="8"/>
        <v>10319449000</v>
      </c>
    </row>
    <row r="273" spans="1:11" x14ac:dyDescent="0.3">
      <c r="A273" t="b">
        <v>0</v>
      </c>
      <c r="B273" s="18" t="s">
        <v>243</v>
      </c>
      <c r="C273">
        <v>3460800000.0000005</v>
      </c>
      <c r="D273">
        <v>65995650</v>
      </c>
      <c r="E273">
        <v>452200000.00000006</v>
      </c>
      <c r="F273">
        <v>133770000.00000001</v>
      </c>
      <c r="G273">
        <v>4112765650.0000005</v>
      </c>
      <c r="H273">
        <v>288.40000000000003</v>
      </c>
      <c r="I273">
        <v>20090</v>
      </c>
      <c r="J273">
        <v>1011.69565</v>
      </c>
      <c r="K273">
        <f t="shared" si="8"/>
        <v>10116956500</v>
      </c>
    </row>
    <row r="274" spans="1:11" x14ac:dyDescent="0.3">
      <c r="A274" t="b">
        <v>0</v>
      </c>
      <c r="B274" t="s">
        <v>242</v>
      </c>
      <c r="C274">
        <v>3435600000</v>
      </c>
      <c r="D274">
        <v>72894150</v>
      </c>
      <c r="E274">
        <v>476000000.00000006</v>
      </c>
      <c r="F274">
        <v>133770000.00000001</v>
      </c>
      <c r="G274">
        <v>4118264150</v>
      </c>
      <c r="H274">
        <v>286.3</v>
      </c>
      <c r="I274">
        <v>22190</v>
      </c>
      <c r="J274">
        <v>1028.3941500000001</v>
      </c>
      <c r="K274">
        <f t="shared" si="8"/>
        <v>10283941500</v>
      </c>
    </row>
    <row r="275" spans="1:11" x14ac:dyDescent="0.3">
      <c r="A275" t="b">
        <v>0</v>
      </c>
      <c r="B275" t="s">
        <v>246</v>
      </c>
      <c r="C275">
        <v>3527160000</v>
      </c>
      <c r="D275">
        <v>67145400</v>
      </c>
      <c r="E275">
        <v>428400000.00000006</v>
      </c>
      <c r="F275">
        <v>120120000</v>
      </c>
      <c r="G275">
        <v>4142825400</v>
      </c>
      <c r="H275">
        <v>293.93</v>
      </c>
      <c r="I275">
        <v>20440</v>
      </c>
      <c r="J275">
        <v>999.40539999999999</v>
      </c>
      <c r="K275">
        <f t="shared" si="8"/>
        <v>9994054000</v>
      </c>
    </row>
    <row r="276" spans="1:11" x14ac:dyDescent="0.3">
      <c r="A276" t="b">
        <v>0</v>
      </c>
      <c r="B276" t="s">
        <v>251</v>
      </c>
      <c r="C276">
        <v>3527160000</v>
      </c>
      <c r="D276">
        <v>67145400</v>
      </c>
      <c r="E276">
        <v>428400000.00000006</v>
      </c>
      <c r="F276">
        <v>120120000</v>
      </c>
      <c r="G276">
        <v>4142825400</v>
      </c>
      <c r="H276">
        <v>293.93</v>
      </c>
      <c r="I276">
        <v>20440</v>
      </c>
      <c r="J276">
        <v>999.40539999999999</v>
      </c>
      <c r="K276">
        <f t="shared" si="8"/>
        <v>9994054000</v>
      </c>
    </row>
    <row r="277" spans="1:11" x14ac:dyDescent="0.3">
      <c r="A277" t="b">
        <v>0</v>
      </c>
      <c r="B277" t="s">
        <v>249</v>
      </c>
      <c r="C277">
        <v>3611160000</v>
      </c>
      <c r="D277">
        <v>62546400</v>
      </c>
      <c r="E277">
        <v>404600000</v>
      </c>
      <c r="F277">
        <v>106470000.00000001</v>
      </c>
      <c r="G277">
        <v>4184776400</v>
      </c>
      <c r="H277">
        <v>300.93</v>
      </c>
      <c r="I277">
        <v>19040</v>
      </c>
      <c r="J277">
        <v>984.30640000000005</v>
      </c>
      <c r="K277">
        <f t="shared" si="8"/>
        <v>9843064000</v>
      </c>
    </row>
    <row r="278" spans="1:11" x14ac:dyDescent="0.3">
      <c r="A278" t="b">
        <v>0</v>
      </c>
      <c r="B278" t="s">
        <v>254</v>
      </c>
      <c r="C278">
        <v>3611160000</v>
      </c>
      <c r="D278">
        <v>62546400</v>
      </c>
      <c r="E278">
        <v>404600000</v>
      </c>
      <c r="F278">
        <v>106470000.00000001</v>
      </c>
      <c r="G278">
        <v>4184776400</v>
      </c>
      <c r="H278">
        <v>300.93</v>
      </c>
      <c r="I278">
        <v>19040</v>
      </c>
      <c r="J278">
        <v>984.30640000000005</v>
      </c>
      <c r="K278">
        <f t="shared" si="8"/>
        <v>9843064000</v>
      </c>
    </row>
    <row r="279" spans="1:11" x14ac:dyDescent="0.3">
      <c r="A279" t="b">
        <v>0</v>
      </c>
      <c r="B279" t="s">
        <v>248</v>
      </c>
      <c r="C279">
        <v>3510360000.0000005</v>
      </c>
      <c r="D279">
        <v>69444900</v>
      </c>
      <c r="E279">
        <v>583100000</v>
      </c>
      <c r="F279">
        <v>133770000.00000001</v>
      </c>
      <c r="G279">
        <v>4296674900.000001</v>
      </c>
      <c r="H279">
        <v>292.53000000000003</v>
      </c>
      <c r="I279">
        <v>21140</v>
      </c>
      <c r="J279">
        <v>1100.4049</v>
      </c>
      <c r="K279">
        <f t="shared" si="8"/>
        <v>11004049000</v>
      </c>
    </row>
    <row r="280" spans="1:11" x14ac:dyDescent="0.3">
      <c r="A280" t="b">
        <v>0</v>
      </c>
      <c r="B280" t="s">
        <v>253</v>
      </c>
      <c r="C280">
        <v>3510360000.0000005</v>
      </c>
      <c r="D280">
        <v>69444900</v>
      </c>
      <c r="E280">
        <v>583100000</v>
      </c>
      <c r="F280">
        <v>133770000.00000001</v>
      </c>
      <c r="G280">
        <v>4296674900.000001</v>
      </c>
      <c r="H280">
        <v>292.53000000000003</v>
      </c>
      <c r="I280">
        <v>21140</v>
      </c>
      <c r="J280">
        <v>1100.4049</v>
      </c>
      <c r="K280">
        <f t="shared" si="8"/>
        <v>11004049000</v>
      </c>
    </row>
    <row r="281" spans="1:11" x14ac:dyDescent="0.3">
      <c r="A281" t="b">
        <v>0</v>
      </c>
      <c r="B281" t="s">
        <v>247</v>
      </c>
      <c r="C281">
        <v>3485160000</v>
      </c>
      <c r="D281">
        <v>76343400</v>
      </c>
      <c r="E281">
        <v>606900000.00000012</v>
      </c>
      <c r="F281">
        <v>133770000.00000001</v>
      </c>
      <c r="G281">
        <v>4302173400</v>
      </c>
      <c r="H281">
        <v>290.43</v>
      </c>
      <c r="I281">
        <v>23240</v>
      </c>
      <c r="J281">
        <v>1117.1034</v>
      </c>
      <c r="K281">
        <f t="shared" si="8"/>
        <v>11171034000</v>
      </c>
    </row>
    <row r="282" spans="1:11" x14ac:dyDescent="0.3">
      <c r="A282" t="b">
        <v>0</v>
      </c>
      <c r="B282" t="s">
        <v>252</v>
      </c>
      <c r="C282">
        <v>3485160000</v>
      </c>
      <c r="D282">
        <v>76343400</v>
      </c>
      <c r="E282">
        <v>606900000.00000012</v>
      </c>
      <c r="F282">
        <v>133770000.00000001</v>
      </c>
      <c r="G282">
        <v>4302173400</v>
      </c>
      <c r="H282">
        <v>290.43</v>
      </c>
      <c r="I282">
        <v>23240</v>
      </c>
      <c r="J282">
        <v>1117.1034</v>
      </c>
      <c r="K282">
        <f t="shared" si="8"/>
        <v>11171034000</v>
      </c>
    </row>
    <row r="283" spans="1:11" x14ac:dyDescent="0.3">
      <c r="A283" t="b">
        <v>0</v>
      </c>
      <c r="B283" t="s">
        <v>375</v>
      </c>
      <c r="C283">
        <v>16926000000</v>
      </c>
      <c r="D283">
        <v>1328881050</v>
      </c>
      <c r="E283">
        <v>40894350000.000008</v>
      </c>
      <c r="F283">
        <v>92308125000</v>
      </c>
      <c r="G283">
        <v>151457356050</v>
      </c>
      <c r="H283">
        <v>1410.5</v>
      </c>
      <c r="I283">
        <v>404530</v>
      </c>
      <c r="J283">
        <v>99211.631049999996</v>
      </c>
    </row>
    <row r="284" spans="1:11" x14ac:dyDescent="0.3">
      <c r="A284" t="b">
        <v>0</v>
      </c>
      <c r="B284" t="s">
        <v>317</v>
      </c>
      <c r="C284">
        <v>16867200000</v>
      </c>
      <c r="D284">
        <v>1369812150</v>
      </c>
      <c r="E284">
        <v>40926480000</v>
      </c>
      <c r="F284">
        <v>92298570000</v>
      </c>
      <c r="G284">
        <v>151462062150</v>
      </c>
      <c r="H284">
        <v>1405.6</v>
      </c>
      <c r="I284">
        <v>416990</v>
      </c>
      <c r="J284">
        <v>99254.312149999998</v>
      </c>
    </row>
    <row r="285" spans="1:11" x14ac:dyDescent="0.3">
      <c r="A285" t="b">
        <v>0</v>
      </c>
      <c r="B285" t="s">
        <v>346</v>
      </c>
      <c r="C285">
        <v>16850399999.999996</v>
      </c>
      <c r="D285">
        <v>1359349425</v>
      </c>
      <c r="E285">
        <v>40912200000.000008</v>
      </c>
      <c r="F285">
        <v>92366137500</v>
      </c>
      <c r="G285">
        <v>151488086925</v>
      </c>
      <c r="H285">
        <v>1404.1999999999998</v>
      </c>
      <c r="I285">
        <v>413805</v>
      </c>
      <c r="J285">
        <v>99284.624425000002</v>
      </c>
    </row>
    <row r="286" spans="1:11" x14ac:dyDescent="0.3">
      <c r="A286" t="b">
        <v>0</v>
      </c>
      <c r="B286" t="s">
        <v>288</v>
      </c>
      <c r="C286">
        <v>16833600000</v>
      </c>
      <c r="D286">
        <v>1392232275</v>
      </c>
      <c r="E286">
        <v>40951470000</v>
      </c>
      <c r="F286">
        <v>92391390000</v>
      </c>
      <c r="G286">
        <v>151568692275</v>
      </c>
      <c r="H286">
        <v>1402.8</v>
      </c>
      <c r="I286">
        <v>423815</v>
      </c>
      <c r="J286">
        <v>99357.232275000017</v>
      </c>
    </row>
    <row r="287" spans="1:11" x14ac:dyDescent="0.3">
      <c r="A287" t="b">
        <v>0</v>
      </c>
      <c r="B287" t="s">
        <v>433</v>
      </c>
      <c r="C287">
        <v>16825200000.000002</v>
      </c>
      <c r="D287">
        <v>1356245100</v>
      </c>
      <c r="E287">
        <v>41102600000.000008</v>
      </c>
      <c r="F287">
        <v>92301300000</v>
      </c>
      <c r="G287">
        <v>151585345100</v>
      </c>
      <c r="H287">
        <v>1402.1000000000001</v>
      </c>
      <c r="I287">
        <v>412860</v>
      </c>
      <c r="J287">
        <v>99339.445099999997</v>
      </c>
    </row>
    <row r="288" spans="1:11" x14ac:dyDescent="0.3">
      <c r="A288" t="b">
        <v>0</v>
      </c>
      <c r="B288" t="s">
        <v>85</v>
      </c>
      <c r="C288">
        <v>16846200000</v>
      </c>
      <c r="D288">
        <v>1362913650</v>
      </c>
      <c r="E288">
        <v>41001450000.000008</v>
      </c>
      <c r="F288">
        <v>92396850000</v>
      </c>
      <c r="G288">
        <v>151607413650</v>
      </c>
      <c r="H288">
        <v>1403.85</v>
      </c>
      <c r="I288">
        <v>414890</v>
      </c>
      <c r="J288">
        <v>99363.613649999999</v>
      </c>
      <c r="K288">
        <f>J288*10000000</f>
        <v>993636136500</v>
      </c>
    </row>
    <row r="289" spans="1:11" x14ac:dyDescent="0.3">
      <c r="A289" t="b">
        <v>0</v>
      </c>
      <c r="B289" t="s">
        <v>114</v>
      </c>
      <c r="C289">
        <v>16850399999.999996</v>
      </c>
      <c r="D289">
        <v>1367512650</v>
      </c>
      <c r="E289">
        <v>40983600000.000008</v>
      </c>
      <c r="F289">
        <v>92410500000</v>
      </c>
      <c r="G289">
        <v>151612012650</v>
      </c>
      <c r="H289">
        <v>1404.1999999999998</v>
      </c>
      <c r="I289">
        <v>416290</v>
      </c>
      <c r="J289">
        <v>99368.912649999998</v>
      </c>
      <c r="K289">
        <f>J289*10000000</f>
        <v>993689126500</v>
      </c>
    </row>
    <row r="290" spans="1:11" x14ac:dyDescent="0.3">
      <c r="A290" t="b">
        <v>0</v>
      </c>
      <c r="B290" t="s">
        <v>496</v>
      </c>
      <c r="C290">
        <v>17081400000</v>
      </c>
      <c r="D290">
        <v>1332560250</v>
      </c>
      <c r="E290">
        <v>40894350000.000008</v>
      </c>
      <c r="F290">
        <v>92321775000.000015</v>
      </c>
      <c r="G290">
        <v>151630085250.00003</v>
      </c>
      <c r="H290">
        <v>1423.45</v>
      </c>
      <c r="I290">
        <v>405650</v>
      </c>
      <c r="J290">
        <v>99251.710250000004</v>
      </c>
      <c r="K290">
        <f>J290*10000000</f>
        <v>992517102500</v>
      </c>
    </row>
    <row r="291" spans="1:11" x14ac:dyDescent="0.3">
      <c r="A291" t="b">
        <v>0</v>
      </c>
      <c r="B291" t="s">
        <v>259</v>
      </c>
      <c r="C291">
        <v>16842000000</v>
      </c>
      <c r="D291">
        <v>1418101650</v>
      </c>
      <c r="E291">
        <v>40947900000</v>
      </c>
      <c r="F291">
        <v>92429610000</v>
      </c>
      <c r="G291">
        <v>151637611650</v>
      </c>
      <c r="H291">
        <v>1403.5</v>
      </c>
      <c r="I291">
        <v>431690</v>
      </c>
      <c r="J291">
        <v>99411.801649999994</v>
      </c>
    </row>
    <row r="292" spans="1:11" x14ac:dyDescent="0.3">
      <c r="A292" t="b">
        <v>0</v>
      </c>
      <c r="B292" t="s">
        <v>525</v>
      </c>
      <c r="C292">
        <v>17064600000.000002</v>
      </c>
      <c r="D292">
        <v>1329340950</v>
      </c>
      <c r="E292">
        <v>40924100000.000008</v>
      </c>
      <c r="F292">
        <v>92342250000</v>
      </c>
      <c r="G292">
        <v>151660290950</v>
      </c>
      <c r="H292">
        <v>1422.0500000000002</v>
      </c>
      <c r="I292">
        <v>404670</v>
      </c>
      <c r="J292">
        <v>99278.940950000004</v>
      </c>
    </row>
    <row r="293" spans="1:11" x14ac:dyDescent="0.3">
      <c r="A293" t="b">
        <v>0</v>
      </c>
      <c r="B293" t="s">
        <v>56</v>
      </c>
      <c r="C293">
        <v>16846200000</v>
      </c>
      <c r="D293">
        <v>1379010150</v>
      </c>
      <c r="E293">
        <v>40993120000</v>
      </c>
      <c r="F293">
        <v>92447355000</v>
      </c>
      <c r="G293">
        <v>151665685150</v>
      </c>
      <c r="H293">
        <v>1403.85</v>
      </c>
      <c r="I293">
        <v>419790</v>
      </c>
      <c r="J293">
        <v>99413.660149999996</v>
      </c>
      <c r="K293">
        <f>J293*10000000</f>
        <v>994136601500</v>
      </c>
    </row>
    <row r="294" spans="1:11" x14ac:dyDescent="0.3">
      <c r="A294" t="b">
        <v>0</v>
      </c>
      <c r="B294" t="s">
        <v>143</v>
      </c>
      <c r="C294">
        <v>16892400000</v>
      </c>
      <c r="D294">
        <v>1356015150</v>
      </c>
      <c r="E294">
        <v>40993120000</v>
      </c>
      <c r="F294">
        <v>92441895000</v>
      </c>
      <c r="G294">
        <v>151683430150</v>
      </c>
      <c r="H294">
        <v>1407.7</v>
      </c>
      <c r="I294">
        <v>412790</v>
      </c>
      <c r="J294">
        <v>99394.165150000001</v>
      </c>
      <c r="K294">
        <f>J294*10000000</f>
        <v>993941651500</v>
      </c>
    </row>
    <row r="295" spans="1:11" x14ac:dyDescent="0.3">
      <c r="A295" t="b">
        <v>0</v>
      </c>
      <c r="B295" t="s">
        <v>380</v>
      </c>
      <c r="C295">
        <v>16959600000.000002</v>
      </c>
      <c r="D295">
        <v>1356475050</v>
      </c>
      <c r="E295">
        <v>41037150000</v>
      </c>
      <c r="F295">
        <v>92390025000.000015</v>
      </c>
      <c r="G295">
        <v>151743250050</v>
      </c>
      <c r="H295">
        <v>1413.3000000000002</v>
      </c>
      <c r="I295">
        <v>412930</v>
      </c>
      <c r="J295">
        <v>99391.825049999999</v>
      </c>
    </row>
    <row r="296" spans="1:11" x14ac:dyDescent="0.3">
      <c r="A296" t="b">
        <v>0</v>
      </c>
      <c r="B296" t="s">
        <v>322</v>
      </c>
      <c r="C296">
        <v>16900800000</v>
      </c>
      <c r="D296">
        <v>1397406150</v>
      </c>
      <c r="E296">
        <v>41069280000.000008</v>
      </c>
      <c r="F296">
        <v>92380469999.999985</v>
      </c>
      <c r="G296">
        <v>151747956150</v>
      </c>
      <c r="H296">
        <v>1408.4</v>
      </c>
      <c r="I296">
        <v>425390</v>
      </c>
      <c r="J296">
        <v>99434.506150000001</v>
      </c>
    </row>
    <row r="297" spans="1:11" x14ac:dyDescent="0.3">
      <c r="A297" t="b">
        <v>0</v>
      </c>
      <c r="B297" t="s">
        <v>385</v>
      </c>
      <c r="C297">
        <v>16959600000.000002</v>
      </c>
      <c r="D297">
        <v>1359924300</v>
      </c>
      <c r="E297">
        <v>41096650000</v>
      </c>
      <c r="F297">
        <v>92335425000</v>
      </c>
      <c r="G297">
        <v>151751599300</v>
      </c>
      <c r="H297">
        <v>1413.3000000000002</v>
      </c>
      <c r="I297">
        <v>413980</v>
      </c>
      <c r="J297">
        <v>99388.274300000005</v>
      </c>
    </row>
    <row r="298" spans="1:11" x14ac:dyDescent="0.3">
      <c r="A298" t="b">
        <v>0</v>
      </c>
      <c r="B298" t="s">
        <v>404</v>
      </c>
      <c r="C298">
        <v>16926000000</v>
      </c>
      <c r="D298">
        <v>1368662400</v>
      </c>
      <c r="E298">
        <v>40995500000</v>
      </c>
      <c r="F298">
        <v>92465100000</v>
      </c>
      <c r="G298">
        <v>151755262400</v>
      </c>
      <c r="H298">
        <v>1410.5</v>
      </c>
      <c r="I298">
        <v>416640</v>
      </c>
      <c r="J298">
        <v>99431.662400000001</v>
      </c>
    </row>
    <row r="299" spans="1:11" x14ac:dyDescent="0.3">
      <c r="A299" t="b">
        <v>0</v>
      </c>
      <c r="B299" t="s">
        <v>327</v>
      </c>
      <c r="C299">
        <v>16900800000</v>
      </c>
      <c r="D299">
        <v>1400855400</v>
      </c>
      <c r="E299">
        <v>41128780000.000008</v>
      </c>
      <c r="F299">
        <v>92325870000.000015</v>
      </c>
      <c r="G299">
        <v>151756305400.00003</v>
      </c>
      <c r="H299">
        <v>1408.4</v>
      </c>
      <c r="I299">
        <v>426440</v>
      </c>
      <c r="J299">
        <v>99430.955400000006</v>
      </c>
    </row>
    <row r="300" spans="1:11" x14ac:dyDescent="0.3">
      <c r="A300" t="b">
        <v>0</v>
      </c>
      <c r="B300" t="s">
        <v>395</v>
      </c>
      <c r="C300">
        <v>16959600000.000002</v>
      </c>
      <c r="D300">
        <v>1356475050</v>
      </c>
      <c r="E300">
        <v>41060950000.000008</v>
      </c>
      <c r="F300">
        <v>92390025000.000015</v>
      </c>
      <c r="G300">
        <v>151767050050.00003</v>
      </c>
      <c r="H300">
        <v>1413.3000000000002</v>
      </c>
      <c r="I300">
        <v>412930</v>
      </c>
      <c r="J300">
        <v>99405.825049999999</v>
      </c>
    </row>
    <row r="301" spans="1:11" x14ac:dyDescent="0.3">
      <c r="A301" t="s">
        <v>556</v>
      </c>
      <c r="B301" t="s">
        <v>337</v>
      </c>
      <c r="C301">
        <v>16900800000</v>
      </c>
      <c r="D301">
        <v>1397406150</v>
      </c>
      <c r="E301">
        <v>41093080000</v>
      </c>
      <c r="F301">
        <v>92380469999.999985</v>
      </c>
      <c r="G301">
        <v>151771756150</v>
      </c>
      <c r="H301">
        <v>1408.4</v>
      </c>
      <c r="I301">
        <v>425390</v>
      </c>
      <c r="J301">
        <v>99448.506150000001</v>
      </c>
    </row>
    <row r="302" spans="1:11" x14ac:dyDescent="0.3">
      <c r="A302" t="b">
        <v>0</v>
      </c>
      <c r="B302" t="s">
        <v>351</v>
      </c>
      <c r="C302">
        <v>16884000000</v>
      </c>
      <c r="D302">
        <v>1386943425</v>
      </c>
      <c r="E302">
        <v>41055000000</v>
      </c>
      <c r="F302">
        <v>92448037500</v>
      </c>
      <c r="G302">
        <v>151773980925</v>
      </c>
      <c r="H302">
        <v>1407</v>
      </c>
      <c r="I302">
        <v>422205</v>
      </c>
      <c r="J302">
        <v>99464.818425000005</v>
      </c>
    </row>
    <row r="303" spans="1:11" x14ac:dyDescent="0.3">
      <c r="A303" t="b">
        <v>0</v>
      </c>
      <c r="B303" t="s">
        <v>27</v>
      </c>
      <c r="C303">
        <v>16968000000</v>
      </c>
      <c r="D303">
        <v>1374986025</v>
      </c>
      <c r="E303">
        <v>40993120000</v>
      </c>
      <c r="F303">
        <v>92444625000</v>
      </c>
      <c r="G303">
        <v>151780731025</v>
      </c>
      <c r="H303">
        <v>1414</v>
      </c>
      <c r="I303">
        <v>418565</v>
      </c>
      <c r="J303">
        <v>99427.836024999997</v>
      </c>
      <c r="K303">
        <f>J303*10000000</f>
        <v>994278360250</v>
      </c>
    </row>
    <row r="304" spans="1:11" x14ac:dyDescent="0.3">
      <c r="A304" t="b">
        <v>0</v>
      </c>
      <c r="B304" t="s">
        <v>356</v>
      </c>
      <c r="C304">
        <v>16884000000</v>
      </c>
      <c r="D304">
        <v>1390392675</v>
      </c>
      <c r="E304">
        <v>41114500000</v>
      </c>
      <c r="F304">
        <v>92393437500</v>
      </c>
      <c r="G304">
        <v>151782330175</v>
      </c>
      <c r="H304">
        <v>1407</v>
      </c>
      <c r="I304">
        <v>423255</v>
      </c>
      <c r="J304">
        <v>99461.267674999996</v>
      </c>
    </row>
    <row r="305" spans="1:11" x14ac:dyDescent="0.3">
      <c r="A305" t="b">
        <v>0</v>
      </c>
      <c r="B305" t="s">
        <v>366</v>
      </c>
      <c r="C305">
        <v>16884000000</v>
      </c>
      <c r="D305">
        <v>1386943425</v>
      </c>
      <c r="E305">
        <v>41078800000</v>
      </c>
      <c r="F305">
        <v>92448037500</v>
      </c>
      <c r="G305">
        <v>151797780925</v>
      </c>
      <c r="H305">
        <v>1407</v>
      </c>
      <c r="I305">
        <v>422205</v>
      </c>
      <c r="J305">
        <v>99478.818425000005</v>
      </c>
    </row>
    <row r="306" spans="1:11" x14ac:dyDescent="0.3">
      <c r="A306" t="b">
        <v>0</v>
      </c>
      <c r="B306" t="s">
        <v>172</v>
      </c>
      <c r="C306">
        <v>16837800000</v>
      </c>
      <c r="D306">
        <v>1397406150</v>
      </c>
      <c r="E306">
        <v>41221600000.000008</v>
      </c>
      <c r="F306">
        <v>92342250000</v>
      </c>
      <c r="G306">
        <v>151799056150</v>
      </c>
      <c r="H306">
        <v>1403.15</v>
      </c>
      <c r="I306">
        <v>425390</v>
      </c>
      <c r="J306">
        <v>99484.206149999998</v>
      </c>
      <c r="K306">
        <f>J306*10000000</f>
        <v>994842061500</v>
      </c>
    </row>
    <row r="307" spans="1:11" x14ac:dyDescent="0.3">
      <c r="A307" t="b">
        <v>0</v>
      </c>
      <c r="B307" t="s">
        <v>462</v>
      </c>
      <c r="C307">
        <v>17220000000</v>
      </c>
      <c r="D307">
        <v>1369812150</v>
      </c>
      <c r="E307">
        <v>40918150000</v>
      </c>
      <c r="F307">
        <v>92342250000</v>
      </c>
      <c r="G307">
        <v>151850212150</v>
      </c>
      <c r="H307">
        <v>1435</v>
      </c>
      <c r="I307">
        <v>416990</v>
      </c>
      <c r="J307">
        <v>99341.812149999998</v>
      </c>
    </row>
    <row r="308" spans="1:11" x14ac:dyDescent="0.3">
      <c r="A308" t="b">
        <v>0</v>
      </c>
      <c r="B308" t="s">
        <v>293</v>
      </c>
      <c r="C308">
        <v>16867200000</v>
      </c>
      <c r="D308">
        <v>1419826275</v>
      </c>
      <c r="E308">
        <v>41094270000.000008</v>
      </c>
      <c r="F308">
        <v>92473290000.000015</v>
      </c>
      <c r="G308">
        <v>151854586275.00003</v>
      </c>
      <c r="H308">
        <v>1405.6</v>
      </c>
      <c r="I308">
        <v>432215</v>
      </c>
      <c r="J308">
        <v>99537.426275000005</v>
      </c>
    </row>
    <row r="309" spans="1:11" x14ac:dyDescent="0.3">
      <c r="A309" t="b">
        <v>0</v>
      </c>
      <c r="B309" t="s">
        <v>298</v>
      </c>
      <c r="C309">
        <v>16867200000</v>
      </c>
      <c r="D309">
        <v>1423275525</v>
      </c>
      <c r="E309">
        <v>41153770000.000008</v>
      </c>
      <c r="F309">
        <v>92418690000</v>
      </c>
      <c r="G309">
        <v>151862935525</v>
      </c>
      <c r="H309">
        <v>1405.6</v>
      </c>
      <c r="I309">
        <v>433265</v>
      </c>
      <c r="J309">
        <v>99533.875524999996</v>
      </c>
    </row>
    <row r="310" spans="1:11" x14ac:dyDescent="0.3">
      <c r="A310" t="b">
        <v>0</v>
      </c>
      <c r="B310" t="s">
        <v>438</v>
      </c>
      <c r="C310">
        <v>16858800000</v>
      </c>
      <c r="D310">
        <v>1383839100</v>
      </c>
      <c r="E310">
        <v>41245400000</v>
      </c>
      <c r="F310">
        <v>92383200000</v>
      </c>
      <c r="G310">
        <v>151871239100</v>
      </c>
      <c r="H310">
        <v>1404.9</v>
      </c>
      <c r="I310">
        <v>421260</v>
      </c>
      <c r="J310">
        <v>99519.6391</v>
      </c>
    </row>
    <row r="311" spans="1:11" x14ac:dyDescent="0.3">
      <c r="A311" t="s">
        <v>556</v>
      </c>
      <c r="B311" s="18" t="s">
        <v>308</v>
      </c>
      <c r="C311">
        <v>16867200000</v>
      </c>
      <c r="D311">
        <v>1419826275</v>
      </c>
      <c r="E311">
        <v>41118070000</v>
      </c>
      <c r="F311">
        <v>92473290000.000015</v>
      </c>
      <c r="G311">
        <v>151878386275</v>
      </c>
      <c r="H311">
        <v>1405.6</v>
      </c>
      <c r="I311">
        <v>432215</v>
      </c>
      <c r="J311">
        <v>99551.426275000005</v>
      </c>
    </row>
    <row r="312" spans="1:11" x14ac:dyDescent="0.3">
      <c r="A312" t="b">
        <v>0</v>
      </c>
      <c r="B312" t="s">
        <v>443</v>
      </c>
      <c r="C312">
        <v>16858800000</v>
      </c>
      <c r="D312">
        <v>1387288350</v>
      </c>
      <c r="E312">
        <v>41304900000</v>
      </c>
      <c r="F312">
        <v>92328600000</v>
      </c>
      <c r="G312">
        <v>151879588350</v>
      </c>
      <c r="H312">
        <v>1404.9</v>
      </c>
      <c r="I312">
        <v>422310</v>
      </c>
      <c r="J312">
        <v>99516.088350000005</v>
      </c>
    </row>
    <row r="313" spans="1:11" x14ac:dyDescent="0.3">
      <c r="A313" t="b">
        <v>0</v>
      </c>
      <c r="B313" t="s">
        <v>90</v>
      </c>
      <c r="C313">
        <v>16879799999.999996</v>
      </c>
      <c r="D313">
        <v>1390507650</v>
      </c>
      <c r="E313">
        <v>41144250000</v>
      </c>
      <c r="F313">
        <v>92478750000</v>
      </c>
      <c r="G313">
        <v>151893307650</v>
      </c>
      <c r="H313">
        <v>1406.6499999999999</v>
      </c>
      <c r="I313">
        <v>423290</v>
      </c>
      <c r="J313">
        <v>99543.807650000002</v>
      </c>
      <c r="K313">
        <f>J313*10000000</f>
        <v>995438076500</v>
      </c>
    </row>
    <row r="314" spans="1:11" x14ac:dyDescent="0.3">
      <c r="A314" t="b">
        <v>0</v>
      </c>
      <c r="B314" t="s">
        <v>95</v>
      </c>
      <c r="C314">
        <v>16879799999.999996</v>
      </c>
      <c r="D314">
        <v>1393956900</v>
      </c>
      <c r="E314">
        <v>41195420000.000008</v>
      </c>
      <c r="F314">
        <v>92424150000.000015</v>
      </c>
      <c r="G314">
        <v>151893326900</v>
      </c>
      <c r="H314">
        <v>1406.6499999999999</v>
      </c>
      <c r="I314">
        <v>424340</v>
      </c>
      <c r="J314">
        <v>99535.356899999999</v>
      </c>
      <c r="K314">
        <f>J314*10000000</f>
        <v>995353569000</v>
      </c>
    </row>
    <row r="315" spans="1:11" x14ac:dyDescent="0.3">
      <c r="A315" t="b">
        <v>0</v>
      </c>
      <c r="B315" t="s">
        <v>453</v>
      </c>
      <c r="C315">
        <v>16858800000</v>
      </c>
      <c r="D315">
        <v>1383839100</v>
      </c>
      <c r="E315">
        <v>41269200000.000008</v>
      </c>
      <c r="F315">
        <v>92383200000</v>
      </c>
      <c r="G315">
        <v>151895039100</v>
      </c>
      <c r="H315">
        <v>1404.9</v>
      </c>
      <c r="I315">
        <v>421260</v>
      </c>
      <c r="J315">
        <v>99533.6391</v>
      </c>
    </row>
    <row r="316" spans="1:11" x14ac:dyDescent="0.3">
      <c r="A316" t="b">
        <v>0</v>
      </c>
      <c r="B316" t="s">
        <v>119</v>
      </c>
      <c r="C316">
        <v>16884000000</v>
      </c>
      <c r="D316">
        <v>1395106650</v>
      </c>
      <c r="E316">
        <v>41126400000</v>
      </c>
      <c r="F316">
        <v>92492400000.000015</v>
      </c>
      <c r="G316">
        <v>151897906650</v>
      </c>
      <c r="H316">
        <v>1407</v>
      </c>
      <c r="I316">
        <v>424690</v>
      </c>
      <c r="J316">
        <v>99549.106650000002</v>
      </c>
      <c r="K316">
        <f>J316*10000000</f>
        <v>995491066500</v>
      </c>
    </row>
    <row r="317" spans="1:11" x14ac:dyDescent="0.3">
      <c r="A317" t="b">
        <v>0</v>
      </c>
      <c r="B317" t="s">
        <v>124</v>
      </c>
      <c r="C317">
        <v>16884000000</v>
      </c>
      <c r="D317">
        <v>1398555900</v>
      </c>
      <c r="E317">
        <v>41185900000</v>
      </c>
      <c r="F317">
        <v>92437800000</v>
      </c>
      <c r="G317">
        <v>151906255900</v>
      </c>
      <c r="H317">
        <v>1407</v>
      </c>
      <c r="I317">
        <v>425740</v>
      </c>
      <c r="J317">
        <v>99545.555900000007</v>
      </c>
      <c r="K317">
        <f>J317*10000000</f>
        <v>995455559000.00012</v>
      </c>
    </row>
    <row r="318" spans="1:11" x14ac:dyDescent="0.3">
      <c r="A318" t="b">
        <v>0</v>
      </c>
      <c r="B318" t="s">
        <v>501</v>
      </c>
      <c r="C318">
        <v>17115000000</v>
      </c>
      <c r="D318">
        <v>1360154250</v>
      </c>
      <c r="E318">
        <v>41037150000</v>
      </c>
      <c r="F318">
        <v>92403675000</v>
      </c>
      <c r="G318">
        <v>151915979250</v>
      </c>
      <c r="H318">
        <v>1426.25</v>
      </c>
      <c r="I318">
        <v>414050</v>
      </c>
      <c r="J318">
        <v>99431.904250000007</v>
      </c>
      <c r="K318">
        <f>J318*10000000</f>
        <v>994319042500.00012</v>
      </c>
    </row>
    <row r="319" spans="1:11" x14ac:dyDescent="0.3">
      <c r="A319" t="s">
        <v>556</v>
      </c>
      <c r="B319" t="s">
        <v>105</v>
      </c>
      <c r="C319">
        <v>16879799999.999996</v>
      </c>
      <c r="D319">
        <v>1390507650</v>
      </c>
      <c r="E319">
        <v>41168050000</v>
      </c>
      <c r="F319">
        <v>92478750000</v>
      </c>
      <c r="G319">
        <v>151917107650</v>
      </c>
      <c r="H319">
        <v>1406.6499999999999</v>
      </c>
      <c r="I319">
        <v>423290</v>
      </c>
      <c r="J319">
        <v>99557.807650000002</v>
      </c>
      <c r="K319">
        <f>J319*10000000</f>
        <v>995578076500</v>
      </c>
    </row>
    <row r="320" spans="1:11" x14ac:dyDescent="0.3">
      <c r="A320" t="b">
        <v>0</v>
      </c>
      <c r="B320" t="s">
        <v>134</v>
      </c>
      <c r="C320">
        <v>16884000000</v>
      </c>
      <c r="D320">
        <v>1395106650</v>
      </c>
      <c r="E320">
        <v>41150200000.000008</v>
      </c>
      <c r="F320">
        <v>92492400000.000015</v>
      </c>
      <c r="G320">
        <v>151921706650.00003</v>
      </c>
      <c r="H320">
        <v>1407</v>
      </c>
      <c r="I320">
        <v>424690</v>
      </c>
      <c r="J320">
        <v>99563.106650000002</v>
      </c>
      <c r="K320">
        <f>J320*10000000</f>
        <v>995631066500</v>
      </c>
    </row>
    <row r="321" spans="1:11" x14ac:dyDescent="0.3">
      <c r="A321" t="b">
        <v>0</v>
      </c>
      <c r="B321" t="s">
        <v>264</v>
      </c>
      <c r="C321">
        <v>16875600000</v>
      </c>
      <c r="D321">
        <v>1445695650</v>
      </c>
      <c r="E321">
        <v>41090700000.000008</v>
      </c>
      <c r="F321">
        <v>92511510000.000015</v>
      </c>
      <c r="G321">
        <v>151923505650.00003</v>
      </c>
      <c r="H321">
        <v>1406.3</v>
      </c>
      <c r="I321">
        <v>440090</v>
      </c>
      <c r="J321">
        <v>99591.995649999997</v>
      </c>
    </row>
    <row r="322" spans="1:11" x14ac:dyDescent="0.3">
      <c r="A322" t="b">
        <v>0</v>
      </c>
      <c r="B322" t="s">
        <v>506</v>
      </c>
      <c r="C322">
        <v>17115000000</v>
      </c>
      <c r="D322">
        <v>1363603500</v>
      </c>
      <c r="E322">
        <v>41096650000</v>
      </c>
      <c r="F322">
        <v>92349075000</v>
      </c>
      <c r="G322">
        <v>151924328500</v>
      </c>
      <c r="H322">
        <v>1426.25</v>
      </c>
      <c r="I322">
        <v>415100</v>
      </c>
      <c r="J322">
        <v>99428.353499999997</v>
      </c>
      <c r="K322">
        <f>J322*10000000</f>
        <v>994283535000</v>
      </c>
    </row>
    <row r="323" spans="1:11" x14ac:dyDescent="0.3">
      <c r="A323" t="b">
        <v>0</v>
      </c>
      <c r="B323" t="s">
        <v>269</v>
      </c>
      <c r="C323">
        <v>16875600000</v>
      </c>
      <c r="D323">
        <v>1449144900</v>
      </c>
      <c r="E323">
        <v>41150200000.000008</v>
      </c>
      <c r="F323">
        <v>92456910000</v>
      </c>
      <c r="G323">
        <v>151931854900</v>
      </c>
      <c r="H323">
        <v>1406.3</v>
      </c>
      <c r="I323">
        <v>441140</v>
      </c>
      <c r="J323">
        <v>99588.444900000002</v>
      </c>
    </row>
    <row r="324" spans="1:11" x14ac:dyDescent="0.3">
      <c r="A324" t="b">
        <v>0</v>
      </c>
      <c r="B324" t="s">
        <v>390</v>
      </c>
      <c r="C324">
        <v>17009159999.999996</v>
      </c>
      <c r="D324">
        <v>1363373550</v>
      </c>
      <c r="E324">
        <v>41227550000</v>
      </c>
      <c r="F324">
        <v>92335425000</v>
      </c>
      <c r="G324">
        <v>151935508550</v>
      </c>
      <c r="H324">
        <v>1417.4299999999998</v>
      </c>
      <c r="I324">
        <v>415030</v>
      </c>
      <c r="J324">
        <v>99476.983550000004</v>
      </c>
    </row>
    <row r="325" spans="1:11" x14ac:dyDescent="0.3">
      <c r="A325" t="b">
        <v>0</v>
      </c>
      <c r="B325" t="s">
        <v>516</v>
      </c>
      <c r="C325">
        <v>17115000000</v>
      </c>
      <c r="D325">
        <v>1360154250</v>
      </c>
      <c r="E325">
        <v>41060950000.000008</v>
      </c>
      <c r="F325">
        <v>92403675000</v>
      </c>
      <c r="G325">
        <v>151939779250</v>
      </c>
      <c r="H325">
        <v>1426.25</v>
      </c>
      <c r="I325">
        <v>414050</v>
      </c>
      <c r="J325">
        <v>99445.904250000007</v>
      </c>
    </row>
    <row r="326" spans="1:11" x14ac:dyDescent="0.3">
      <c r="A326" t="b">
        <v>0</v>
      </c>
      <c r="B326" t="s">
        <v>332</v>
      </c>
      <c r="C326">
        <v>16950360000</v>
      </c>
      <c r="D326">
        <v>1404304650</v>
      </c>
      <c r="E326">
        <v>41259680000</v>
      </c>
      <c r="F326">
        <v>92325870000.000015</v>
      </c>
      <c r="G326">
        <v>151940214650</v>
      </c>
      <c r="H326">
        <v>1412.53</v>
      </c>
      <c r="I326">
        <v>427490</v>
      </c>
      <c r="J326">
        <v>99519.664650000006</v>
      </c>
    </row>
    <row r="327" spans="1:11" x14ac:dyDescent="0.3">
      <c r="A327" t="b">
        <v>0</v>
      </c>
      <c r="B327" t="s">
        <v>530</v>
      </c>
      <c r="C327">
        <v>17098200000.000002</v>
      </c>
      <c r="D327">
        <v>1356934950</v>
      </c>
      <c r="E327">
        <v>41066900000</v>
      </c>
      <c r="F327">
        <v>92424150000.000015</v>
      </c>
      <c r="G327">
        <v>151946184950</v>
      </c>
      <c r="H327">
        <v>1424.8500000000001</v>
      </c>
      <c r="I327">
        <v>413070</v>
      </c>
      <c r="J327">
        <v>99459.134950000007</v>
      </c>
    </row>
    <row r="328" spans="1:11" x14ac:dyDescent="0.3">
      <c r="A328" t="b">
        <v>0</v>
      </c>
      <c r="B328" t="s">
        <v>279</v>
      </c>
      <c r="C328">
        <v>16875600000</v>
      </c>
      <c r="D328">
        <v>1445695650</v>
      </c>
      <c r="E328">
        <v>41114500000</v>
      </c>
      <c r="F328">
        <v>92511510000.000015</v>
      </c>
      <c r="G328">
        <v>151947305650</v>
      </c>
      <c r="H328">
        <v>1406.3</v>
      </c>
      <c r="I328">
        <v>440090</v>
      </c>
      <c r="J328">
        <v>99605.995649999997</v>
      </c>
    </row>
    <row r="329" spans="1:11" x14ac:dyDescent="0.3">
      <c r="A329" t="b">
        <v>0</v>
      </c>
      <c r="B329" t="s">
        <v>61</v>
      </c>
      <c r="C329">
        <v>16879799999.999996</v>
      </c>
      <c r="D329">
        <v>1406604150</v>
      </c>
      <c r="E329">
        <v>41135920000.000008</v>
      </c>
      <c r="F329">
        <v>92529255000</v>
      </c>
      <c r="G329">
        <v>151951579150</v>
      </c>
      <c r="H329">
        <v>1406.6499999999999</v>
      </c>
      <c r="I329">
        <v>428190</v>
      </c>
      <c r="J329">
        <v>99593.854149999999</v>
      </c>
      <c r="K329">
        <f>J329*10000000</f>
        <v>995938541500</v>
      </c>
    </row>
    <row r="330" spans="1:11" x14ac:dyDescent="0.3">
      <c r="A330" t="b">
        <v>0</v>
      </c>
      <c r="B330" t="s">
        <v>535</v>
      </c>
      <c r="C330">
        <v>17098200000.000002</v>
      </c>
      <c r="D330">
        <v>1360384200</v>
      </c>
      <c r="E330">
        <v>41126400000</v>
      </c>
      <c r="F330">
        <v>92369550000</v>
      </c>
      <c r="G330">
        <v>151954534200</v>
      </c>
      <c r="H330">
        <v>1424.8500000000001</v>
      </c>
      <c r="I330">
        <v>414120</v>
      </c>
      <c r="J330">
        <v>99455.584199999998</v>
      </c>
    </row>
    <row r="331" spans="1:11" x14ac:dyDescent="0.3">
      <c r="A331" t="b">
        <v>0</v>
      </c>
      <c r="B331" t="s">
        <v>66</v>
      </c>
      <c r="C331">
        <v>16879799999.999996</v>
      </c>
      <c r="D331">
        <v>1410053400</v>
      </c>
      <c r="E331">
        <v>41195420000.000008</v>
      </c>
      <c r="F331">
        <v>92474655000.000015</v>
      </c>
      <c r="G331">
        <v>151959928400</v>
      </c>
      <c r="H331">
        <v>1406.6499999999999</v>
      </c>
      <c r="I331">
        <v>429240</v>
      </c>
      <c r="J331">
        <v>99590.303400000004</v>
      </c>
      <c r="K331">
        <f>J331*10000000</f>
        <v>995903034000</v>
      </c>
    </row>
    <row r="332" spans="1:11" x14ac:dyDescent="0.3">
      <c r="A332" t="b">
        <v>0</v>
      </c>
      <c r="B332" t="s">
        <v>361</v>
      </c>
      <c r="C332">
        <v>16933559999.999996</v>
      </c>
      <c r="D332">
        <v>1393841925</v>
      </c>
      <c r="E332">
        <v>41245400000</v>
      </c>
      <c r="F332">
        <v>92393437500</v>
      </c>
      <c r="G332">
        <v>151966239425</v>
      </c>
      <c r="H332">
        <v>1411.1299999999999</v>
      </c>
      <c r="I332">
        <v>424305</v>
      </c>
      <c r="J332">
        <v>99549.976924999995</v>
      </c>
    </row>
    <row r="333" spans="1:11" x14ac:dyDescent="0.3">
      <c r="A333" t="b">
        <v>0</v>
      </c>
      <c r="B333" t="s">
        <v>148</v>
      </c>
      <c r="C333">
        <v>16926000000</v>
      </c>
      <c r="D333">
        <v>1383609150</v>
      </c>
      <c r="E333">
        <v>41135920000.000008</v>
      </c>
      <c r="F333">
        <v>92523795000</v>
      </c>
      <c r="G333">
        <v>151969324150</v>
      </c>
      <c r="H333">
        <v>1410.5</v>
      </c>
      <c r="I333">
        <v>421190</v>
      </c>
      <c r="J333">
        <v>99574.359150000018</v>
      </c>
      <c r="K333">
        <f>J333*10000000</f>
        <v>995743591500.00024</v>
      </c>
    </row>
    <row r="334" spans="1:11" x14ac:dyDescent="0.3">
      <c r="A334" t="b">
        <v>0</v>
      </c>
      <c r="B334" t="s">
        <v>545</v>
      </c>
      <c r="C334">
        <v>17098200000.000002</v>
      </c>
      <c r="D334">
        <v>1356934950</v>
      </c>
      <c r="E334">
        <v>41090700000.000008</v>
      </c>
      <c r="F334">
        <v>92424150000.000015</v>
      </c>
      <c r="G334">
        <v>151969984950.00003</v>
      </c>
      <c r="H334">
        <v>1424.8500000000001</v>
      </c>
      <c r="I334">
        <v>413070</v>
      </c>
      <c r="J334">
        <v>99473.134950000007</v>
      </c>
    </row>
    <row r="335" spans="1:11" x14ac:dyDescent="0.3">
      <c r="A335" t="b">
        <v>0</v>
      </c>
      <c r="B335" t="s">
        <v>76</v>
      </c>
      <c r="C335">
        <v>16879799999.999996</v>
      </c>
      <c r="D335">
        <v>1406604150</v>
      </c>
      <c r="E335">
        <v>41159720000</v>
      </c>
      <c r="F335">
        <v>92529255000</v>
      </c>
      <c r="G335">
        <v>151975379150</v>
      </c>
      <c r="H335">
        <v>1406.6499999999999</v>
      </c>
      <c r="I335">
        <v>428190</v>
      </c>
      <c r="J335">
        <v>99607.854149999999</v>
      </c>
      <c r="K335">
        <f>J335*10000000</f>
        <v>996078541500</v>
      </c>
    </row>
    <row r="336" spans="1:11" x14ac:dyDescent="0.3">
      <c r="A336" t="b">
        <v>0</v>
      </c>
      <c r="B336" s="18" t="s">
        <v>153</v>
      </c>
      <c r="C336">
        <v>16926000000</v>
      </c>
      <c r="D336">
        <v>1387058400</v>
      </c>
      <c r="E336">
        <v>41195420000.000008</v>
      </c>
      <c r="F336">
        <v>92469195000</v>
      </c>
      <c r="G336">
        <v>151977673400</v>
      </c>
      <c r="H336">
        <v>1410.5</v>
      </c>
      <c r="I336">
        <v>422240</v>
      </c>
      <c r="J336">
        <v>99570.808399999994</v>
      </c>
      <c r="K336">
        <f>J336*10000000</f>
        <v>995708084000</v>
      </c>
    </row>
    <row r="337" spans="1:11" x14ac:dyDescent="0.3">
      <c r="A337" t="b">
        <v>0</v>
      </c>
      <c r="B337" t="s">
        <v>201</v>
      </c>
      <c r="C337">
        <v>17312400000</v>
      </c>
      <c r="D337">
        <v>1328881050</v>
      </c>
      <c r="E337">
        <v>40939570000</v>
      </c>
      <c r="F337">
        <v>92410500000</v>
      </c>
      <c r="G337">
        <v>151991351050</v>
      </c>
      <c r="H337">
        <v>1442.7</v>
      </c>
      <c r="I337">
        <v>404530</v>
      </c>
      <c r="J337">
        <v>99381.381049999996</v>
      </c>
      <c r="K337">
        <f>J337*10000000</f>
        <v>993813810500</v>
      </c>
    </row>
    <row r="338" spans="1:11" x14ac:dyDescent="0.3">
      <c r="A338" t="b">
        <v>0</v>
      </c>
      <c r="B338" t="s">
        <v>163</v>
      </c>
      <c r="C338">
        <v>16926000000</v>
      </c>
      <c r="D338">
        <v>1383609150</v>
      </c>
      <c r="E338">
        <v>41159720000</v>
      </c>
      <c r="F338">
        <v>92523795000</v>
      </c>
      <c r="G338">
        <v>151993124150</v>
      </c>
      <c r="H338">
        <v>1410.5</v>
      </c>
      <c r="I338">
        <v>421190</v>
      </c>
      <c r="J338">
        <v>99588.359150000018</v>
      </c>
      <c r="K338">
        <f>J338*10000000</f>
        <v>995883591500.00024</v>
      </c>
    </row>
    <row r="339" spans="1:11" x14ac:dyDescent="0.3">
      <c r="A339" t="b">
        <v>0</v>
      </c>
      <c r="B339" t="s">
        <v>409</v>
      </c>
      <c r="C339">
        <v>16959600000.000002</v>
      </c>
      <c r="D339">
        <v>1396256400</v>
      </c>
      <c r="E339">
        <v>41138300000</v>
      </c>
      <c r="F339">
        <v>92547000000</v>
      </c>
      <c r="G339">
        <v>152041156400</v>
      </c>
      <c r="H339">
        <v>1413.3000000000002</v>
      </c>
      <c r="I339">
        <v>425040</v>
      </c>
      <c r="J339">
        <v>99611.856400000004</v>
      </c>
    </row>
    <row r="340" spans="1:11" x14ac:dyDescent="0.3">
      <c r="A340" t="b">
        <v>0</v>
      </c>
      <c r="B340" t="s">
        <v>303</v>
      </c>
      <c r="C340">
        <v>16916760000</v>
      </c>
      <c r="D340">
        <v>1426724775</v>
      </c>
      <c r="E340">
        <v>41284670000.000008</v>
      </c>
      <c r="F340">
        <v>92418690000</v>
      </c>
      <c r="G340">
        <v>152046844775</v>
      </c>
      <c r="H340">
        <v>1409.73</v>
      </c>
      <c r="I340">
        <v>434315</v>
      </c>
      <c r="J340">
        <v>99622.584774999996</v>
      </c>
    </row>
    <row r="341" spans="1:11" x14ac:dyDescent="0.3">
      <c r="A341" t="b">
        <v>0</v>
      </c>
      <c r="B341" t="s">
        <v>414</v>
      </c>
      <c r="C341">
        <v>16959600000.000002</v>
      </c>
      <c r="D341">
        <v>1399705650</v>
      </c>
      <c r="E341">
        <v>41197800000</v>
      </c>
      <c r="F341">
        <v>92492400000.000015</v>
      </c>
      <c r="G341">
        <v>152049505650</v>
      </c>
      <c r="H341">
        <v>1413.3000000000002</v>
      </c>
      <c r="I341">
        <v>426090</v>
      </c>
      <c r="J341">
        <v>99608.305649999995</v>
      </c>
    </row>
    <row r="342" spans="1:11" x14ac:dyDescent="0.3">
      <c r="A342" t="b">
        <v>0</v>
      </c>
      <c r="B342" t="s">
        <v>448</v>
      </c>
      <c r="C342">
        <v>16908360000.000002</v>
      </c>
      <c r="D342">
        <v>1390737600</v>
      </c>
      <c r="E342">
        <v>41435800000</v>
      </c>
      <c r="F342">
        <v>92328600000</v>
      </c>
      <c r="G342">
        <v>152063497600</v>
      </c>
      <c r="H342">
        <v>1409.0300000000002</v>
      </c>
      <c r="I342">
        <v>423360</v>
      </c>
      <c r="J342">
        <v>99604.797600000005</v>
      </c>
    </row>
    <row r="343" spans="1:11" x14ac:dyDescent="0.3">
      <c r="A343" t="s">
        <v>556</v>
      </c>
      <c r="B343" t="s">
        <v>424</v>
      </c>
      <c r="C343">
        <v>16959600000.000002</v>
      </c>
      <c r="D343">
        <v>1396256400</v>
      </c>
      <c r="E343">
        <v>41162100000.000008</v>
      </c>
      <c r="F343">
        <v>92547000000</v>
      </c>
      <c r="G343">
        <v>152064956400</v>
      </c>
      <c r="H343">
        <v>1413.3000000000002</v>
      </c>
      <c r="I343">
        <v>425040</v>
      </c>
      <c r="J343">
        <v>99625.856400000004</v>
      </c>
    </row>
    <row r="344" spans="1:11" x14ac:dyDescent="0.3">
      <c r="A344" t="b">
        <v>0</v>
      </c>
      <c r="B344" t="s">
        <v>32</v>
      </c>
      <c r="C344">
        <v>17001600000</v>
      </c>
      <c r="D344">
        <v>1402580025</v>
      </c>
      <c r="E344">
        <v>41135920000.000008</v>
      </c>
      <c r="F344">
        <v>92526525000.000015</v>
      </c>
      <c r="G344">
        <v>152066625025.00003</v>
      </c>
      <c r="H344">
        <v>1416.8</v>
      </c>
      <c r="I344">
        <v>426965</v>
      </c>
      <c r="J344">
        <v>99608.030025</v>
      </c>
      <c r="K344">
        <f t="shared" ref="K344:K350" si="9">J344*10000000</f>
        <v>996080300250</v>
      </c>
    </row>
    <row r="345" spans="1:11" x14ac:dyDescent="0.3">
      <c r="A345" t="b">
        <v>0</v>
      </c>
      <c r="B345" t="s">
        <v>37</v>
      </c>
      <c r="C345">
        <v>17001600000</v>
      </c>
      <c r="D345">
        <v>1406029275</v>
      </c>
      <c r="E345">
        <v>41195420000.000008</v>
      </c>
      <c r="F345">
        <v>92471925000</v>
      </c>
      <c r="G345">
        <v>152074974275</v>
      </c>
      <c r="H345">
        <v>1416.8</v>
      </c>
      <c r="I345">
        <v>428015</v>
      </c>
      <c r="J345">
        <v>99604.479275000005</v>
      </c>
      <c r="K345">
        <f t="shared" si="9"/>
        <v>996044792750</v>
      </c>
    </row>
    <row r="346" spans="1:11" x14ac:dyDescent="0.3">
      <c r="A346" t="b">
        <v>0</v>
      </c>
      <c r="B346" t="s">
        <v>177</v>
      </c>
      <c r="C346">
        <v>16871400000</v>
      </c>
      <c r="D346">
        <v>1425000150</v>
      </c>
      <c r="E346">
        <v>41364400000</v>
      </c>
      <c r="F346">
        <v>92424150000.000015</v>
      </c>
      <c r="G346">
        <v>152084950150</v>
      </c>
      <c r="H346">
        <v>1405.95</v>
      </c>
      <c r="I346">
        <v>433790</v>
      </c>
      <c r="J346">
        <v>99664.400150000001</v>
      </c>
      <c r="K346">
        <f t="shared" si="9"/>
        <v>996644001500</v>
      </c>
    </row>
    <row r="347" spans="1:11" x14ac:dyDescent="0.3">
      <c r="A347" t="b">
        <v>0</v>
      </c>
      <c r="B347" t="s">
        <v>100</v>
      </c>
      <c r="C347">
        <v>16929360000</v>
      </c>
      <c r="D347">
        <v>1397406150</v>
      </c>
      <c r="E347">
        <v>41334650000</v>
      </c>
      <c r="F347">
        <v>92424150000.000015</v>
      </c>
      <c r="G347">
        <v>152085566150</v>
      </c>
      <c r="H347">
        <v>1410.78</v>
      </c>
      <c r="I347">
        <v>425390</v>
      </c>
      <c r="J347">
        <v>99628.966149999993</v>
      </c>
      <c r="K347">
        <f t="shared" si="9"/>
        <v>996289661499.99988</v>
      </c>
    </row>
    <row r="348" spans="1:11" x14ac:dyDescent="0.3">
      <c r="A348" t="b">
        <v>0</v>
      </c>
      <c r="B348" t="s">
        <v>129</v>
      </c>
      <c r="C348">
        <v>16933559999.999996</v>
      </c>
      <c r="D348">
        <v>1402005150</v>
      </c>
      <c r="E348">
        <v>41316800000</v>
      </c>
      <c r="F348">
        <v>92437800000</v>
      </c>
      <c r="G348">
        <v>152090165150</v>
      </c>
      <c r="H348">
        <v>1411.1299999999999</v>
      </c>
      <c r="I348">
        <v>426790</v>
      </c>
      <c r="J348">
        <v>99634.265150000007</v>
      </c>
      <c r="K348">
        <f t="shared" si="9"/>
        <v>996342651500.00012</v>
      </c>
    </row>
    <row r="349" spans="1:11" x14ac:dyDescent="0.3">
      <c r="A349" t="b">
        <v>0</v>
      </c>
      <c r="B349" t="s">
        <v>47</v>
      </c>
      <c r="C349">
        <v>17001600000</v>
      </c>
      <c r="D349">
        <v>1402580025</v>
      </c>
      <c r="E349">
        <v>41159720000</v>
      </c>
      <c r="F349">
        <v>92526525000.000015</v>
      </c>
      <c r="G349">
        <v>152090425025</v>
      </c>
      <c r="H349">
        <v>1416.8</v>
      </c>
      <c r="I349">
        <v>426965</v>
      </c>
      <c r="J349">
        <v>99622.030025</v>
      </c>
      <c r="K349">
        <f t="shared" si="9"/>
        <v>996220300250</v>
      </c>
    </row>
    <row r="350" spans="1:11" x14ac:dyDescent="0.3">
      <c r="A350" t="b">
        <v>0</v>
      </c>
      <c r="B350" t="s">
        <v>182</v>
      </c>
      <c r="C350">
        <v>16871400000</v>
      </c>
      <c r="D350">
        <v>1428449400</v>
      </c>
      <c r="E350">
        <v>41423900000</v>
      </c>
      <c r="F350">
        <v>92369550000</v>
      </c>
      <c r="G350">
        <v>152093299400</v>
      </c>
      <c r="H350">
        <v>1405.95</v>
      </c>
      <c r="I350">
        <v>434840</v>
      </c>
      <c r="J350">
        <v>99660.849400000006</v>
      </c>
      <c r="K350">
        <f t="shared" si="9"/>
        <v>996608494000.00012</v>
      </c>
    </row>
    <row r="351" spans="1:11" x14ac:dyDescent="0.3">
      <c r="A351" t="b">
        <v>0</v>
      </c>
      <c r="B351" t="s">
        <v>511</v>
      </c>
      <c r="C351">
        <v>17164560000.000002</v>
      </c>
      <c r="D351">
        <v>1367052750</v>
      </c>
      <c r="E351">
        <v>41227550000</v>
      </c>
      <c r="F351">
        <v>92349075000</v>
      </c>
      <c r="G351">
        <v>152108237750</v>
      </c>
      <c r="H351">
        <v>1430.38</v>
      </c>
      <c r="I351">
        <v>416150</v>
      </c>
      <c r="J351">
        <v>99517.062749999997</v>
      </c>
    </row>
    <row r="352" spans="1:11" x14ac:dyDescent="0.3">
      <c r="A352" t="s">
        <v>556</v>
      </c>
      <c r="B352" s="18" t="s">
        <v>192</v>
      </c>
      <c r="C352">
        <v>16871400000</v>
      </c>
      <c r="D352">
        <v>1425000150</v>
      </c>
      <c r="E352">
        <v>41388200000.000008</v>
      </c>
      <c r="F352">
        <v>92424150000.000015</v>
      </c>
      <c r="G352">
        <v>152108750150.00003</v>
      </c>
      <c r="H352">
        <v>1405.95</v>
      </c>
      <c r="I352">
        <v>433790</v>
      </c>
      <c r="J352">
        <v>99678.400150000001</v>
      </c>
      <c r="K352">
        <f>J352*10000000</f>
        <v>996784001500</v>
      </c>
    </row>
    <row r="353" spans="1:11" x14ac:dyDescent="0.3">
      <c r="A353" t="b">
        <v>0</v>
      </c>
      <c r="B353" t="s">
        <v>274</v>
      </c>
      <c r="C353">
        <v>16925160000</v>
      </c>
      <c r="D353">
        <v>1452594150</v>
      </c>
      <c r="E353">
        <v>41281100000.000008</v>
      </c>
      <c r="F353">
        <v>92456910000</v>
      </c>
      <c r="G353">
        <v>152115764150</v>
      </c>
      <c r="H353">
        <v>1410.43</v>
      </c>
      <c r="I353">
        <v>442190</v>
      </c>
      <c r="J353">
        <v>99677.154150000002</v>
      </c>
    </row>
    <row r="354" spans="1:11" x14ac:dyDescent="0.3">
      <c r="A354" t="b">
        <v>0</v>
      </c>
      <c r="B354" t="s">
        <v>467</v>
      </c>
      <c r="C354">
        <v>17253600000</v>
      </c>
      <c r="D354">
        <v>1397406150</v>
      </c>
      <c r="E354">
        <v>41060950000.000008</v>
      </c>
      <c r="F354">
        <v>92424150000.000015</v>
      </c>
      <c r="G354">
        <v>152136106150.00003</v>
      </c>
      <c r="H354">
        <v>1437.8</v>
      </c>
      <c r="I354">
        <v>425390</v>
      </c>
      <c r="J354">
        <v>99522.006150000001</v>
      </c>
    </row>
    <row r="355" spans="1:11" x14ac:dyDescent="0.3">
      <c r="A355" t="b">
        <v>0</v>
      </c>
      <c r="B355" t="s">
        <v>540</v>
      </c>
      <c r="C355">
        <v>17147760000</v>
      </c>
      <c r="D355">
        <v>1363833450</v>
      </c>
      <c r="E355">
        <v>41257300000</v>
      </c>
      <c r="F355">
        <v>92369550000</v>
      </c>
      <c r="G355">
        <v>152138443450</v>
      </c>
      <c r="H355">
        <v>1428.98</v>
      </c>
      <c r="I355">
        <v>415170</v>
      </c>
      <c r="J355">
        <v>99544.293449999997</v>
      </c>
    </row>
    <row r="356" spans="1:11" x14ac:dyDescent="0.3">
      <c r="A356" t="b">
        <v>0</v>
      </c>
      <c r="B356" s="18" t="s">
        <v>71</v>
      </c>
      <c r="C356">
        <v>16929360000</v>
      </c>
      <c r="D356">
        <v>1413502650</v>
      </c>
      <c r="E356">
        <v>41326320000</v>
      </c>
      <c r="F356">
        <v>92474655000.000015</v>
      </c>
      <c r="G356">
        <v>152143837650</v>
      </c>
      <c r="H356">
        <v>1410.78</v>
      </c>
      <c r="I356">
        <v>430290</v>
      </c>
      <c r="J356">
        <v>99679.012650000004</v>
      </c>
      <c r="K356">
        <f>J356*10000000</f>
        <v>996790126500</v>
      </c>
    </row>
    <row r="357" spans="1:11" x14ac:dyDescent="0.3">
      <c r="A357" t="b">
        <v>0</v>
      </c>
      <c r="B357" t="s">
        <v>472</v>
      </c>
      <c r="C357">
        <v>17253600000</v>
      </c>
      <c r="D357">
        <v>1400855400</v>
      </c>
      <c r="E357">
        <v>41120450000.000008</v>
      </c>
      <c r="F357">
        <v>92369550000</v>
      </c>
      <c r="G357">
        <v>152144455400</v>
      </c>
      <c r="H357">
        <v>1437.8</v>
      </c>
      <c r="I357">
        <v>426440</v>
      </c>
      <c r="J357">
        <v>99518.455400000006</v>
      </c>
    </row>
    <row r="358" spans="1:11" x14ac:dyDescent="0.3">
      <c r="A358" t="b">
        <v>0</v>
      </c>
      <c r="B358" t="s">
        <v>482</v>
      </c>
      <c r="C358">
        <v>17253600000</v>
      </c>
      <c r="D358">
        <v>1397406150</v>
      </c>
      <c r="E358">
        <v>41084750000</v>
      </c>
      <c r="F358">
        <v>92424150000.000015</v>
      </c>
      <c r="G358">
        <v>152159906150</v>
      </c>
      <c r="H358">
        <v>1437.8</v>
      </c>
      <c r="I358">
        <v>425390</v>
      </c>
      <c r="J358">
        <v>99536.006150000001</v>
      </c>
    </row>
    <row r="359" spans="1:11" x14ac:dyDescent="0.3">
      <c r="A359" t="b">
        <v>0</v>
      </c>
      <c r="B359" t="s">
        <v>158</v>
      </c>
      <c r="C359">
        <v>16975559999.999996</v>
      </c>
      <c r="D359">
        <v>1390507650</v>
      </c>
      <c r="E359">
        <v>41326320000</v>
      </c>
      <c r="F359">
        <v>92469195000</v>
      </c>
      <c r="G359">
        <v>152161582650</v>
      </c>
      <c r="H359">
        <v>1414.6299999999999</v>
      </c>
      <c r="I359">
        <v>423290</v>
      </c>
      <c r="J359">
        <v>99659.517649999994</v>
      </c>
      <c r="K359">
        <f>J359*10000000</f>
        <v>996595176500</v>
      </c>
    </row>
    <row r="360" spans="1:11" x14ac:dyDescent="0.3">
      <c r="A360" t="b">
        <v>0</v>
      </c>
      <c r="B360" t="s">
        <v>419</v>
      </c>
      <c r="C360">
        <v>17009159999.999996</v>
      </c>
      <c r="D360">
        <v>1403154900</v>
      </c>
      <c r="E360">
        <v>41328700000.000008</v>
      </c>
      <c r="F360">
        <v>92492400000.000015</v>
      </c>
      <c r="G360">
        <v>152233414900</v>
      </c>
      <c r="H360">
        <v>1417.4299999999998</v>
      </c>
      <c r="I360">
        <v>427140</v>
      </c>
      <c r="J360">
        <v>99697.014899999995</v>
      </c>
    </row>
    <row r="361" spans="1:11" x14ac:dyDescent="0.3">
      <c r="A361" t="b">
        <v>0</v>
      </c>
      <c r="B361" t="s">
        <v>42</v>
      </c>
      <c r="C361">
        <v>17051160000</v>
      </c>
      <c r="D361">
        <v>1409478525</v>
      </c>
      <c r="E361">
        <v>41326320000</v>
      </c>
      <c r="F361">
        <v>92471925000</v>
      </c>
      <c r="G361">
        <v>152258883525</v>
      </c>
      <c r="H361">
        <v>1420.93</v>
      </c>
      <c r="I361">
        <v>429065</v>
      </c>
      <c r="J361">
        <v>99693.188525000005</v>
      </c>
      <c r="K361">
        <f>J361*10000000</f>
        <v>996931885250</v>
      </c>
    </row>
    <row r="362" spans="1:11" x14ac:dyDescent="0.3">
      <c r="A362" t="b">
        <v>0</v>
      </c>
      <c r="B362" t="s">
        <v>187</v>
      </c>
      <c r="C362">
        <v>16920960000</v>
      </c>
      <c r="D362">
        <v>1431898650</v>
      </c>
      <c r="E362">
        <v>41554800000</v>
      </c>
      <c r="F362">
        <v>92369550000</v>
      </c>
      <c r="G362">
        <v>152277208650</v>
      </c>
      <c r="H362">
        <v>1410.08</v>
      </c>
      <c r="I362">
        <v>435890</v>
      </c>
      <c r="J362">
        <v>99749.558650000006</v>
      </c>
      <c r="K362">
        <f>J362*10000000</f>
        <v>997495586500.00012</v>
      </c>
    </row>
    <row r="363" spans="1:11" x14ac:dyDescent="0.3">
      <c r="A363" t="b">
        <v>0</v>
      </c>
      <c r="B363" t="s">
        <v>206</v>
      </c>
      <c r="C363">
        <v>17346000000</v>
      </c>
      <c r="D363">
        <v>1356475050</v>
      </c>
      <c r="E363">
        <v>41082370000</v>
      </c>
      <c r="F363">
        <v>92492400000.000015</v>
      </c>
      <c r="G363">
        <v>152277245050</v>
      </c>
      <c r="H363">
        <v>1445.5</v>
      </c>
      <c r="I363">
        <v>412930</v>
      </c>
      <c r="J363">
        <v>99561.575049999999</v>
      </c>
      <c r="K363">
        <f>J363*10000000</f>
        <v>995615750500</v>
      </c>
    </row>
    <row r="364" spans="1:11" x14ac:dyDescent="0.3">
      <c r="A364" t="b">
        <v>0</v>
      </c>
      <c r="B364" t="s">
        <v>211</v>
      </c>
      <c r="C364">
        <v>17346000000</v>
      </c>
      <c r="D364">
        <v>1359924300</v>
      </c>
      <c r="E364">
        <v>41141870000</v>
      </c>
      <c r="F364">
        <v>92437800000</v>
      </c>
      <c r="G364">
        <v>152285594300</v>
      </c>
      <c r="H364">
        <v>1445.5</v>
      </c>
      <c r="I364">
        <v>413980</v>
      </c>
      <c r="J364">
        <v>99558.024300000005</v>
      </c>
      <c r="K364">
        <f>J364*10000000</f>
        <v>995580243000</v>
      </c>
    </row>
    <row r="365" spans="1:11" x14ac:dyDescent="0.3">
      <c r="A365" t="b">
        <v>0</v>
      </c>
      <c r="B365" t="s">
        <v>221</v>
      </c>
      <c r="C365">
        <v>17346000000</v>
      </c>
      <c r="D365">
        <v>1356475050</v>
      </c>
      <c r="E365">
        <v>41106170000.000008</v>
      </c>
      <c r="F365">
        <v>92492400000.000015</v>
      </c>
      <c r="G365">
        <v>152301045050.00003</v>
      </c>
      <c r="H365">
        <v>1445.5</v>
      </c>
      <c r="I365">
        <v>412930</v>
      </c>
      <c r="J365">
        <v>99575.575049999999</v>
      </c>
      <c r="K365">
        <f>J365*10000000</f>
        <v>995755750500</v>
      </c>
    </row>
    <row r="366" spans="1:11" x14ac:dyDescent="0.3">
      <c r="A366" t="b">
        <v>0</v>
      </c>
      <c r="B366" t="s">
        <v>477</v>
      </c>
      <c r="C366">
        <v>17303160000</v>
      </c>
      <c r="D366">
        <v>1404304650</v>
      </c>
      <c r="E366">
        <v>41251350000.000008</v>
      </c>
      <c r="F366">
        <v>92369550000</v>
      </c>
      <c r="G366">
        <v>152328364650</v>
      </c>
      <c r="H366">
        <v>1441.93</v>
      </c>
      <c r="I366">
        <v>427490</v>
      </c>
      <c r="J366">
        <v>99607.164650000006</v>
      </c>
    </row>
    <row r="367" spans="1:11" x14ac:dyDescent="0.3">
      <c r="A367" t="b">
        <v>0</v>
      </c>
      <c r="B367" t="s">
        <v>216</v>
      </c>
      <c r="C367">
        <v>17395559999.999996</v>
      </c>
      <c r="D367">
        <v>1363373550</v>
      </c>
      <c r="E367">
        <v>41272770000.000008</v>
      </c>
      <c r="F367">
        <v>92437800000</v>
      </c>
      <c r="G367">
        <v>152469503550</v>
      </c>
      <c r="H367">
        <v>1449.6299999999999</v>
      </c>
      <c r="I367">
        <v>415030</v>
      </c>
      <c r="J367">
        <v>99646.733550000004</v>
      </c>
      <c r="K367">
        <f t="shared" ref="K367:K372" si="10">J367*10000000</f>
        <v>996467335500</v>
      </c>
    </row>
    <row r="368" spans="1:11" x14ac:dyDescent="0.3">
      <c r="A368" t="b">
        <v>0</v>
      </c>
      <c r="B368" t="s">
        <v>230</v>
      </c>
      <c r="C368">
        <v>20160000000</v>
      </c>
      <c r="D368">
        <v>1328881050</v>
      </c>
      <c r="E368">
        <v>40900300000</v>
      </c>
      <c r="F368">
        <v>92298570000</v>
      </c>
      <c r="G368">
        <v>154687751050</v>
      </c>
      <c r="H368">
        <v>1680</v>
      </c>
      <c r="I368">
        <v>404530</v>
      </c>
      <c r="J368">
        <v>99746.781050000005</v>
      </c>
      <c r="K368">
        <f t="shared" si="10"/>
        <v>997467810500</v>
      </c>
    </row>
    <row r="369" spans="1:11" x14ac:dyDescent="0.3">
      <c r="A369" t="b">
        <v>0</v>
      </c>
      <c r="B369" t="s">
        <v>235</v>
      </c>
      <c r="C369">
        <v>20193600000</v>
      </c>
      <c r="D369">
        <v>1356475050</v>
      </c>
      <c r="E369">
        <v>41043100000.000008</v>
      </c>
      <c r="F369">
        <v>92380469999.999985</v>
      </c>
      <c r="G369">
        <v>154973645050</v>
      </c>
      <c r="H369">
        <v>1682.8</v>
      </c>
      <c r="I369">
        <v>412930</v>
      </c>
      <c r="J369">
        <v>99926.975049999994</v>
      </c>
      <c r="K369">
        <f t="shared" si="10"/>
        <v>999269750499.99988</v>
      </c>
    </row>
    <row r="370" spans="1:11" x14ac:dyDescent="0.3">
      <c r="A370" t="b">
        <v>0</v>
      </c>
      <c r="B370" t="s">
        <v>240</v>
      </c>
      <c r="C370">
        <v>20193600000</v>
      </c>
      <c r="D370">
        <v>1359924300</v>
      </c>
      <c r="E370">
        <v>41102600000.000008</v>
      </c>
      <c r="F370">
        <v>92325870000.000015</v>
      </c>
      <c r="G370">
        <v>154981994300.00003</v>
      </c>
      <c r="H370">
        <v>1682.8</v>
      </c>
      <c r="I370">
        <v>413980</v>
      </c>
      <c r="J370">
        <v>99923.424299999999</v>
      </c>
      <c r="K370">
        <f t="shared" si="10"/>
        <v>999234243000</v>
      </c>
    </row>
    <row r="371" spans="1:11" x14ac:dyDescent="0.3">
      <c r="A371" t="b">
        <v>0</v>
      </c>
      <c r="B371" t="s">
        <v>245</v>
      </c>
      <c r="C371">
        <v>20243160000</v>
      </c>
      <c r="D371">
        <v>1363373550</v>
      </c>
      <c r="E371">
        <v>41233500000</v>
      </c>
      <c r="F371">
        <v>92325870000.000015</v>
      </c>
      <c r="G371">
        <v>155165903550</v>
      </c>
      <c r="H371">
        <v>1686.93</v>
      </c>
      <c r="I371">
        <v>415030</v>
      </c>
      <c r="J371">
        <v>100012.13355</v>
      </c>
      <c r="K371">
        <f t="shared" si="10"/>
        <v>1000121335500</v>
      </c>
    </row>
    <row r="372" spans="1:11" x14ac:dyDescent="0.3">
      <c r="A372" t="b">
        <v>0</v>
      </c>
      <c r="B372" t="s">
        <v>250</v>
      </c>
      <c r="C372">
        <v>20243160000</v>
      </c>
      <c r="D372">
        <v>1363373550</v>
      </c>
      <c r="E372">
        <v>41233500000</v>
      </c>
      <c r="F372">
        <v>92325870000.000015</v>
      </c>
      <c r="G372">
        <v>155165903550</v>
      </c>
      <c r="H372">
        <v>1686.93</v>
      </c>
      <c r="I372">
        <v>415030</v>
      </c>
      <c r="J372">
        <v>100012.13355</v>
      </c>
      <c r="K372">
        <f t="shared" si="10"/>
        <v>1000121335500</v>
      </c>
    </row>
  </sheetData>
  <sortState xmlns:xlrd2="http://schemas.microsoft.com/office/spreadsheetml/2017/richdata2" ref="A2:P541">
    <sortCondition ref="G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Sheet1</vt:lpstr>
      <vt:lpstr>outdoor bathing</vt:lpstr>
      <vt:lpstr>Sheet1eflow new1</vt:lpstr>
      <vt:lpstr>vehicle new</vt:lpstr>
      <vt:lpstr>industrial</vt:lpstr>
      <vt:lpstr>AUGMENTING ASP E FLOW</vt:lpstr>
      <vt:lpstr>dinapur stp augmen asp</vt:lpstr>
      <vt:lpstr>VARVEHI</vt:lpstr>
      <vt:lpstr>KANINDUS</vt:lpstr>
      <vt:lpstr>DOMEKAN</vt:lpstr>
      <vt:lpstr>CAPDOMEKAN</vt:lpstr>
      <vt:lpstr>CAPKANINDUS</vt:lpstr>
      <vt:lpstr>CAPVARVEHI</vt:lpstr>
      <vt:lpstr>CAPVARFLOW</vt:lpstr>
      <vt:lpstr>sentiindus</vt:lpstr>
      <vt:lpstr>Sheet2</vt:lpstr>
      <vt:lpstr>Sheet3</vt:lpstr>
      <vt:lpstr>Sheet4</vt:lpstr>
      <vt:lpstr>cost comparison</vt:lpstr>
      <vt:lpstr>Sheet6</vt:lpstr>
      <vt:lpstr>Sheet5</vt:lpstr>
      <vt:lpstr>Sheet7</vt:lpstr>
      <vt:lpstr>Sheet13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vedant jumle</cp:lastModifiedBy>
  <dcterms:created xsi:type="dcterms:W3CDTF">2020-05-21T08:11:04Z</dcterms:created>
  <dcterms:modified xsi:type="dcterms:W3CDTF">2022-07-16T10:19:08Z</dcterms:modified>
</cp:coreProperties>
</file>