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ar\Documents\GitHub\Fischers-Bullshit\EngineController_Rev2\Wiring\"/>
    </mc:Choice>
  </mc:AlternateContent>
  <bookViews>
    <workbookView xWindow="0" yWindow="0" windowWidth="28800" windowHeight="12435" firstSheet="3" activeTab="8"/>
  </bookViews>
  <sheets>
    <sheet name="MAP" sheetId="1" r:id="rId1"/>
    <sheet name="CTS" sheetId="2" r:id="rId2"/>
    <sheet name="IAT" sheetId="3" r:id="rId3"/>
    <sheet name="OP" sheetId="5" r:id="rId4"/>
    <sheet name="VOLT" sheetId="6" r:id="rId5"/>
    <sheet name="SENS" sheetId="7" r:id="rId6"/>
    <sheet name="FLEX" sheetId="9" r:id="rId7"/>
    <sheet name="FUEL PRES" sheetId="10" r:id="rId8"/>
    <sheet name="INJ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A2" i="11"/>
  <c r="A12" i="10"/>
  <c r="D12" i="10"/>
  <c r="C12" i="10"/>
  <c r="D11" i="10"/>
  <c r="C11" i="10"/>
  <c r="D11" i="9"/>
  <c r="D12" i="9"/>
  <c r="C11" i="9"/>
  <c r="D12" i="7"/>
  <c r="D11" i="7"/>
  <c r="C11" i="7"/>
  <c r="D11" i="6"/>
  <c r="C12" i="5"/>
  <c r="C11" i="5"/>
  <c r="D12" i="5" s="1"/>
  <c r="D12" i="1"/>
  <c r="D11" i="1"/>
  <c r="D12" i="6"/>
  <c r="C11" i="6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D7" i="3"/>
  <c r="C7" i="3"/>
  <c r="D6" i="3"/>
  <c r="C6" i="3"/>
  <c r="C5" i="3"/>
  <c r="D5" i="3" s="1"/>
  <c r="C4" i="3"/>
  <c r="D4" i="3" s="1"/>
  <c r="C3" i="3"/>
  <c r="D3" i="3" s="1"/>
  <c r="C2" i="3"/>
  <c r="D2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C12" i="1"/>
  <c r="C11" i="1"/>
  <c r="D11" i="5" l="1"/>
</calcChain>
</file>

<file path=xl/sharedStrings.xml><?xml version="1.0" encoding="utf-8"?>
<sst xmlns="http://schemas.openxmlformats.org/spreadsheetml/2006/main" count="14" uniqueCount="8">
  <si>
    <t>degC</t>
  </si>
  <si>
    <t>Ohms</t>
  </si>
  <si>
    <t>Voltage</t>
  </si>
  <si>
    <t>Pull Up R</t>
  </si>
  <si>
    <t>Pull Up V</t>
  </si>
  <si>
    <t>ADC</t>
  </si>
  <si>
    <t>g/s</t>
  </si>
  <si>
    <t>lb/hr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</si>
</sst>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D12" sqref="D12"/>
    </sheetView>
  </sheetViews>
  <sheetFormatPr defaultRowHeight="15" x14ac:dyDescent="0.25"/>
  <sheetData>
    <row r="4" spans="1:4" x14ac:dyDescent="0.25">
      <c r="C4">
        <v>94.43</v>
      </c>
    </row>
    <row r="5" spans="1:4" x14ac:dyDescent="0.25">
      <c r="C5">
        <v>10.34</v>
      </c>
    </row>
    <row r="11" spans="1:4" x14ac:dyDescent="0.25">
      <c r="A11">
        <v>0</v>
      </c>
      <c r="B11">
        <v>0.3</v>
      </c>
      <c r="C11">
        <f>B11/5*1023</f>
        <v>61.379999999999995</v>
      </c>
      <c r="D11">
        <f>SLOPE(A11:A12,C11:C12)</f>
        <v>0.10625185940753963</v>
      </c>
    </row>
    <row r="12" spans="1:4" x14ac:dyDescent="0.25">
      <c r="A12">
        <v>100</v>
      </c>
      <c r="B12">
        <v>4.9000000000000004</v>
      </c>
      <c r="C12">
        <f>B12/5*1023</f>
        <v>1002.5400000000001</v>
      </c>
      <c r="D12">
        <f>INTERCEPT(A11:A12,C11:C12)</f>
        <v>-6.5217391304347885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" sqref="A2:A2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-40</v>
      </c>
      <c r="B2">
        <v>100700</v>
      </c>
      <c r="C2">
        <f>$F$2*B2/($E$2+B2)</f>
        <v>4.9508357915437564</v>
      </c>
      <c r="D2" s="1">
        <f>C2/5*1023</f>
        <v>1012.9410029498525</v>
      </c>
      <c r="E2">
        <v>1000</v>
      </c>
      <c r="F2">
        <v>5</v>
      </c>
    </row>
    <row r="3" spans="1:6" x14ac:dyDescent="0.25">
      <c r="A3">
        <v>-30</v>
      </c>
      <c r="B3">
        <v>52700</v>
      </c>
      <c r="C3">
        <f t="shared" ref="C3:C28" si="0">$F$2*B3/($E$2+B3)</f>
        <v>4.9068901303538173</v>
      </c>
      <c r="D3" s="1">
        <f t="shared" ref="D3:D28" si="1">C3/5*1023</f>
        <v>1003.949720670391</v>
      </c>
    </row>
    <row r="4" spans="1:6" x14ac:dyDescent="0.25">
      <c r="A4">
        <v>-20</v>
      </c>
      <c r="B4">
        <v>28680</v>
      </c>
      <c r="C4">
        <f t="shared" si="0"/>
        <v>4.8315363881401616</v>
      </c>
      <c r="D4" s="1">
        <f t="shared" si="1"/>
        <v>988.53234501347708</v>
      </c>
    </row>
    <row r="5" spans="1:6" x14ac:dyDescent="0.25">
      <c r="A5">
        <v>-15</v>
      </c>
      <c r="B5">
        <v>21450</v>
      </c>
      <c r="C5">
        <f t="shared" si="0"/>
        <v>4.7772828507795104</v>
      </c>
      <c r="D5" s="1">
        <f t="shared" si="1"/>
        <v>977.43207126948789</v>
      </c>
    </row>
    <row r="6" spans="1:6" x14ac:dyDescent="0.25">
      <c r="A6">
        <v>-10</v>
      </c>
      <c r="B6">
        <v>16180</v>
      </c>
      <c r="C6">
        <f t="shared" si="0"/>
        <v>4.7089639115250295</v>
      </c>
      <c r="D6" s="1">
        <f t="shared" si="1"/>
        <v>963.45401629802097</v>
      </c>
    </row>
    <row r="7" spans="1:6" x14ac:dyDescent="0.25">
      <c r="A7">
        <v>-5</v>
      </c>
      <c r="B7">
        <v>12300</v>
      </c>
      <c r="C7">
        <f t="shared" si="0"/>
        <v>4.6240601503759402</v>
      </c>
      <c r="D7" s="1">
        <f t="shared" si="1"/>
        <v>946.08270676691745</v>
      </c>
    </row>
    <row r="8" spans="1:6" x14ac:dyDescent="0.25">
      <c r="A8">
        <v>0</v>
      </c>
      <c r="B8">
        <v>9420</v>
      </c>
      <c r="C8">
        <f t="shared" si="0"/>
        <v>4.5201535508637232</v>
      </c>
      <c r="D8" s="1">
        <f t="shared" si="1"/>
        <v>924.82341650671776</v>
      </c>
    </row>
    <row r="9" spans="1:6" x14ac:dyDescent="0.25">
      <c r="A9">
        <v>5</v>
      </c>
      <c r="B9">
        <v>7280</v>
      </c>
      <c r="C9">
        <f t="shared" si="0"/>
        <v>4.3961352657004831</v>
      </c>
      <c r="D9" s="1">
        <f t="shared" si="1"/>
        <v>899.44927536231887</v>
      </c>
    </row>
    <row r="10" spans="1:6" x14ac:dyDescent="0.25">
      <c r="A10">
        <v>10</v>
      </c>
      <c r="B10">
        <v>5670</v>
      </c>
      <c r="C10">
        <f t="shared" si="0"/>
        <v>4.2503748125937033</v>
      </c>
      <c r="D10" s="1">
        <f t="shared" si="1"/>
        <v>869.62668665667172</v>
      </c>
    </row>
    <row r="11" spans="1:6" x14ac:dyDescent="0.25">
      <c r="A11">
        <v>15</v>
      </c>
      <c r="B11">
        <v>4450</v>
      </c>
      <c r="C11">
        <f t="shared" si="0"/>
        <v>4.0825688073394497</v>
      </c>
      <c r="D11" s="1">
        <f t="shared" si="1"/>
        <v>835.29357798165131</v>
      </c>
    </row>
    <row r="12" spans="1:6" x14ac:dyDescent="0.25">
      <c r="A12">
        <v>20</v>
      </c>
      <c r="B12">
        <v>3520</v>
      </c>
      <c r="C12">
        <f t="shared" si="0"/>
        <v>3.8938053097345131</v>
      </c>
      <c r="D12" s="1">
        <f t="shared" si="1"/>
        <v>796.67256637168146</v>
      </c>
    </row>
    <row r="13" spans="1:6" x14ac:dyDescent="0.25">
      <c r="A13">
        <v>25</v>
      </c>
      <c r="B13">
        <v>2796</v>
      </c>
      <c r="C13">
        <f t="shared" si="0"/>
        <v>3.6828240252897788</v>
      </c>
      <c r="D13" s="1">
        <f t="shared" si="1"/>
        <v>753.50579557428875</v>
      </c>
    </row>
    <row r="14" spans="1:6" x14ac:dyDescent="0.25">
      <c r="A14">
        <v>30</v>
      </c>
      <c r="B14">
        <v>2238</v>
      </c>
      <c r="C14">
        <f t="shared" si="0"/>
        <v>3.4558369363804817</v>
      </c>
      <c r="D14" s="1">
        <f t="shared" si="1"/>
        <v>707.06423718344661</v>
      </c>
    </row>
    <row r="15" spans="1:6" x14ac:dyDescent="0.25">
      <c r="A15">
        <v>35</v>
      </c>
      <c r="B15">
        <v>1802</v>
      </c>
      <c r="C15">
        <f t="shared" si="0"/>
        <v>3.2155603140613849</v>
      </c>
      <c r="D15" s="1">
        <f t="shared" si="1"/>
        <v>657.90364025695931</v>
      </c>
    </row>
    <row r="16" spans="1:6" x14ac:dyDescent="0.25">
      <c r="A16">
        <v>40</v>
      </c>
      <c r="B16">
        <v>1459</v>
      </c>
      <c r="C16">
        <f t="shared" si="0"/>
        <v>2.9666531110207401</v>
      </c>
      <c r="D16" s="1">
        <f t="shared" si="1"/>
        <v>606.97722651484344</v>
      </c>
    </row>
    <row r="17" spans="1:4" x14ac:dyDescent="0.25">
      <c r="A17">
        <v>45</v>
      </c>
      <c r="B17">
        <v>1188</v>
      </c>
      <c r="C17">
        <f t="shared" si="0"/>
        <v>2.7148080438756854</v>
      </c>
      <c r="D17" s="1">
        <f t="shared" si="1"/>
        <v>555.44972577696524</v>
      </c>
    </row>
    <row r="18" spans="1:4" x14ac:dyDescent="0.25">
      <c r="A18">
        <v>50</v>
      </c>
      <c r="B18">
        <v>973</v>
      </c>
      <c r="C18">
        <f t="shared" si="0"/>
        <v>2.4657881398884949</v>
      </c>
      <c r="D18" s="1">
        <f t="shared" si="1"/>
        <v>504.50025342118602</v>
      </c>
    </row>
    <row r="19" spans="1:4" x14ac:dyDescent="0.25">
      <c r="A19">
        <v>60</v>
      </c>
      <c r="B19">
        <v>667</v>
      </c>
      <c r="C19">
        <f t="shared" si="0"/>
        <v>2.0005998800239952</v>
      </c>
      <c r="D19" s="1">
        <f t="shared" si="1"/>
        <v>409.3227354529094</v>
      </c>
    </row>
    <row r="20" spans="1:4" x14ac:dyDescent="0.25">
      <c r="A20">
        <v>70</v>
      </c>
      <c r="B20">
        <v>467</v>
      </c>
      <c r="C20">
        <f t="shared" si="0"/>
        <v>1.5916837082481254</v>
      </c>
      <c r="D20" s="1">
        <f t="shared" si="1"/>
        <v>325.65848670756651</v>
      </c>
    </row>
    <row r="21" spans="1:4" x14ac:dyDescent="0.25">
      <c r="A21">
        <v>80</v>
      </c>
      <c r="B21">
        <v>332</v>
      </c>
      <c r="C21">
        <f t="shared" si="0"/>
        <v>1.2462462462462462</v>
      </c>
      <c r="D21" s="1">
        <f t="shared" si="1"/>
        <v>254.98198198198196</v>
      </c>
    </row>
    <row r="22" spans="1:4" x14ac:dyDescent="0.25">
      <c r="A22">
        <v>90</v>
      </c>
      <c r="B22">
        <v>241</v>
      </c>
      <c r="C22">
        <f t="shared" si="0"/>
        <v>0.97099113618049959</v>
      </c>
      <c r="D22" s="1">
        <f t="shared" si="1"/>
        <v>198.66478646253023</v>
      </c>
    </row>
    <row r="23" spans="1:4" x14ac:dyDescent="0.25">
      <c r="A23">
        <v>100</v>
      </c>
      <c r="B23">
        <v>177</v>
      </c>
      <c r="C23">
        <f t="shared" si="0"/>
        <v>0.75191163976210706</v>
      </c>
      <c r="D23" s="1">
        <f t="shared" si="1"/>
        <v>153.84112149532709</v>
      </c>
    </row>
    <row r="24" spans="1:4" x14ac:dyDescent="0.25">
      <c r="A24">
        <v>110</v>
      </c>
      <c r="B24">
        <v>132</v>
      </c>
      <c r="C24">
        <f t="shared" si="0"/>
        <v>0.58303886925795056</v>
      </c>
      <c r="D24" s="1">
        <f t="shared" si="1"/>
        <v>119.28975265017669</v>
      </c>
    </row>
    <row r="25" spans="1:4" x14ac:dyDescent="0.25">
      <c r="A25">
        <v>120</v>
      </c>
      <c r="B25">
        <v>100</v>
      </c>
      <c r="C25">
        <f t="shared" si="0"/>
        <v>0.45454545454545453</v>
      </c>
      <c r="D25" s="1">
        <f t="shared" si="1"/>
        <v>93</v>
      </c>
    </row>
    <row r="26" spans="1:4" x14ac:dyDescent="0.25">
      <c r="A26">
        <v>130</v>
      </c>
      <c r="B26">
        <v>77</v>
      </c>
      <c r="C26">
        <f t="shared" si="0"/>
        <v>0.35747446610956363</v>
      </c>
      <c r="D26" s="1">
        <f t="shared" si="1"/>
        <v>73.139275766016723</v>
      </c>
    </row>
    <row r="27" spans="1:4" x14ac:dyDescent="0.25">
      <c r="A27">
        <v>140</v>
      </c>
      <c r="B27">
        <v>60</v>
      </c>
      <c r="C27">
        <f t="shared" si="0"/>
        <v>0.28301886792452829</v>
      </c>
      <c r="D27" s="1">
        <f t="shared" si="1"/>
        <v>57.905660377358494</v>
      </c>
    </row>
    <row r="28" spans="1:4" x14ac:dyDescent="0.25">
      <c r="A28">
        <v>150</v>
      </c>
      <c r="B28">
        <v>47</v>
      </c>
      <c r="C28">
        <f t="shared" si="0"/>
        <v>0.22445081184336199</v>
      </c>
      <c r="D28" s="1">
        <f t="shared" si="1"/>
        <v>45.922636103151859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9" sqref="B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-40</v>
      </c>
      <c r="B2">
        <v>99326</v>
      </c>
      <c r="C2">
        <f>$F$2*B2/($E$2+B2)</f>
        <v>4.9501624703466698</v>
      </c>
      <c r="D2" s="1">
        <f>C2/5*1023</f>
        <v>1012.8032414329286</v>
      </c>
      <c r="E2">
        <v>1000</v>
      </c>
      <c r="F2">
        <v>5</v>
      </c>
    </row>
    <row r="3" spans="1:6" x14ac:dyDescent="0.25">
      <c r="A3">
        <v>-30</v>
      </c>
      <c r="B3">
        <v>51791</v>
      </c>
      <c r="C3">
        <f t="shared" ref="C3:C28" si="0">$F$2*B3/($E$2+B3)</f>
        <v>4.9052868860222389</v>
      </c>
      <c r="D3" s="1">
        <f t="shared" ref="D3:D28" si="1">C3/5*1023</f>
        <v>1003.62169688015</v>
      </c>
    </row>
    <row r="4" spans="1:6" x14ac:dyDescent="0.25">
      <c r="A4">
        <v>-20</v>
      </c>
      <c r="B4">
        <v>28146</v>
      </c>
      <c r="C4">
        <f t="shared" si="0"/>
        <v>4.8284498730529064</v>
      </c>
      <c r="D4" s="1">
        <f t="shared" si="1"/>
        <v>987.90084402662467</v>
      </c>
    </row>
    <row r="5" spans="1:6" x14ac:dyDescent="0.25">
      <c r="A5">
        <v>-15</v>
      </c>
      <c r="B5">
        <v>21044</v>
      </c>
      <c r="C5">
        <f t="shared" si="0"/>
        <v>4.7731809109054621</v>
      </c>
      <c r="D5" s="1">
        <f t="shared" si="1"/>
        <v>976.59281437125765</v>
      </c>
    </row>
    <row r="6" spans="1:6" x14ac:dyDescent="0.25">
      <c r="A6">
        <v>-10</v>
      </c>
      <c r="B6">
        <v>15873</v>
      </c>
      <c r="C6">
        <f t="shared" si="0"/>
        <v>4.7036685829431635</v>
      </c>
      <c r="D6" s="1">
        <f t="shared" si="1"/>
        <v>962.37059207017126</v>
      </c>
    </row>
    <row r="7" spans="1:6" x14ac:dyDescent="0.25">
      <c r="A7">
        <v>-5</v>
      </c>
      <c r="B7">
        <v>12073</v>
      </c>
      <c r="C7">
        <f t="shared" si="0"/>
        <v>4.6175323185190855</v>
      </c>
      <c r="D7" s="1">
        <f t="shared" si="1"/>
        <v>944.74711236900487</v>
      </c>
    </row>
    <row r="8" spans="1:6" x14ac:dyDescent="0.25">
      <c r="A8">
        <v>0</v>
      </c>
      <c r="B8">
        <v>9256</v>
      </c>
      <c r="C8">
        <f t="shared" si="0"/>
        <v>4.5124804992199685</v>
      </c>
      <c r="D8" s="1">
        <f t="shared" si="1"/>
        <v>923.25351014040552</v>
      </c>
    </row>
    <row r="9" spans="1:6" x14ac:dyDescent="0.25">
      <c r="A9">
        <v>5</v>
      </c>
      <c r="B9">
        <v>7153</v>
      </c>
      <c r="C9">
        <f t="shared" si="0"/>
        <v>4.3867288114804364</v>
      </c>
      <c r="D9" s="1">
        <f t="shared" si="1"/>
        <v>897.52471482889734</v>
      </c>
    </row>
    <row r="10" spans="1:6" x14ac:dyDescent="0.25">
      <c r="A10">
        <v>10</v>
      </c>
      <c r="B10">
        <v>5572</v>
      </c>
      <c r="C10">
        <f t="shared" si="0"/>
        <v>4.2391965916007308</v>
      </c>
      <c r="D10" s="1">
        <f t="shared" si="1"/>
        <v>867.33962264150955</v>
      </c>
    </row>
    <row r="11" spans="1:6" x14ac:dyDescent="0.25">
      <c r="A11">
        <v>15</v>
      </c>
      <c r="B11">
        <v>4373</v>
      </c>
      <c r="C11">
        <f t="shared" si="0"/>
        <v>4.0694211799739435</v>
      </c>
      <c r="D11" s="1">
        <f t="shared" si="1"/>
        <v>832.60357342266877</v>
      </c>
    </row>
    <row r="12" spans="1:6" x14ac:dyDescent="0.25">
      <c r="A12">
        <v>20</v>
      </c>
      <c r="B12">
        <v>3457</v>
      </c>
      <c r="C12">
        <f t="shared" si="0"/>
        <v>3.8781691720888491</v>
      </c>
      <c r="D12" s="1">
        <f t="shared" si="1"/>
        <v>793.47341260937844</v>
      </c>
    </row>
    <row r="13" spans="1:6" x14ac:dyDescent="0.25">
      <c r="A13">
        <v>25</v>
      </c>
      <c r="B13">
        <v>2752</v>
      </c>
      <c r="C13">
        <f t="shared" si="0"/>
        <v>3.6673773987206824</v>
      </c>
      <c r="D13" s="1">
        <f t="shared" si="1"/>
        <v>750.34541577825166</v>
      </c>
    </row>
    <row r="14" spans="1:6" x14ac:dyDescent="0.25">
      <c r="A14">
        <v>30</v>
      </c>
      <c r="B14">
        <v>2205</v>
      </c>
      <c r="C14">
        <f t="shared" si="0"/>
        <v>3.4399375975039002</v>
      </c>
      <c r="D14" s="1">
        <f t="shared" si="1"/>
        <v>703.81123244929802</v>
      </c>
    </row>
    <row r="15" spans="1:6" x14ac:dyDescent="0.25">
      <c r="A15">
        <v>35</v>
      </c>
      <c r="B15">
        <v>1778</v>
      </c>
      <c r="C15">
        <f t="shared" si="0"/>
        <v>3.2001439884809217</v>
      </c>
      <c r="D15" s="1">
        <f t="shared" si="1"/>
        <v>654.74946004319656</v>
      </c>
    </row>
    <row r="16" spans="1:6" x14ac:dyDescent="0.25">
      <c r="A16">
        <v>40</v>
      </c>
      <c r="B16">
        <v>1443</v>
      </c>
      <c r="C16">
        <f t="shared" si="0"/>
        <v>2.9533360622185838</v>
      </c>
      <c r="D16" s="1">
        <f t="shared" si="1"/>
        <v>604.25255832992229</v>
      </c>
    </row>
    <row r="17" spans="1:4" x14ac:dyDescent="0.25">
      <c r="A17">
        <v>45</v>
      </c>
      <c r="B17">
        <v>1177</v>
      </c>
      <c r="C17">
        <f t="shared" si="0"/>
        <v>2.7032613688562241</v>
      </c>
      <c r="D17" s="1">
        <f t="shared" si="1"/>
        <v>553.08727606798345</v>
      </c>
    </row>
    <row r="18" spans="1:4" x14ac:dyDescent="0.25">
      <c r="A18">
        <v>50</v>
      </c>
      <c r="B18">
        <v>965</v>
      </c>
      <c r="C18">
        <f t="shared" si="0"/>
        <v>2.4554707379134859</v>
      </c>
      <c r="D18" s="1">
        <f t="shared" si="1"/>
        <v>502.38931297709922</v>
      </c>
    </row>
    <row r="19" spans="1:4" x14ac:dyDescent="0.25">
      <c r="A19">
        <v>60</v>
      </c>
      <c r="B19">
        <v>660</v>
      </c>
      <c r="C19">
        <f t="shared" si="0"/>
        <v>1.9879518072289157</v>
      </c>
      <c r="D19" s="1">
        <f t="shared" si="1"/>
        <v>406.73493975903614</v>
      </c>
    </row>
    <row r="20" spans="1:4" x14ac:dyDescent="0.25">
      <c r="A20">
        <v>70</v>
      </c>
      <c r="B20">
        <v>462</v>
      </c>
      <c r="C20">
        <f t="shared" si="0"/>
        <v>1.5800273597811219</v>
      </c>
      <c r="D20" s="1">
        <f t="shared" si="1"/>
        <v>323.27359781121754</v>
      </c>
    </row>
    <row r="21" spans="1:4" x14ac:dyDescent="0.25">
      <c r="A21">
        <v>80</v>
      </c>
      <c r="B21">
        <v>329</v>
      </c>
      <c r="C21">
        <f t="shared" si="0"/>
        <v>1.2377727614747931</v>
      </c>
      <c r="D21" s="1">
        <f t="shared" si="1"/>
        <v>253.24830699774267</v>
      </c>
    </row>
    <row r="22" spans="1:4" x14ac:dyDescent="0.25">
      <c r="A22">
        <v>90</v>
      </c>
      <c r="B22">
        <v>238.1</v>
      </c>
      <c r="C22">
        <f t="shared" si="0"/>
        <v>0.96155399402309993</v>
      </c>
      <c r="D22" s="1">
        <f t="shared" si="1"/>
        <v>196.73394717712625</v>
      </c>
    </row>
    <row r="23" spans="1:4" x14ac:dyDescent="0.25">
      <c r="A23">
        <v>100</v>
      </c>
      <c r="B23">
        <v>175.3</v>
      </c>
      <c r="C23">
        <f t="shared" si="0"/>
        <v>0.74576703820301204</v>
      </c>
      <c r="D23" s="1">
        <f t="shared" si="1"/>
        <v>152.58393601633628</v>
      </c>
    </row>
    <row r="24" spans="1:4" x14ac:dyDescent="0.25">
      <c r="A24">
        <v>110</v>
      </c>
      <c r="B24">
        <v>131</v>
      </c>
      <c r="C24">
        <f t="shared" si="0"/>
        <v>0.57913351016799297</v>
      </c>
      <c r="D24" s="1">
        <f t="shared" si="1"/>
        <v>118.49071618037136</v>
      </c>
    </row>
    <row r="25" spans="1:4" x14ac:dyDescent="0.25">
      <c r="A25">
        <v>120</v>
      </c>
      <c r="B25">
        <v>99.4</v>
      </c>
      <c r="C25">
        <f t="shared" si="0"/>
        <v>0.45206476259778056</v>
      </c>
      <c r="D25" s="1">
        <f t="shared" si="1"/>
        <v>92.492450427505901</v>
      </c>
    </row>
    <row r="26" spans="1:4" x14ac:dyDescent="0.25">
      <c r="A26">
        <v>130</v>
      </c>
      <c r="B26">
        <v>76.400000000000006</v>
      </c>
      <c r="C26">
        <f t="shared" si="0"/>
        <v>0.35488665923448531</v>
      </c>
      <c r="D26" s="1">
        <f t="shared" si="1"/>
        <v>72.609810479375696</v>
      </c>
    </row>
    <row r="27" spans="1:4" x14ac:dyDescent="0.25">
      <c r="A27">
        <v>140</v>
      </c>
      <c r="B27">
        <v>59.4</v>
      </c>
      <c r="C27">
        <f t="shared" si="0"/>
        <v>0.28034736643383046</v>
      </c>
      <c r="D27" s="1">
        <f t="shared" si="1"/>
        <v>57.359071172361709</v>
      </c>
    </row>
    <row r="28" spans="1:4" x14ac:dyDescent="0.25">
      <c r="A28">
        <v>150</v>
      </c>
      <c r="B28">
        <v>46.7</v>
      </c>
      <c r="C28">
        <f t="shared" si="0"/>
        <v>0.22308206745008119</v>
      </c>
      <c r="D28" s="1">
        <f t="shared" si="1"/>
        <v>45.642591000286608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12"/>
  <sheetViews>
    <sheetView workbookViewId="0">
      <selection activeCell="D12" sqref="D12"/>
    </sheetView>
  </sheetViews>
  <sheetFormatPr defaultRowHeight="15" x14ac:dyDescent="0.25"/>
  <sheetData>
    <row r="11" spans="1:4" x14ac:dyDescent="0.25">
      <c r="A11">
        <v>0</v>
      </c>
      <c r="B11">
        <v>0.5</v>
      </c>
      <c r="C11">
        <f>B11/5*1023</f>
        <v>102.30000000000001</v>
      </c>
      <c r="D11">
        <f>SLOPE(A11:A12,C11:C12)</f>
        <v>0.12218963831867057</v>
      </c>
    </row>
    <row r="12" spans="1:4" x14ac:dyDescent="0.25">
      <c r="A12">
        <v>100</v>
      </c>
      <c r="B12">
        <v>4.5</v>
      </c>
      <c r="C12">
        <f>B12/5*1023</f>
        <v>920.7</v>
      </c>
      <c r="D12">
        <f>INTERCEPT(A11:A12,C11:C12)</f>
        <v>-12.499999999999993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12"/>
  <sheetViews>
    <sheetView workbookViewId="0">
      <selection activeCell="D26" sqref="D26"/>
    </sheetView>
  </sheetViews>
  <sheetFormatPr defaultRowHeight="15" x14ac:dyDescent="0.25"/>
  <sheetData>
    <row r="11" spans="1:4" x14ac:dyDescent="0.25">
      <c r="A11">
        <v>0</v>
      </c>
      <c r="B11">
        <v>0</v>
      </c>
      <c r="C11">
        <f>B11/5*1023</f>
        <v>0</v>
      </c>
      <c r="D11">
        <f>SLOPE(A11:A12,C11:C12)</f>
        <v>2.7007299270072994E-2</v>
      </c>
    </row>
    <row r="12" spans="1:4" x14ac:dyDescent="0.25">
      <c r="A12">
        <v>14.8</v>
      </c>
      <c r="B12">
        <v>4.5</v>
      </c>
      <c r="C12">
        <v>548</v>
      </c>
      <c r="D12">
        <f>INTERCEPT(A11:A12,B11:B12)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12"/>
  <sheetViews>
    <sheetView workbookViewId="0">
      <selection activeCell="F18" sqref="F18"/>
    </sheetView>
  </sheetViews>
  <sheetFormatPr defaultRowHeight="15" x14ac:dyDescent="0.25"/>
  <sheetData>
    <row r="11" spans="1:4" x14ac:dyDescent="0.25">
      <c r="A11">
        <v>0</v>
      </c>
      <c r="B11">
        <v>0</v>
      </c>
      <c r="C11">
        <f>B11/5*1023</f>
        <v>0</v>
      </c>
      <c r="D11">
        <f>SLOPE(A11:A12,C11:C12)</f>
        <v>9.7465886939571145E-3</v>
      </c>
    </row>
    <row r="12" spans="1:4" x14ac:dyDescent="0.25">
      <c r="A12">
        <v>5</v>
      </c>
      <c r="B12">
        <v>4.5</v>
      </c>
      <c r="C12">
        <v>513</v>
      </c>
      <c r="D12">
        <f>INTERCEPT(A11:A12,B11:B12)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12"/>
  <sheetViews>
    <sheetView workbookViewId="0">
      <selection activeCell="D12" sqref="D12"/>
    </sheetView>
  </sheetViews>
  <sheetFormatPr defaultRowHeight="15" x14ac:dyDescent="0.25"/>
  <sheetData>
    <row r="11" spans="1:4" x14ac:dyDescent="0.25">
      <c r="A11">
        <v>0</v>
      </c>
      <c r="B11">
        <v>50</v>
      </c>
      <c r="C11">
        <f>B11/5*1023</f>
        <v>10230</v>
      </c>
      <c r="D11">
        <f>SLOPE(A11:A12,B11:B12)</f>
        <v>1</v>
      </c>
    </row>
    <row r="12" spans="1:4" x14ac:dyDescent="0.25">
      <c r="A12">
        <v>100</v>
      </c>
      <c r="B12">
        <v>150</v>
      </c>
      <c r="C12">
        <v>513</v>
      </c>
      <c r="D12">
        <f>INTERCEPT(A11:A12,B11:B12)</f>
        <v>-50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12"/>
  <sheetViews>
    <sheetView workbookViewId="0">
      <selection activeCell="H9" sqref="H9"/>
    </sheetView>
  </sheetViews>
  <sheetFormatPr defaultRowHeight="15" x14ac:dyDescent="0.25"/>
  <sheetData>
    <row r="11" spans="1:4" x14ac:dyDescent="0.25">
      <c r="A11">
        <v>0</v>
      </c>
      <c r="B11">
        <v>0.5</v>
      </c>
      <c r="C11">
        <f>B11/5*1023</f>
        <v>102.30000000000001</v>
      </c>
      <c r="D11">
        <f>SLOPE(A11:A12,C11:C12)</f>
        <v>0.8418866080156403</v>
      </c>
    </row>
    <row r="12" spans="1:4" x14ac:dyDescent="0.25">
      <c r="A12">
        <f>100*6.89</f>
        <v>689</v>
      </c>
      <c r="B12">
        <v>4.5</v>
      </c>
      <c r="C12">
        <f>B12/5*1023</f>
        <v>920.7</v>
      </c>
      <c r="D12">
        <f>INTERCEPT(A11:A12,C11:C12)</f>
        <v>-86.125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7" sqref="E17"/>
    </sheetView>
  </sheetViews>
  <sheetFormatPr defaultRowHeight="15" x14ac:dyDescent="0.25"/>
  <sheetData>
    <row r="1" spans="1:5" x14ac:dyDescent="0.25">
      <c r="A1">
        <v>4.1639999999999997</v>
      </c>
      <c r="B1" t="s">
        <v>6</v>
      </c>
      <c r="D1">
        <v>37.5</v>
      </c>
      <c r="E1" t="s">
        <v>7</v>
      </c>
    </row>
    <row r="2" spans="1:5" x14ac:dyDescent="0.25">
      <c r="A2">
        <f>1/A1</f>
        <v>0.24015369836695488</v>
      </c>
      <c r="D2">
        <f>1/(D1*0.125998)</f>
        <v>0.21164357106197454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</vt:lpstr>
      <vt:lpstr>CTS</vt:lpstr>
      <vt:lpstr>IAT</vt:lpstr>
      <vt:lpstr>OP</vt:lpstr>
      <vt:lpstr>VOLT</vt:lpstr>
      <vt:lpstr>SENS</vt:lpstr>
      <vt:lpstr>FLEX</vt:lpstr>
      <vt:lpstr>FUEL PRES</vt:lpstr>
      <vt:lpstr>INJ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Schwinghammer</dc:creator>
  <cp:lastModifiedBy>Max Schwinghammer</cp:lastModifiedBy>
  <dcterms:created xsi:type="dcterms:W3CDTF">2020-09-17T00:40:56Z</dcterms:created>
  <dcterms:modified xsi:type="dcterms:W3CDTF">2020-09-21T12:33:33Z</dcterms:modified>
</cp:coreProperties>
</file>