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800" windowHeight="11625" tabRatio="500" activeTab="4"/>
  </bookViews>
  <sheets>
    <sheet name="ControlDeCambios" sheetId="1" r:id="rId1"/>
    <sheet name="Consolidado" sheetId="2" r:id="rId2"/>
    <sheet name="LISTAS" sheetId="3" state="hidden" r:id="rId3"/>
    <sheet name="DISEÑOS" sheetId="4" state="hidden" r:id="rId4"/>
    <sheet name="Escenarios" sheetId="5" r:id="rId5"/>
    <sheet name="xxxx" sheetId="6" r:id="rId6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A1" authorId="0">
      <text>
        <r>
          <rPr>
            <sz val="9"/>
            <color rgb="FF000000"/>
            <rFont val="Tahoma"/>
            <charset val="1"/>
          </rPr>
          <t>Indentificador de caso prueba.
En caso de Título digitar "T"</t>
        </r>
      </text>
    </comment>
    <comment ref="B1" authorId="0">
      <text>
        <r>
          <rPr>
            <sz val="9"/>
            <color rgb="FF000000"/>
            <rFont val="Tahoma"/>
            <charset val="1"/>
          </rPr>
          <t xml:space="preserve">Caso de uso ó requisito asociado al caso prueba
</t>
        </r>
      </text>
    </comment>
    <comment ref="C1" authorId="0">
      <text>
        <r>
          <rPr>
            <sz val="9"/>
            <color rgb="FF000000"/>
            <rFont val="Tahoma"/>
            <charset val="1"/>
          </rPr>
          <t>Descripción del caso prueba</t>
        </r>
      </text>
    </comment>
    <comment ref="D1" authorId="0">
      <text>
        <r>
          <rPr>
            <sz val="9"/>
            <color rgb="FF000000"/>
            <rFont val="Tahoma"/>
            <charset val="1"/>
          </rPr>
          <t>La precondición debe ir en tiempo pasado</t>
        </r>
      </text>
    </comment>
    <comment ref="E1" authorId="0">
      <text>
        <r>
          <rPr>
            <sz val="9"/>
            <color rgb="FF000000"/>
            <rFont val="Tahoma"/>
            <charset val="1"/>
          </rPr>
          <t>Paso a paso del caso prueba</t>
        </r>
      </text>
    </comment>
    <comment ref="F1" authorId="0">
      <text>
        <r>
          <rPr>
            <sz val="9"/>
            <color rgb="FF000000"/>
            <rFont val="Tahoma"/>
            <charset val="1"/>
          </rPr>
          <t>Resultado esperado del caso prueba</t>
        </r>
      </text>
    </comment>
    <comment ref="G1" authorId="0">
      <text>
        <r>
          <rPr>
            <sz val="9"/>
            <color rgb="FF000000"/>
            <rFont val="Tahoma"/>
            <charset val="1"/>
          </rPr>
          <t xml:space="preserve">Poscondiciones, sentencias sql y/o demás items que se consideren relevantes y no se encuentran el la información presentada
</t>
        </r>
      </text>
    </comment>
    <comment ref="K1" authorId="0">
      <text>
        <r>
          <rPr>
            <sz val="9"/>
            <color rgb="FF000000"/>
            <rFont val="Tahoma"/>
            <charset val="1"/>
          </rPr>
          <t>Digitar:
P = Pasó
F = Falló
N = No Aplica</t>
        </r>
      </text>
    </comment>
    <comment ref="K2" authorId="0">
      <text>
        <r>
          <rPr>
            <sz val="9"/>
            <color rgb="FF000000"/>
            <rFont val="Tahoma"/>
            <charset val="1"/>
          </rPr>
          <t>Digitar:
P = Pasó
F = Falló
N = No Aplica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</authors>
  <commentList>
    <comment ref="A1" authorId="0">
      <text>
        <r>
          <rPr>
            <sz val="9"/>
            <color rgb="FF000000"/>
            <rFont val="Tahoma"/>
            <charset val="1"/>
          </rPr>
          <t>Indentificador de caso prueba.
En caso de Título digitar "T"</t>
        </r>
      </text>
    </comment>
    <comment ref="B1" authorId="0">
      <text>
        <r>
          <rPr>
            <sz val="9"/>
            <color rgb="FF000000"/>
            <rFont val="Tahoma"/>
            <charset val="1"/>
          </rPr>
          <t xml:space="preserve">Caso de uso ó requisito asociado al caso prueba
</t>
        </r>
      </text>
    </comment>
    <comment ref="C1" authorId="0">
      <text>
        <r>
          <rPr>
            <sz val="9"/>
            <color rgb="FF000000"/>
            <rFont val="Tahoma"/>
            <charset val="1"/>
          </rPr>
          <t>Descripción del caso prueba</t>
        </r>
      </text>
    </comment>
    <comment ref="D1" authorId="0">
      <text>
        <r>
          <rPr>
            <sz val="9"/>
            <color rgb="FF000000"/>
            <rFont val="Tahoma"/>
            <charset val="1"/>
          </rPr>
          <t>La precondición debe ir en tiempo pasado</t>
        </r>
      </text>
    </comment>
    <comment ref="E1" authorId="0">
      <text>
        <r>
          <rPr>
            <sz val="9"/>
            <color rgb="FF000000"/>
            <rFont val="Tahoma"/>
            <charset val="1"/>
          </rPr>
          <t>Paso a paso del caso prueba</t>
        </r>
      </text>
    </comment>
    <comment ref="F1" authorId="0">
      <text>
        <r>
          <rPr>
            <sz val="9"/>
            <color rgb="FF000000"/>
            <rFont val="Tahoma"/>
            <charset val="1"/>
          </rPr>
          <t>Resultado esperado del caso prueba</t>
        </r>
      </text>
    </comment>
    <comment ref="G1" authorId="0">
      <text>
        <r>
          <rPr>
            <sz val="9"/>
            <color rgb="FF000000"/>
            <rFont val="Tahoma"/>
            <charset val="1"/>
          </rPr>
          <t xml:space="preserve">Poscondiciones, sentencias sql y/o demás items que se consideren relevantes y no se encuentran el la información presentada
</t>
        </r>
      </text>
    </comment>
    <comment ref="K1" authorId="0">
      <text>
        <r>
          <rPr>
            <sz val="9"/>
            <color rgb="FF000000"/>
            <rFont val="Tahoma"/>
            <charset val="1"/>
          </rPr>
          <t>Digitar:
P = Pasó
F = Falló
N = No Aplica</t>
        </r>
      </text>
    </comment>
    <comment ref="K2" authorId="0">
      <text>
        <r>
          <rPr>
            <sz val="9"/>
            <color rgb="FF000000"/>
            <rFont val="Tahoma"/>
            <charset val="1"/>
          </rPr>
          <t>Digitar:
P = Pasó
F = Falló
N = No Aplica</t>
        </r>
      </text>
    </comment>
  </commentList>
</comments>
</file>

<file path=xl/comments3.xml><?xml version="1.0" encoding="utf-8"?>
<comments xmlns="http://schemas.openxmlformats.org/spreadsheetml/2006/main">
  <authors>
    <author xml:space="preserve"> </author>
  </authors>
  <commentList>
    <comment ref="A1" authorId="0">
      <text>
        <r>
          <rPr>
            <sz val="9"/>
            <color rgb="FF000000"/>
            <rFont val="Tahoma"/>
            <charset val="1"/>
          </rPr>
          <t>Indentificador de caso prueba.
En caso de Título digitar "T"</t>
        </r>
      </text>
    </comment>
    <comment ref="B1" authorId="0">
      <text>
        <r>
          <rPr>
            <sz val="9"/>
            <color rgb="FF000000"/>
            <rFont val="Tahoma"/>
            <charset val="1"/>
          </rPr>
          <t xml:space="preserve">Caso de uso ó requisito asociado al caso prueba
</t>
        </r>
      </text>
    </comment>
    <comment ref="C1" authorId="0">
      <text>
        <r>
          <rPr>
            <sz val="9"/>
            <color rgb="FF000000"/>
            <rFont val="Tahoma"/>
            <charset val="1"/>
          </rPr>
          <t>Descripción del caso prueba</t>
        </r>
      </text>
    </comment>
    <comment ref="D1" authorId="0">
      <text>
        <r>
          <rPr>
            <sz val="9"/>
            <color rgb="FF000000"/>
            <rFont val="Tahoma"/>
            <charset val="1"/>
          </rPr>
          <t>La precondición debe ir en tiempo pasado</t>
        </r>
      </text>
    </comment>
    <comment ref="E1" authorId="0">
      <text>
        <r>
          <rPr>
            <sz val="9"/>
            <color rgb="FF000000"/>
            <rFont val="Tahoma"/>
            <charset val="1"/>
          </rPr>
          <t>Paso a paso del caso prueba</t>
        </r>
      </text>
    </comment>
    <comment ref="F1" authorId="0">
      <text>
        <r>
          <rPr>
            <sz val="9"/>
            <color rgb="FF000000"/>
            <rFont val="Tahoma"/>
            <charset val="1"/>
          </rPr>
          <t>Resultado esperado del caso prueba</t>
        </r>
      </text>
    </comment>
    <comment ref="G1" authorId="0">
      <text>
        <r>
          <rPr>
            <sz val="9"/>
            <color rgb="FF000000"/>
            <rFont val="Tahoma"/>
            <charset val="1"/>
          </rPr>
          <t xml:space="preserve">Poscondiciones, sentencias sql y/o demás items que se consideren relevantes y no se encuentran el la información presentada
</t>
        </r>
      </text>
    </comment>
    <comment ref="K1" authorId="0">
      <text>
        <r>
          <rPr>
            <sz val="9"/>
            <color rgb="FF000000"/>
            <rFont val="Tahoma"/>
            <charset val="1"/>
          </rPr>
          <t>Digitar:
P = Pasó
F = Falló
N = No Aplica</t>
        </r>
      </text>
    </comment>
    <comment ref="K2" authorId="0">
      <text>
        <r>
          <rPr>
            <sz val="9"/>
            <color rgb="FF000000"/>
            <rFont val="Tahoma"/>
            <charset val="1"/>
          </rPr>
          <t>Digitar:
P = Pasó
F = Falló
N = No Aplica</t>
        </r>
      </text>
    </comment>
  </commentList>
</comments>
</file>

<file path=xl/sharedStrings.xml><?xml version="1.0" encoding="utf-8"?>
<sst xmlns="http://schemas.openxmlformats.org/spreadsheetml/2006/main" count="176" uniqueCount="90">
  <si>
    <t>DISEÑO CPC</t>
  </si>
  <si>
    <t xml:space="preserve">Código: 
Versión: 
Fecha: </t>
  </si>
  <si>
    <t>Elaboró</t>
  </si>
  <si>
    <t>Revisó</t>
  </si>
  <si>
    <t>Aprobó</t>
  </si>
  <si>
    <t>N/A</t>
  </si>
  <si>
    <t>Fecha</t>
  </si>
  <si>
    <t>2022/07/27</t>
  </si>
  <si>
    <t>Versión</t>
  </si>
  <si>
    <t>Descripción</t>
  </si>
  <si>
    <t>Creación del documento</t>
  </si>
  <si>
    <t>DISEÑO DE CASOS PRUEBA</t>
  </si>
  <si>
    <t>CLIENTE</t>
  </si>
  <si>
    <t>PRODUCTO</t>
  </si>
  <si>
    <t>NÚMERO REQUERIMIENTO</t>
  </si>
  <si>
    <t>LIDER TÉCNICO</t>
  </si>
  <si>
    <t>ANALISTA INGENIERÍA DE SOFTWARE</t>
  </si>
  <si>
    <t>ANALISTA CERTIFICACIÓN</t>
  </si>
  <si>
    <t>FECHA</t>
  </si>
  <si>
    <t>Crear Hoja de Diseño de Casos prueba</t>
  </si>
  <si>
    <t>Nombre</t>
  </si>
  <si>
    <t>casos de prueba Hu-002</t>
  </si>
  <si>
    <t>Tipo Prueba</t>
  </si>
  <si>
    <t>% Esfuerzo Total</t>
  </si>
  <si>
    <t>Total
Errores</t>
  </si>
  <si>
    <t>% Avance Total</t>
  </si>
  <si>
    <t>Módulo</t>
  </si>
  <si>
    <t>GENERAL</t>
  </si>
  <si>
    <t>RONDA 1</t>
  </si>
  <si>
    <t>RONDA 2</t>
  </si>
  <si>
    <t>% Avance</t>
  </si>
  <si>
    <t>Casos
OK</t>
  </si>
  <si>
    <t>Tipo 
Prueba</t>
  </si>
  <si>
    <t>Regresión</t>
  </si>
  <si>
    <t>Automatización</t>
  </si>
  <si>
    <t>Total 
Casos</t>
  </si>
  <si>
    <t>Casos 
Ejecutados</t>
  </si>
  <si>
    <t>Casos No 
Ejecutados</t>
  </si>
  <si>
    <t>Casos 
Pasó</t>
  </si>
  <si>
    <t>Casos 
Fallidos</t>
  </si>
  <si>
    <t>Casos No 
Aplica(N/A)</t>
  </si>
  <si>
    <t># Errores</t>
  </si>
  <si>
    <t>Escenarios</t>
  </si>
  <si>
    <t>xxxx</t>
  </si>
  <si>
    <t>Tipo Modulo</t>
  </si>
  <si>
    <t>Funcionales</t>
  </si>
  <si>
    <t xml:space="preserve">Nombre </t>
  </si>
  <si>
    <t>No Funcionales</t>
  </si>
  <si>
    <t>Asignar_citas</t>
  </si>
  <si>
    <t>dd</t>
  </si>
  <si>
    <t>ID. CP</t>
  </si>
  <si>
    <t>Caso de Uso / Requisito</t>
  </si>
  <si>
    <t>Precondición</t>
  </si>
  <si>
    <t>Pasos Caso Prueba</t>
  </si>
  <si>
    <t>Resultado Esperado</t>
  </si>
  <si>
    <t>Observaciones</t>
  </si>
  <si>
    <t>SQL</t>
  </si>
  <si>
    <t>Resultado</t>
  </si>
  <si>
    <t>Observación</t>
  </si>
  <si>
    <t>N° Incidente</t>
  </si>
  <si>
    <t>Estado Final</t>
  </si>
  <si>
    <t>Ronda1</t>
  </si>
  <si>
    <t>Ronda2</t>
  </si>
  <si>
    <t>T</t>
  </si>
  <si>
    <t>HU-01</t>
  </si>
  <si>
    <t xml:space="preserve">Al hacer login con el usuario "problem_user" y la contraseña "secret_sauce", se observa en la pagina de compras que los productos tienen una imagen que no corresponde con los productos ofrecidos por el cliente </t>
  </si>
  <si>
    <t>El usuario realiza login en la cuenta con el usuario "problem_user" y la contraseña "secret_sauce"</t>
  </si>
  <si>
    <t>Una vez en el dashboard de la empresa, las imagenes de los productos ofrecidos por el cliente han sido cambiadas por imagenes de cerdos, comportamiento propio de un ataque informatico</t>
  </si>
  <si>
    <t>Se deben observar las imagenes correspondientes a los productos ofrecidos por el cliente</t>
  </si>
  <si>
    <t>No</t>
  </si>
  <si>
    <t>HU-02</t>
  </si>
  <si>
    <t>Al hacer login con el usuario "problem_user" y la contraseña "secret_sauce", al agregar al menos un producto al carro de compras, no se puede avanzar con el proceso de chekout</t>
  </si>
  <si>
    <t xml:space="preserve">El usuario realiza login en la cuenta con el usuario "problem_user" y la contraseña "secret_sauce", selecciona un producto de la dashboard y hace chekout. </t>
  </si>
  <si>
    <t>En la pagina de ingreso de datos personales se intenta ingresar datos, pero no se permite ingresar su apellido en el campo "Last-Name"</t>
  </si>
  <si>
    <t>se debe permitir el ingreso del nombre y apellido del usuario</t>
  </si>
  <si>
    <t>El campo con id "first-name" no debe permitir el ingreso de caracteres distintos a los del alfabeto, como numeros o simbolos</t>
  </si>
  <si>
    <t>El usuario realiza login en la cuenta y selecciona uno o mas productos, hace clic en el carro de compras y presiona el boton checkout</t>
  </si>
  <si>
    <t>En el campo de texto "First Name" se ingresan caracteres no propios del nombre de una persona, tales como &lt;&gt;#@$%^&amp;*()~=+... etc, los cuales no deberian estar permitidos</t>
  </si>
  <si>
    <t>El aplicativo debe bloquear el ingreso de dichos caracteres en el campo de texto</t>
  </si>
  <si>
    <t>El campo con id "last-name" no debe permitir el ingreso de caracteres distintos a los del alfabeto, como numeros o simbolos</t>
  </si>
  <si>
    <t>En el campo de texto "Last Name" se ingresan caracteres no propios del apellido de una persona, tales como &lt;&gt;#@$%^&amp;*()~=+... etc, los cuales no deberian estar permitidos</t>
  </si>
  <si>
    <t>El campo con id "postal-code" solo debe permitir el ingreso de caracteres numericos</t>
  </si>
  <si>
    <t>En el campo de texto "Zip/Postal Code" se ingresan caracteres no propios de un codigo postal, tales como &lt;&gt;#@$%^&amp;*()~=+... etc, los cuales no deberian estar permitidos</t>
  </si>
  <si>
    <t>El campo con id "postal-code" solo debe permitir el ingreso de 6 digitos</t>
  </si>
  <si>
    <t>En el campo de texto "Zip/Postal Code" se ingresan mas de seis digitos y menos de seis digitos, convirtiendo el registro en un codigo zip no valido.</t>
  </si>
  <si>
    <t>El aplicativo debe permitir el ingreso de seis digitos numericos, alertando al usuario si se detectan mas o menos digitos al hacer clic en el boton continuar.</t>
  </si>
  <si>
    <t>El carrito de compras permanece cargado con los productos seleccionados despues de hacer logout, haciendo login en una nueva cuenta</t>
  </si>
  <si>
    <t>El usuario realiza login en la cuenta</t>
  </si>
  <si>
    <t>El usuario selecciona uno o mas productos para agregarlos al carro de compras.
El usuario realiza logout.
Se inicia sesion con una cuenta de usuario diferente a la del usuario inicial</t>
  </si>
  <si>
    <t xml:space="preserve">El carro de compras debe estar vacio cuando el segundo usuario hace login </t>
  </si>
</sst>
</file>

<file path=xl/styles.xml><?xml version="1.0" encoding="utf-8"?>
<styleSheet xmlns="http://schemas.openxmlformats.org/spreadsheetml/2006/main">
  <numFmts count="13">
    <numFmt numFmtId="41" formatCode="_(* #,##0_);_(* \(#,##0\);_(* &quot;-&quot;_);_(@_)"/>
    <numFmt numFmtId="43" formatCode="_(* #,##0.00_);_(* \(#,##0.00\);_(* &quot;-&quot;??_);_(@_)"/>
    <numFmt numFmtId="176" formatCode="_ * #,##0.00_ ;_ * \-#,##0.00_ ;_ * \-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(&quot;$ &quot;* #,##0.00_);_(&quot;$ &quot;* \(#,##0.00\);_(&quot;$ &quot;* \-??_);_(@_)"/>
    <numFmt numFmtId="178" formatCode="_ &quot;$ &quot;* #,##0.00_ ;_ &quot;$ &quot;* \-#,##0.00_ ;_ &quot;$ &quot;* \-??_ ;_ @_ "/>
    <numFmt numFmtId="179" formatCode="_-* #,##0.00\ _P_t_s_-;\-* #,##0.00\ _P_t_s_-;_-* \-??\ _P_t_s_-;_-@_-"/>
    <numFmt numFmtId="180" formatCode="_-* #,##0.00\ _€_-;\-* #,##0.00\ _€_-;_-* \-??\ _€_-;_-@_-"/>
    <numFmt numFmtId="181" formatCode="_-* #,##0.00&quot; €&quot;_-;\-* #,##0.00&quot; €&quot;_-;_-* \-??&quot; €&quot;_-;_-@_-"/>
    <numFmt numFmtId="182" formatCode="dd/mm/yyyy"/>
    <numFmt numFmtId="183" formatCode="0;[Red]0"/>
    <numFmt numFmtId="184" formatCode="yyyy/mm/dd"/>
  </numFmts>
  <fonts count="60">
    <font>
      <sz val="11"/>
      <color rgb="FF000000"/>
      <name val="Calibri"/>
      <charset val="1"/>
    </font>
    <font>
      <sz val="11"/>
      <name val="Calibri"/>
      <charset val="1"/>
    </font>
    <font>
      <b/>
      <sz val="11"/>
      <name val="Calibri"/>
      <charset val="1"/>
    </font>
    <font>
      <b/>
      <sz val="12"/>
      <color rgb="FFFFFFFF"/>
      <name val="Calibri"/>
      <charset val="1"/>
    </font>
    <font>
      <b/>
      <sz val="12"/>
      <name val="Calibri"/>
      <charset val="1"/>
    </font>
    <font>
      <b/>
      <sz val="11"/>
      <color rgb="FF000000"/>
      <name val="Calibri"/>
      <charset val="1"/>
    </font>
    <font>
      <sz val="10"/>
      <color rgb="FF222222"/>
      <name val="Arial"/>
      <charset val="1"/>
    </font>
    <font>
      <b/>
      <sz val="20"/>
      <name val="Calibri"/>
      <charset val="1"/>
    </font>
    <font>
      <b/>
      <sz val="11"/>
      <color rgb="FFFFFFFF"/>
      <name val="Calibri"/>
      <charset val="1"/>
    </font>
    <font>
      <sz val="10"/>
      <name val="Arial"/>
      <charset val="1"/>
    </font>
    <font>
      <b/>
      <sz val="12"/>
      <color rgb="FF000000"/>
      <name val="Calibri"/>
      <charset val="1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1"/>
    </font>
    <font>
      <b/>
      <sz val="11"/>
      <color rgb="FF1F497D"/>
      <name val="Calibri"/>
      <charset val="1"/>
    </font>
    <font>
      <b/>
      <sz val="11"/>
      <color rgb="FF3F3F3F"/>
      <name val="Calibri"/>
      <charset val="0"/>
      <scheme val="minor"/>
    </font>
    <font>
      <sz val="11"/>
      <color rgb="FFFFFFFF"/>
      <name val="Calibri"/>
      <charset val="1"/>
    </font>
    <font>
      <i/>
      <sz val="11"/>
      <color rgb="FF808080"/>
      <name val="Calibri"/>
      <charset val="1"/>
    </font>
    <font>
      <i/>
      <sz val="11"/>
      <color rgb="FF7F7F7F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8"/>
      <color rgb="FF1F497D"/>
      <name val="Cambria"/>
      <charset val="1"/>
    </font>
    <font>
      <b/>
      <sz val="18"/>
      <color rgb="FF1F497D"/>
      <name val="Cambria"/>
      <charset val="1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800080"/>
      <name val="Calibri"/>
      <charset val="1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003366"/>
      <name val="Calibri"/>
      <charset val="1"/>
    </font>
    <font>
      <sz val="11"/>
      <color rgb="FFFF0000"/>
      <name val="Calibri"/>
      <charset val="1"/>
    </font>
    <font>
      <b/>
      <sz val="15"/>
      <color rgb="FF1F497D"/>
      <name val="Calibri"/>
      <charset val="1"/>
    </font>
    <font>
      <sz val="11"/>
      <color rgb="FF008000"/>
      <name val="Calibri"/>
      <charset val="1"/>
    </font>
    <font>
      <sz val="11"/>
      <color rgb="FF9C0006"/>
      <name val="Calibri"/>
      <charset val="1"/>
    </font>
    <font>
      <sz val="11"/>
      <color rgb="FFFF9900"/>
      <name val="Calibri"/>
      <charset val="1"/>
    </font>
    <font>
      <sz val="11"/>
      <color rgb="FF006100"/>
      <name val="Calibri"/>
      <charset val="1"/>
    </font>
    <font>
      <b/>
      <sz val="11"/>
      <color rgb="FFFF9900"/>
      <name val="Calibri"/>
      <charset val="1"/>
    </font>
    <font>
      <b/>
      <sz val="11"/>
      <color rgb="FFFA7D00"/>
      <name val="Calibri"/>
      <charset val="1"/>
    </font>
    <font>
      <b/>
      <sz val="13"/>
      <color rgb="FF003366"/>
      <name val="Calibri"/>
      <charset val="1"/>
    </font>
    <font>
      <sz val="11"/>
      <color rgb="FF333399"/>
      <name val="Calibri"/>
      <charset val="1"/>
    </font>
    <font>
      <sz val="11"/>
      <color rgb="FF3F3F76"/>
      <name val="Calibri"/>
      <charset val="1"/>
    </font>
    <font>
      <sz val="11"/>
      <color rgb="FF993300"/>
      <name val="Calibri"/>
      <charset val="1"/>
    </font>
    <font>
      <sz val="11"/>
      <color rgb="FF9C6500"/>
      <name val="Calibri"/>
      <charset val="1"/>
    </font>
    <font>
      <b/>
      <sz val="11"/>
      <color rgb="FF333333"/>
      <name val="Calibri"/>
      <charset val="1"/>
    </font>
    <font>
      <b/>
      <sz val="11"/>
      <color rgb="FF3F3F3F"/>
      <name val="Calibri"/>
      <charset val="1"/>
    </font>
    <font>
      <b/>
      <sz val="13"/>
      <color rgb="FF1F497D"/>
      <name val="Calibri"/>
      <charset val="1"/>
    </font>
    <font>
      <b/>
      <sz val="15"/>
      <color rgb="FF003366"/>
      <name val="Calibri"/>
      <charset val="1"/>
    </font>
    <font>
      <b/>
      <sz val="18"/>
      <color rgb="FF003366"/>
      <name val="Cambria"/>
      <charset val="1"/>
    </font>
    <font>
      <sz val="9"/>
      <color rgb="FF000000"/>
      <name val="Tahoma"/>
      <charset val="1"/>
    </font>
  </fonts>
  <fills count="87">
    <fill>
      <patternFill patternType="none"/>
    </fill>
    <fill>
      <patternFill patternType="gray125"/>
    </fill>
    <fill>
      <patternFill patternType="solid">
        <fgColor rgb="FFD99694"/>
        <bgColor rgb="FFFF8080"/>
      </patternFill>
    </fill>
    <fill>
      <patternFill patternType="solid">
        <fgColor rgb="FFFFFFFF"/>
        <bgColor rgb="FFF2F2F2"/>
      </patternFill>
    </fill>
    <fill>
      <patternFill patternType="solid">
        <fgColor rgb="FFE46C0A"/>
        <bgColor rgb="FFFF6600"/>
      </patternFill>
    </fill>
    <fill>
      <patternFill patternType="mediumGray">
        <fgColor rgb="FF745B94"/>
        <bgColor rgb="FF3F3F3F"/>
      </patternFill>
    </fill>
    <fill>
      <patternFill patternType="darkGray">
        <fgColor rgb="FF745B94"/>
        <bgColor rgb="FF7F7F7F"/>
      </patternFill>
    </fill>
    <fill>
      <patternFill patternType="solid">
        <fgColor rgb="FF007800"/>
        <bgColor rgb="FF1F497D"/>
      </patternFill>
    </fill>
    <fill>
      <patternFill patternType="solid">
        <fgColor rgb="FFFAC090"/>
        <bgColor rgb="FFFFCC99"/>
      </patternFill>
    </fill>
    <fill>
      <patternFill patternType="solid">
        <fgColor rgb="FFCCCCFF"/>
        <bgColor rgb="FFCCC1DA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6E0EC"/>
        <bgColor rgb="FFDCE6F2"/>
      </patternFill>
    </fill>
    <fill>
      <patternFill patternType="darkGray">
        <fgColor rgb="FFA4ACD4"/>
        <bgColor rgb="FF9FA98C"/>
      </patternFill>
    </fill>
    <fill>
      <patternFill patternType="solid">
        <fgColor rgb="FF97CDFB"/>
        <bgColor rgb="FFB8DAE7"/>
      </patternFill>
    </fill>
    <fill>
      <patternFill patternType="darkGray">
        <fgColor rgb="FF85004A"/>
        <bgColor rgb="FF343491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DCE6F2"/>
        <bgColor rgb="FFDBEEF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EBF1DE"/>
        <bgColor rgb="FFF2F2F2"/>
      </patternFill>
    </fill>
    <fill>
      <patternFill patternType="solid">
        <fgColor rgb="FFFDEADA"/>
        <bgColor rgb="FFEBF1DE"/>
      </patternFill>
    </fill>
    <fill>
      <patternFill patternType="solid">
        <fgColor rgb="FFFF99CC"/>
        <bgColor rgb="FFD99694"/>
      </patternFill>
    </fill>
    <fill>
      <patternFill patternType="solid">
        <fgColor rgb="FF0066CC"/>
        <bgColor rgb="FF376092"/>
      </patternFill>
    </fill>
    <fill>
      <patternFill patternType="solid">
        <fgColor rgb="FF00FF00"/>
        <bgColor rgb="FF33CCCC"/>
      </patternFill>
    </fill>
    <fill>
      <patternFill patternType="solid">
        <fgColor rgb="FFCC99FF"/>
        <bgColor rgb="FFA4ACD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rgb="FFB44A0F"/>
      </patternFill>
    </fill>
    <fill>
      <patternFill patternType="solid">
        <fgColor rgb="FFFFCC99"/>
        <bgColor rgb="FFFAC090"/>
      </patternFill>
    </fill>
    <fill>
      <patternFill patternType="darkGray">
        <fgColor rgb="FF3BA3A6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8080"/>
        <bgColor rgb="FFF79646"/>
      </patternFill>
    </fill>
    <fill>
      <patternFill patternType="solid">
        <fgColor theme="4" tint="0.799981688894314"/>
        <bgColor indexed="64"/>
      </patternFill>
    </fill>
    <fill>
      <patternFill patternType="darkGray">
        <fgColor rgb="FFB8DAE7"/>
        <bgColor rgb="FFCCCCFF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DCDB"/>
        <bgColor rgb="FFE6E0EC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CFFCC"/>
        <bgColor rgb="FFC6EFCE"/>
      </patternFill>
    </fill>
    <fill>
      <patternFill patternType="solid">
        <fgColor rgb="FFCCFFFF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E6B9B8"/>
        <bgColor rgb="FFFAC090"/>
      </patternFill>
    </fill>
    <fill>
      <patternFill patternType="darkGray">
        <fgColor rgb="FFD0E1AC"/>
        <bgColor rgb="FFC6EFCE"/>
      </patternFill>
    </fill>
    <fill>
      <patternFill patternType="solid">
        <fgColor rgb="FF33CCCC"/>
        <bgColor rgb="FF3BA3A6"/>
      </patternFill>
    </fill>
    <fill>
      <patternFill patternType="darkGray">
        <fgColor rgb="FFA4ACD4"/>
        <bgColor rgb="FF97CDFB"/>
      </patternFill>
    </fill>
    <fill>
      <patternFill patternType="solid">
        <fgColor rgb="FFFFFFCC"/>
        <bgColor rgb="FFEBF1DE"/>
      </patternFill>
    </fill>
    <fill>
      <patternFill patternType="solid">
        <fgColor rgb="FFCCC1DA"/>
        <bgColor rgb="FFC0C0C0"/>
      </patternFill>
    </fill>
    <fill>
      <patternFill patternType="solid">
        <fgColor rgb="FFFFC7CE"/>
        <bgColor rgb="FFFCD5B5"/>
      </patternFill>
    </fill>
    <fill>
      <patternFill patternType="solid">
        <fgColor rgb="FFB8DAE7"/>
        <bgColor rgb="FFC6EFCE"/>
      </patternFill>
    </fill>
    <fill>
      <patternFill patternType="solid">
        <fgColor rgb="FFFFCC00"/>
        <bgColor rgb="FFFF9900"/>
      </patternFill>
    </fill>
    <fill>
      <patternFill patternType="solid">
        <fgColor rgb="FFFCD5B5"/>
        <bgColor rgb="FFFFCC99"/>
      </patternFill>
    </fill>
    <fill>
      <patternFill patternType="darkGray">
        <fgColor rgb="FFD0E1AC"/>
        <bgColor rgb="FFC0C0C0"/>
      </patternFill>
    </fill>
    <fill>
      <patternFill patternType="solid">
        <fgColor rgb="FFFF9900"/>
        <bgColor rgb="FFFB7D00"/>
      </patternFill>
    </fill>
    <fill>
      <patternFill patternType="solid">
        <fgColor rgb="FFC6EFCE"/>
        <bgColor rgb="FFCCFFCC"/>
      </patternFill>
    </fill>
    <fill>
      <patternFill patternType="mediumGray">
        <fgColor rgb="FF9FA98C"/>
        <bgColor rgb="FF808080"/>
      </patternFill>
    </fill>
    <fill>
      <patternFill patternType="solid">
        <fgColor rgb="FFC0C0C0"/>
        <bgColor rgb="FFCCC1DA"/>
      </patternFill>
    </fill>
    <fill>
      <patternFill patternType="darkGray">
        <fgColor rgb="FF9FA98C"/>
        <bgColor rgb="FFA4ACD4"/>
      </patternFill>
    </fill>
    <fill>
      <patternFill patternType="solid">
        <fgColor rgb="FFF2F2F2"/>
        <bgColor rgb="FFEBF1DE"/>
      </patternFill>
    </fill>
    <fill>
      <patternFill patternType="solid">
        <fgColor rgb="FF343491"/>
        <bgColor rgb="FF1F497D"/>
      </patternFill>
    </fill>
    <fill>
      <patternFill patternType="solid">
        <fgColor rgb="FF4F81BD"/>
        <bgColor rgb="FF3BA3A6"/>
      </patternFill>
    </fill>
    <fill>
      <patternFill patternType="solid">
        <fgColor rgb="FFFFFF99"/>
        <bgColor rgb="FFFFEB9C"/>
      </patternFill>
    </fill>
    <fill>
      <patternFill patternType="solid">
        <fgColor rgb="FFFF6600"/>
        <bgColor rgb="FFE46C0A"/>
      </patternFill>
    </fill>
    <fill>
      <patternFill patternType="solid">
        <fgColor rgb="FFFFEB9C"/>
        <bgColor rgb="FFFFFF99"/>
      </patternFill>
    </fill>
    <fill>
      <patternFill patternType="darkGray">
        <fgColor rgb="FFB44A0F"/>
        <bgColor rgb="FFE46C0A"/>
      </patternFill>
    </fill>
    <fill>
      <patternFill patternType="solid">
        <fgColor rgb="FF3BA3A6"/>
        <bgColor rgb="FF4F81BD"/>
      </patternFill>
    </fill>
    <fill>
      <patternFill patternType="solid">
        <fgColor rgb="FF9FA98C"/>
        <bgColor rgb="FFC0C0C0"/>
      </patternFill>
    </fill>
    <fill>
      <patternFill patternType="solid">
        <fgColor rgb="FFF79646"/>
        <bgColor rgb="FFFF9900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B7D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F81BD"/>
      </bottom>
      <diagonal/>
    </border>
    <border>
      <left style="thin">
        <color rgb="FF9FA98C"/>
      </left>
      <right style="thin">
        <color rgb="FF9FA98C"/>
      </right>
      <top style="thin">
        <color rgb="FF9FA98C"/>
      </top>
      <bottom style="thin">
        <color rgb="FF9FA98C"/>
      </bottom>
      <diagonal/>
    </border>
    <border>
      <left/>
      <right/>
      <top/>
      <bottom style="double">
        <color rgb="FFFF9900"/>
      </bottom>
      <diagonal/>
    </border>
    <border>
      <left style="double">
        <color rgb="FF2A2A2A"/>
      </left>
      <right style="double">
        <color rgb="FF2A2A2A"/>
      </right>
      <top style="double">
        <color rgb="FF2A2A2A"/>
      </top>
      <bottom style="double">
        <color rgb="FF2A2A2A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2A2A2A"/>
      </left>
      <right style="thin">
        <color rgb="FF2A2A2A"/>
      </right>
      <top style="thin">
        <color rgb="FF2A2A2A"/>
      </top>
      <bottom style="thin">
        <color rgb="FF2A2A2A"/>
      </bottom>
      <diagonal/>
    </border>
    <border>
      <left/>
      <right/>
      <top/>
      <bottom style="thick">
        <color rgb="FFA4ACD4"/>
      </bottom>
      <diagonal/>
    </border>
    <border>
      <left/>
      <right/>
      <top style="thin">
        <color rgb="FF343491"/>
      </top>
      <bottom style="double">
        <color rgb="FF34349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343491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medium">
        <color rgb="FFA4ACD4"/>
      </bottom>
      <diagonal/>
    </border>
  </borders>
  <cellStyleXfs count="166">
    <xf numFmtId="0" fontId="0" fillId="0" borderId="0"/>
    <xf numFmtId="0" fontId="12" fillId="11" borderId="0" applyNumberFormat="0" applyBorder="0" applyAlignment="0" applyProtection="0">
      <alignment vertical="center"/>
    </xf>
    <xf numFmtId="43" fontId="13" fillId="0" borderId="0" applyBorder="0" applyAlignment="0" applyProtection="0"/>
    <xf numFmtId="41" fontId="13" fillId="0" borderId="0" applyBorder="0" applyAlignment="0" applyProtection="0"/>
    <xf numFmtId="0" fontId="14" fillId="0" borderId="10" applyProtection="0"/>
    <xf numFmtId="42" fontId="13" fillId="0" borderId="0" applyBorder="0" applyAlignment="0" applyProtection="0"/>
    <xf numFmtId="0" fontId="19" fillId="0" borderId="0" applyBorder="0" applyProtection="0"/>
    <xf numFmtId="44" fontId="13" fillId="0" borderId="0" applyBorder="0" applyAlignment="0" applyProtection="0"/>
    <xf numFmtId="0" fontId="0" fillId="18" borderId="0" applyBorder="0" applyProtection="0"/>
    <xf numFmtId="9" fontId="1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0" fillId="23" borderId="0" applyBorder="0" applyProtection="0"/>
    <xf numFmtId="0" fontId="11" fillId="10" borderId="9" applyNumberFormat="0" applyAlignment="0" applyProtection="0">
      <alignment vertical="center"/>
    </xf>
    <xf numFmtId="0" fontId="26" fillId="24" borderId="0" applyBorder="0" applyProtection="0"/>
    <xf numFmtId="0" fontId="0" fillId="15" borderId="0" applyBorder="0" applyProtection="0"/>
    <xf numFmtId="0" fontId="27" fillId="28" borderId="13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Border="0" applyProtection="0"/>
    <xf numFmtId="0" fontId="30" fillId="0" borderId="0" applyNumberFormat="0" applyFill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0" fillId="36" borderId="0" applyBorder="0" applyProtection="0"/>
    <xf numFmtId="0" fontId="17" fillId="16" borderId="0" applyBorder="0" applyProtection="0"/>
    <xf numFmtId="0" fontId="32" fillId="0" borderId="14" applyNumberFormat="0" applyFill="0" applyAlignment="0" applyProtection="0">
      <alignment vertical="center"/>
    </xf>
    <xf numFmtId="0" fontId="0" fillId="9" borderId="0" applyBorder="0" applyProtection="0"/>
    <xf numFmtId="0" fontId="17" fillId="14" borderId="0" applyBorder="0" applyProtection="0"/>
    <xf numFmtId="0" fontId="32" fillId="0" borderId="0" applyNumberFormat="0" applyFill="0" applyBorder="0" applyAlignment="0" applyProtection="0">
      <alignment vertical="center"/>
    </xf>
    <xf numFmtId="0" fontId="33" fillId="41" borderId="15" applyNumberForma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0" fillId="47" borderId="0" applyBorder="0" applyProtection="0"/>
    <xf numFmtId="0" fontId="15" fillId="0" borderId="0" applyBorder="0" applyProtection="0"/>
    <xf numFmtId="0" fontId="0" fillId="22" borderId="0" applyBorder="0" applyProtection="0"/>
    <xf numFmtId="0" fontId="12" fillId="48" borderId="0" applyNumberFormat="0" applyBorder="0" applyAlignment="0" applyProtection="0">
      <alignment vertical="center"/>
    </xf>
    <xf numFmtId="0" fontId="35" fillId="12" borderId="15" applyNumberFormat="0" applyAlignment="0" applyProtection="0">
      <alignment vertical="center"/>
    </xf>
    <xf numFmtId="0" fontId="0" fillId="49" borderId="0" applyBorder="0" applyProtection="0"/>
    <xf numFmtId="0" fontId="36" fillId="0" borderId="16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176" fontId="0" fillId="0" borderId="0" applyBorder="0" applyProtection="0"/>
    <xf numFmtId="0" fontId="38" fillId="50" borderId="0" applyNumberFormat="0" applyBorder="0" applyAlignment="0" applyProtection="0">
      <alignment vertical="center"/>
    </xf>
    <xf numFmtId="0" fontId="0" fillId="27" borderId="0" applyBorder="0" applyProtection="0"/>
    <xf numFmtId="0" fontId="39" fillId="51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24" borderId="0" applyBorder="0" applyProtection="0"/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0" fillId="15" borderId="0" applyBorder="0" applyProtection="0"/>
    <xf numFmtId="0" fontId="12" fillId="55" borderId="0" applyNumberFormat="0" applyBorder="0" applyAlignment="0" applyProtection="0">
      <alignment vertical="center"/>
    </xf>
    <xf numFmtId="0" fontId="0" fillId="56" borderId="0" applyBorder="0" applyProtection="0"/>
    <xf numFmtId="0" fontId="21" fillId="57" borderId="0" applyNumberFormat="0" applyBorder="0" applyAlignment="0" applyProtection="0">
      <alignment vertical="center"/>
    </xf>
    <xf numFmtId="0" fontId="40" fillId="0" borderId="0" applyBorder="0" applyProtection="0"/>
    <xf numFmtId="0" fontId="0" fillId="58" borderId="0" applyBorder="0" applyProtection="0"/>
    <xf numFmtId="0" fontId="0" fillId="13" borderId="0" applyBorder="0" applyProtection="0"/>
    <xf numFmtId="0" fontId="0" fillId="59" borderId="0" applyBorder="0" applyProtection="0"/>
    <xf numFmtId="0" fontId="0" fillId="60" borderId="0" applyBorder="0" applyProtection="0"/>
    <xf numFmtId="0" fontId="0" fillId="61" borderId="0" applyBorder="0" applyProtection="0"/>
    <xf numFmtId="0" fontId="0" fillId="26" borderId="0" applyBorder="0" applyProtection="0"/>
    <xf numFmtId="0" fontId="0" fillId="62" borderId="0" applyBorder="0" applyProtection="0"/>
    <xf numFmtId="0" fontId="0" fillId="27" borderId="0" applyBorder="0" applyProtection="0"/>
    <xf numFmtId="0" fontId="0" fillId="66" borderId="0" applyBorder="0" applyProtection="0"/>
    <xf numFmtId="0" fontId="44" fillId="67" borderId="0" applyBorder="0" applyProtection="0"/>
    <xf numFmtId="0" fontId="0" fillId="68" borderId="0" applyBorder="0" applyProtection="0"/>
    <xf numFmtId="0" fontId="0" fillId="69" borderId="0" applyBorder="0" applyProtection="0"/>
    <xf numFmtId="0" fontId="0" fillId="70" borderId="0" applyBorder="0" applyProtection="0"/>
    <xf numFmtId="0" fontId="17" fillId="25" borderId="0" applyBorder="0" applyProtection="0"/>
    <xf numFmtId="0" fontId="17" fillId="64" borderId="0" applyBorder="0" applyProtection="0"/>
    <xf numFmtId="0" fontId="17" fillId="47" borderId="0" applyBorder="0" applyProtection="0"/>
    <xf numFmtId="0" fontId="17" fillId="2" borderId="0" applyBorder="0" applyProtection="0"/>
    <xf numFmtId="0" fontId="17" fillId="26" borderId="0" applyBorder="0" applyProtection="0"/>
    <xf numFmtId="0" fontId="17" fillId="71" borderId="0" applyBorder="0" applyProtection="0"/>
    <xf numFmtId="0" fontId="17" fillId="63" borderId="0" applyBorder="0" applyProtection="0"/>
    <xf numFmtId="0" fontId="17" fillId="15" borderId="0" applyBorder="0" applyProtection="0"/>
    <xf numFmtId="0" fontId="17" fillId="72" borderId="0" applyBorder="0" applyProtection="0"/>
    <xf numFmtId="0" fontId="17" fillId="8" borderId="0" applyBorder="0" applyProtection="0"/>
    <xf numFmtId="0" fontId="17" fillId="37" borderId="0" applyBorder="0" applyProtection="0"/>
    <xf numFmtId="0" fontId="43" fillId="58" borderId="0" applyBorder="0" applyProtection="0"/>
    <xf numFmtId="0" fontId="46" fillId="73" borderId="0" applyBorder="0" applyProtection="0"/>
    <xf numFmtId="0" fontId="42" fillId="0" borderId="18" applyProtection="0"/>
    <xf numFmtId="0" fontId="46" fillId="73" borderId="0" applyBorder="0" applyProtection="0"/>
    <xf numFmtId="0" fontId="8" fillId="74" borderId="21" applyProtection="0"/>
    <xf numFmtId="0" fontId="47" fillId="75" borderId="22" applyProtection="0"/>
    <xf numFmtId="0" fontId="8" fillId="76" borderId="9" applyProtection="0"/>
    <xf numFmtId="0" fontId="45" fillId="0" borderId="20" applyProtection="0"/>
    <xf numFmtId="0" fontId="48" fillId="77" borderId="15" applyProtection="0"/>
    <xf numFmtId="0" fontId="50" fillId="36" borderId="22" applyProtection="0"/>
    <xf numFmtId="0" fontId="51" fillId="36" borderId="15" applyProtection="0"/>
    <xf numFmtId="179" fontId="0" fillId="0" borderId="0" applyBorder="0" applyProtection="0"/>
    <xf numFmtId="176" fontId="0" fillId="0" borderId="0" applyBorder="0" applyProtection="0"/>
    <xf numFmtId="176" fontId="0" fillId="0" borderId="0" applyBorder="0" applyProtection="0"/>
    <xf numFmtId="180" fontId="0" fillId="0" borderId="0" applyBorder="0" applyProtection="0"/>
    <xf numFmtId="176" fontId="0" fillId="0" borderId="0" applyBorder="0" applyProtection="0"/>
    <xf numFmtId="0" fontId="17" fillId="78" borderId="0" applyBorder="0" applyProtection="0"/>
    <xf numFmtId="176" fontId="0" fillId="0" borderId="0" applyBorder="0" applyProtection="0"/>
    <xf numFmtId="0" fontId="17" fillId="79" borderId="0" applyBorder="0" applyProtection="0"/>
    <xf numFmtId="176" fontId="0" fillId="0" borderId="0" applyBorder="0" applyProtection="0"/>
    <xf numFmtId="181" fontId="0" fillId="0" borderId="0" applyBorder="0" applyProtection="0"/>
    <xf numFmtId="178" fontId="0" fillId="0" borderId="0" applyBorder="0" applyProtection="0"/>
    <xf numFmtId="178" fontId="0" fillId="0" borderId="0" applyBorder="0" applyProtection="0"/>
    <xf numFmtId="177" fontId="0" fillId="0" borderId="0" applyBorder="0" applyProtection="0"/>
    <xf numFmtId="177" fontId="0" fillId="0" borderId="0" applyBorder="0" applyProtection="0"/>
    <xf numFmtId="177" fontId="0" fillId="0" borderId="0" applyBorder="0" applyProtection="0"/>
    <xf numFmtId="177" fontId="0" fillId="0" borderId="0" applyBorder="0" applyProtection="0"/>
    <xf numFmtId="177" fontId="0" fillId="0" borderId="0" applyBorder="0" applyProtection="0"/>
    <xf numFmtId="177" fontId="0" fillId="0" borderId="0" applyBorder="0" applyProtection="0"/>
    <xf numFmtId="177" fontId="0" fillId="0" borderId="0" applyBorder="0" applyProtection="0"/>
    <xf numFmtId="177" fontId="0" fillId="0" borderId="0" applyBorder="0" applyProtection="0"/>
    <xf numFmtId="0" fontId="9" fillId="0" borderId="0"/>
    <xf numFmtId="177" fontId="0" fillId="0" borderId="0" applyBorder="0" applyProtection="0"/>
    <xf numFmtId="177" fontId="0" fillId="0" borderId="0" applyBorder="0" applyProtection="0"/>
    <xf numFmtId="177" fontId="0" fillId="0" borderId="0" applyBorder="0" applyProtection="0"/>
    <xf numFmtId="177" fontId="0" fillId="0" borderId="0" applyBorder="0" applyProtection="0"/>
    <xf numFmtId="178" fontId="0" fillId="0" borderId="0" applyBorder="0" applyProtection="0"/>
    <xf numFmtId="178" fontId="0" fillId="0" borderId="0" applyBorder="0" applyProtection="0"/>
    <xf numFmtId="0" fontId="52" fillId="80" borderId="0" applyBorder="0" applyProtection="0"/>
    <xf numFmtId="0" fontId="53" fillId="82" borderId="0" applyBorder="0" applyProtection="0"/>
    <xf numFmtId="0" fontId="9" fillId="0" borderId="0"/>
    <xf numFmtId="0" fontId="0" fillId="0" borderId="0"/>
    <xf numFmtId="0" fontId="9" fillId="0" borderId="0"/>
    <xf numFmtId="0" fontId="9" fillId="0" borderId="0"/>
    <xf numFmtId="0" fontId="0" fillId="65" borderId="24" applyProtection="0"/>
    <xf numFmtId="0" fontId="0" fillId="65" borderId="24" applyProtection="0"/>
    <xf numFmtId="0" fontId="0" fillId="65" borderId="19" applyProtection="0"/>
    <xf numFmtId="9" fontId="0" fillId="0" borderId="0" applyBorder="0" applyProtection="0"/>
    <xf numFmtId="0" fontId="54" fillId="75" borderId="25" applyProtection="0"/>
    <xf numFmtId="0" fontId="55" fillId="77" borderId="11" applyProtection="0"/>
    <xf numFmtId="0" fontId="49" fillId="0" borderId="23" applyProtection="0"/>
    <xf numFmtId="0" fontId="41" fillId="0" borderId="0" applyBorder="0" applyProtection="0"/>
    <xf numFmtId="0" fontId="56" fillId="0" borderId="26" applyProtection="0"/>
    <xf numFmtId="0" fontId="41" fillId="0" borderId="0" applyBorder="0" applyProtection="0"/>
    <xf numFmtId="0" fontId="18" fillId="0" borderId="0" applyBorder="0" applyProtection="0"/>
    <xf numFmtId="0" fontId="5" fillId="0" borderId="27" applyProtection="0"/>
    <xf numFmtId="0" fontId="5" fillId="0" borderId="28" applyProtection="0"/>
    <xf numFmtId="0" fontId="57" fillId="0" borderId="29" applyProtection="0"/>
    <xf numFmtId="0" fontId="42" fillId="0" borderId="18" applyProtection="0"/>
    <xf numFmtId="0" fontId="40" fillId="0" borderId="30" applyProtection="0"/>
    <xf numFmtId="0" fontId="15" fillId="0" borderId="31" applyProtection="0"/>
    <xf numFmtId="0" fontId="58" fillId="0" borderId="0" applyBorder="0" applyProtection="0"/>
    <xf numFmtId="0" fontId="23" fillId="0" borderId="0" applyBorder="0" applyProtection="0"/>
    <xf numFmtId="0" fontId="17" fillId="35" borderId="0" applyBorder="0" applyProtection="0"/>
    <xf numFmtId="0" fontId="17" fillId="83" borderId="0" applyBorder="0" applyProtection="0"/>
    <xf numFmtId="0" fontId="17" fillId="84" borderId="0" applyBorder="0" applyProtection="0"/>
    <xf numFmtId="0" fontId="17" fillId="85" borderId="0" applyBorder="0" applyProtection="0"/>
    <xf numFmtId="0" fontId="17" fillId="16" borderId="0" applyBorder="0" applyProtection="0"/>
    <xf numFmtId="0" fontId="17" fillId="6" borderId="0" applyBorder="0" applyProtection="0"/>
    <xf numFmtId="0" fontId="17" fillId="63" borderId="0" applyBorder="0" applyProtection="0"/>
    <xf numFmtId="0" fontId="17" fillId="81" borderId="0" applyBorder="0" applyProtection="0"/>
    <xf numFmtId="0" fontId="17" fillId="86" borderId="0" applyBorder="0" applyProtection="0"/>
  </cellStyleXfs>
  <cellXfs count="6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wrapText="1"/>
    </xf>
    <xf numFmtId="0" fontId="2" fillId="2" borderId="3" xfId="0" applyFont="1" applyFill="1" applyBorder="1" applyAlignment="1">
      <alignment horizontal="justify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left" wrapText="1"/>
    </xf>
    <xf numFmtId="0" fontId="0" fillId="3" borderId="0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3" borderId="0" xfId="0" applyFont="1" applyFill="1" applyAlignment="1">
      <alignment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 applyProtection="1">
      <alignment horizontal="left" wrapText="1"/>
      <protection locked="0"/>
    </xf>
    <xf numFmtId="0" fontId="1" fillId="3" borderId="1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182" fontId="1" fillId="3" borderId="1" xfId="0" applyNumberFormat="1" applyFont="1" applyFill="1" applyBorder="1" applyAlignment="1" applyProtection="1">
      <alignment horizontal="left" vertical="center" wrapText="1"/>
      <protection locked="0"/>
    </xf>
    <xf numFmtId="0" fontId="8" fillId="4" borderId="5" xfId="0" applyFont="1" applyFill="1" applyBorder="1" applyAlignment="1">
      <alignment horizontal="left" wrapText="1"/>
    </xf>
    <xf numFmtId="0" fontId="0" fillId="0" borderId="6" xfId="0" applyFont="1" applyBorder="1" applyAlignment="1" applyProtection="1">
      <alignment horizontal="left"/>
      <protection locked="0"/>
    </xf>
    <xf numFmtId="0" fontId="0" fillId="0" borderId="7" xfId="0" applyBorder="1"/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/>
    <xf numFmtId="183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8" borderId="1" xfId="0" applyFont="1" applyFill="1" applyBorder="1" applyAlignment="1">
      <alignment vertical="center" wrapText="1"/>
    </xf>
    <xf numFmtId="0" fontId="5" fillId="3" borderId="0" xfId="0" applyFont="1" applyFill="1" applyBorder="1"/>
    <xf numFmtId="0" fontId="8" fillId="9" borderId="4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5" fillId="3" borderId="0" xfId="0" applyFont="1" applyFill="1" applyBorder="1" applyAlignment="1"/>
    <xf numFmtId="0" fontId="5" fillId="0" borderId="0" xfId="0" applyFont="1" applyBorder="1" applyAlignment="1"/>
    <xf numFmtId="0" fontId="9" fillId="0" borderId="0" xfId="125"/>
    <xf numFmtId="0" fontId="9" fillId="0" borderId="3" xfId="125" applyBorder="1" applyAlignment="1">
      <alignment horizontal="center"/>
    </xf>
    <xf numFmtId="0" fontId="10" fillId="0" borderId="3" xfId="125" applyFont="1" applyBorder="1" applyAlignment="1">
      <alignment horizontal="center" vertical="center"/>
    </xf>
    <xf numFmtId="0" fontId="5" fillId="0" borderId="3" xfId="125" applyFont="1" applyBorder="1" applyAlignment="1">
      <alignment horizontal="center" vertical="center" wrapText="1"/>
    </xf>
    <xf numFmtId="0" fontId="8" fillId="4" borderId="3" xfId="125" applyFont="1" applyFill="1" applyBorder="1" applyAlignment="1">
      <alignment horizontal="center" vertical="center"/>
    </xf>
    <xf numFmtId="0" fontId="1" fillId="0" borderId="3" xfId="125" applyFont="1" applyBorder="1" applyAlignment="1">
      <alignment horizontal="center" vertical="center" wrapText="1"/>
    </xf>
    <xf numFmtId="184" fontId="1" fillId="0" borderId="3" xfId="125" applyNumberFormat="1" applyFont="1" applyBorder="1" applyAlignment="1">
      <alignment horizontal="center"/>
    </xf>
    <xf numFmtId="0" fontId="1" fillId="0" borderId="0" xfId="125" applyFont="1"/>
    <xf numFmtId="49" fontId="1" fillId="0" borderId="3" xfId="125" applyNumberFormat="1" applyFont="1" applyBorder="1" applyAlignment="1">
      <alignment horizontal="center" vertical="center"/>
    </xf>
    <xf numFmtId="0" fontId="1" fillId="0" borderId="3" xfId="125" applyFont="1" applyBorder="1" applyAlignment="1">
      <alignment horizontal="center" vertical="center"/>
    </xf>
    <xf numFmtId="0" fontId="1" fillId="0" borderId="3" xfId="125" applyFont="1" applyBorder="1" applyAlignment="1">
      <alignment horizontal="left" vertical="center"/>
    </xf>
  </cellXfs>
  <cellStyles count="166">
    <cellStyle name="Normal" xfId="0" builtinId="0"/>
    <cellStyle name="40% - Accent1" xfId="1" builtinId="31"/>
    <cellStyle name="Comma" xfId="2" builtinId="3"/>
    <cellStyle name="Comma [0]" xfId="3" builtinId="6"/>
    <cellStyle name="Celda vinculada 3" xfId="4"/>
    <cellStyle name="Currency [0]" xfId="5" builtinId="7"/>
    <cellStyle name="Texto explicativo 3" xfId="6"/>
    <cellStyle name="Currency" xfId="7" builtinId="4"/>
    <cellStyle name="20% - Énfasis1 3" xfId="8"/>
    <cellStyle name="Percent" xfId="9" builtinId="5"/>
    <cellStyle name="Hyperlink" xfId="10" builtinId="8"/>
    <cellStyle name="60% - Accent4" xfId="11" builtinId="44"/>
    <cellStyle name="Followed Hyperlink" xfId="12" builtinId="9"/>
    <cellStyle name="Heading 2" xfId="13" builtinId="17"/>
    <cellStyle name="20% - Énfasis6 3" xfId="14"/>
    <cellStyle name="Check Cell" xfId="15" builtinId="23"/>
    <cellStyle name="Incorrecto 2" xfId="16"/>
    <cellStyle name="40% - Énfasis5 2" xfId="17"/>
    <cellStyle name="Note" xfId="18" builtinId="10"/>
    <cellStyle name="40% - Accent3" xfId="19" builtinId="39"/>
    <cellStyle name="Warning Text" xfId="20" builtinId="11"/>
    <cellStyle name="40% - Accent2" xfId="21" builtinId="35"/>
    <cellStyle name="Title" xfId="22" builtinId="15"/>
    <cellStyle name="Título 6" xfId="23"/>
    <cellStyle name="CExplanatory Text" xfId="24" builtinId="53"/>
    <cellStyle name="Heading 1" xfId="25" builtinId="16"/>
    <cellStyle name="20% - Énfasis6 2" xfId="26"/>
    <cellStyle name="60% - Énfasis4 2" xfId="27"/>
    <cellStyle name="Heading 3" xfId="28" builtinId="18"/>
    <cellStyle name="20% - Énfasis1 2" xfId="29"/>
    <cellStyle name="60% - Énfasis4 3" xfId="30"/>
    <cellStyle name="Heading 4" xfId="31" builtinId="19"/>
    <cellStyle name="Input" xfId="32" builtinId="20"/>
    <cellStyle name="60% - Accent3" xfId="33" builtinId="40"/>
    <cellStyle name="Good" xfId="34" builtinId="26"/>
    <cellStyle name="Output" xfId="35" builtinId="21"/>
    <cellStyle name="40% - Énfasis2 2" xfId="36"/>
    <cellStyle name="Encabezado 4 3" xfId="37"/>
    <cellStyle name="20% - Énfasis3 3" xfId="38"/>
    <cellStyle name="20% - Accent1" xfId="39" builtinId="30"/>
    <cellStyle name="Calculation" xfId="40" builtinId="22"/>
    <cellStyle name="40% - Énfasis1 3" xfId="41"/>
    <cellStyle name="Linked Cell" xfId="42" builtinId="24"/>
    <cellStyle name="Total" xfId="43" builtinId="25"/>
    <cellStyle name="Millares 6" xfId="44"/>
    <cellStyle name="Bad" xfId="45" builtinId="27"/>
    <cellStyle name="20% - Énfasis4 2" xfId="46"/>
    <cellStyle name="Neutral" xfId="47" builtinId="28"/>
    <cellStyle name="Accent1" xfId="48" builtinId="29"/>
    <cellStyle name="20% - Accent5" xfId="49" builtinId="46"/>
    <cellStyle name="60% - Accent1" xfId="50" builtinId="32"/>
    <cellStyle name="Accent2" xfId="51" builtinId="33"/>
    <cellStyle name="20% - Accent2" xfId="52" builtinId="34"/>
    <cellStyle name="20% - Accent6" xfId="53" builtinId="50"/>
    <cellStyle name="60% - Accent2" xfId="54" builtinId="36"/>
    <cellStyle name="Accent3" xfId="55" builtinId="37"/>
    <cellStyle name="20% - Accent3" xfId="56" builtinId="38"/>
    <cellStyle name="Accent4" xfId="57" builtinId="41"/>
    <cellStyle name="20% - Accent4" xfId="58" builtinId="42"/>
    <cellStyle name="40% - Accent4" xfId="59" builtinId="43"/>
    <cellStyle name="Accent5" xfId="60" builtinId="45"/>
    <cellStyle name="40% - Accent5" xfId="61" builtinId="47"/>
    <cellStyle name="20% - Énfasis2 2" xfId="62"/>
    <cellStyle name="60% - Accent5" xfId="63" builtinId="48"/>
    <cellStyle name="Accent6" xfId="64" builtinId="49"/>
    <cellStyle name="40% - Énfasis1 2" xfId="65"/>
    <cellStyle name="40% - Accent6" xfId="66" builtinId="51"/>
    <cellStyle name="20% - Énfasis2 3" xfId="67"/>
    <cellStyle name="60% - Accent6" xfId="68" builtinId="52"/>
    <cellStyle name="Encabezado 4 2" xfId="69"/>
    <cellStyle name="20% - Énfasis3 2" xfId="70"/>
    <cellStyle name="20% - Énfasis4 3" xfId="71"/>
    <cellStyle name="20% - Énfasis5 2" xfId="72"/>
    <cellStyle name="20% - Énfasis5 3" xfId="73"/>
    <cellStyle name="40% - Énfasis2 3" xfId="74"/>
    <cellStyle name="40% - Énfasis3 2" xfId="75"/>
    <cellStyle name="40% - Énfasis3 3" xfId="76"/>
    <cellStyle name="40% - Énfasis4 2" xfId="77"/>
    <cellStyle name="40% - Énfasis4 3" xfId="78"/>
    <cellStyle name="Incorrecto 3" xfId="79"/>
    <cellStyle name="40% - Énfasis5 3" xfId="80"/>
    <cellStyle name="40% - Énfasis6 2" xfId="81"/>
    <cellStyle name="40% - Énfasis6 3" xfId="82"/>
    <cellStyle name="60% - Énfasis1 2" xfId="83"/>
    <cellStyle name="60% - Énfasis1 3" xfId="84"/>
    <cellStyle name="60% - Énfasis2 2" xfId="85"/>
    <cellStyle name="60% - Énfasis2 3" xfId="86"/>
    <cellStyle name="60% - Énfasis3 2" xfId="87"/>
    <cellStyle name="60% - Énfasis3 3" xfId="88"/>
    <cellStyle name="60% - Énfasis5 2" xfId="89"/>
    <cellStyle name="60% - Énfasis5 3" xfId="90"/>
    <cellStyle name="60% - Énfasis6 2" xfId="91"/>
    <cellStyle name="60% - Énfasis6 3" xfId="92"/>
    <cellStyle name="Énfasis5 3" xfId="93"/>
    <cellStyle name="Buena 2" xfId="94"/>
    <cellStyle name="Buena 3" xfId="95"/>
    <cellStyle name="Encabezado 1 2" xfId="96"/>
    <cellStyle name="Bueno 2" xfId="97"/>
    <cellStyle name="Celda de comprobación 2" xfId="98"/>
    <cellStyle name="Cálculo 2" xfId="99"/>
    <cellStyle name="Celda de comprobación 3" xfId="100"/>
    <cellStyle name="Celda vinculada 2" xfId="101"/>
    <cellStyle name="Cálculo 3" xfId="102"/>
    <cellStyle name="Entrada 2" xfId="103"/>
    <cellStyle name="Entrada 3" xfId="104"/>
    <cellStyle name="Millares 2" xfId="105"/>
    <cellStyle name="Millares 3" xfId="106"/>
    <cellStyle name="Millares 4" xfId="107"/>
    <cellStyle name="Millares 5" xfId="108"/>
    <cellStyle name="Millares 6 2" xfId="109"/>
    <cellStyle name="Énfasis1 2" xfId="110"/>
    <cellStyle name="Millares 7" xfId="111"/>
    <cellStyle name="Énfasis1 3" xfId="112"/>
    <cellStyle name="Millares 8" xfId="113"/>
    <cellStyle name="Moneda 2" xfId="114"/>
    <cellStyle name="Moneda 3" xfId="115"/>
    <cellStyle name="Moneda 4" xfId="116"/>
    <cellStyle name="Moneda 5" xfId="117"/>
    <cellStyle name="Moneda 5 2" xfId="118"/>
    <cellStyle name="Moneda 5 2 2" xfId="119"/>
    <cellStyle name="Moneda 5 2 3" xfId="120"/>
    <cellStyle name="Moneda 5 2 4" xfId="121"/>
    <cellStyle name="Moneda 5 2 5" xfId="122"/>
    <cellStyle name="Moneda 5 2 6" xfId="123"/>
    <cellStyle name="Moneda 5 3" xfId="124"/>
    <cellStyle name="Normal 13" xfId="125"/>
    <cellStyle name="Moneda 5 4" xfId="126"/>
    <cellStyle name="Moneda 5 5" xfId="127"/>
    <cellStyle name="Moneda 5 6" xfId="128"/>
    <cellStyle name="Moneda 5 7" xfId="129"/>
    <cellStyle name="Moneda 6" xfId="130"/>
    <cellStyle name="Moneda 7" xfId="131"/>
    <cellStyle name="Neutral 2" xfId="132"/>
    <cellStyle name="Neutral 3" xfId="133"/>
    <cellStyle name="Normal 2" xfId="134"/>
    <cellStyle name="Normal 3" xfId="135"/>
    <cellStyle name="Normal 4" xfId="136"/>
    <cellStyle name="Normal 5" xfId="137"/>
    <cellStyle name="Notas 2" xfId="138"/>
    <cellStyle name="Notas 3" xfId="139"/>
    <cellStyle name="Notas 4" xfId="140"/>
    <cellStyle name="Porcentaje 2" xfId="141"/>
    <cellStyle name="Salida 2" xfId="142"/>
    <cellStyle name="Salida 3" xfId="143"/>
    <cellStyle name="Título 2 2" xfId="144"/>
    <cellStyle name="Texto de advertencia 2" xfId="145"/>
    <cellStyle name="Título 2 3" xfId="146"/>
    <cellStyle name="Texto de advertencia 3" xfId="147"/>
    <cellStyle name="Texto explicativo 2" xfId="148"/>
    <cellStyle name="Total 2" xfId="149"/>
    <cellStyle name="Total 3" xfId="150"/>
    <cellStyle name="Título 1 2" xfId="151"/>
    <cellStyle name="Título 1 3" xfId="152"/>
    <cellStyle name="Título 3 2" xfId="153"/>
    <cellStyle name="Título 3 3" xfId="154"/>
    <cellStyle name="Título 4" xfId="155"/>
    <cellStyle name="Título 5" xfId="156"/>
    <cellStyle name="Énfasis2 2" xfId="157"/>
    <cellStyle name="Énfasis2 3" xfId="158"/>
    <cellStyle name="Énfasis3 2" xfId="159"/>
    <cellStyle name="Énfasis3 3" xfId="160"/>
    <cellStyle name="Énfasis4 2" xfId="161"/>
    <cellStyle name="Énfasis4 3" xfId="162"/>
    <cellStyle name="Énfasis5 2" xfId="163"/>
    <cellStyle name="Énfasis6 2" xfId="164"/>
    <cellStyle name="Énfasis6 3" xfId="16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B7D00"/>
      <rgbColor rgb="00007800"/>
      <rgbColor rgb="00FDEADA"/>
      <rgbColor rgb="007F7F7F"/>
      <rgbColor rgb="0085004A"/>
      <rgbColor rgb="00376092"/>
      <rgbColor rgb="00C0C0C0"/>
      <rgbColor rgb="00808080"/>
      <rgbColor rgb="00A4ACD4"/>
      <rgbColor rgb="00E46C0A"/>
      <rgbColor rgb="00FFFFCC"/>
      <rgbColor rgb="00CCFFFF"/>
      <rgbColor rgb="00FCD5B5"/>
      <rgbColor rgb="00FF8080"/>
      <rgbColor rgb="000066CC"/>
      <rgbColor rgb="00CCCCFF"/>
      <rgbColor rgb="00F2F2F2"/>
      <rgbColor rgb="00E6B9B8"/>
      <rgbColor rgb="00FAC090"/>
      <rgbColor rgb="00CCC1DA"/>
      <rgbColor rgb="00FFC7CE"/>
      <rgbColor rgb="00F2DCDB"/>
      <rgbColor rgb="001F497D"/>
      <rgbColor rgb="00EBF1DE"/>
      <rgbColor rgb="00B8DAE7"/>
      <rgbColor rgb="00DBEEF4"/>
      <rgbColor rgb="00CCFFCC"/>
      <rgbColor rgb="00FFFF99"/>
      <rgbColor rgb="0097CDFB"/>
      <rgbColor rgb="00FF99CC"/>
      <rgbColor rgb="00CC99FF"/>
      <rgbColor rgb="00FFCC99"/>
      <rgbColor rgb="004F81BD"/>
      <rgbColor rgb="0033CCCC"/>
      <rgbColor rgb="00D0E1AC"/>
      <rgbColor rgb="00FFCC00"/>
      <rgbColor rgb="00FF9900"/>
      <rgbColor rgb="00FF6600"/>
      <rgbColor rgb="00745B94"/>
      <rgbColor rgb="009FA98C"/>
      <rgbColor rgb="00003366"/>
      <rgbColor rgb="003BA3A6"/>
      <rgbColor rgb="00E6E0EC"/>
      <rgbColor rgb="003F3F3F"/>
      <rgbColor rgb="00B44A0F"/>
      <rgbColor rgb="00D99694"/>
      <rgbColor rgb="00343491"/>
      <rgbColor rgb="002A2A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66600</xdr:colOff>
      <xdr:row>3</xdr:row>
      <xdr:rowOff>28440</xdr:rowOff>
    </xdr:from>
    <xdr:to>
      <xdr:col>1</xdr:col>
      <xdr:colOff>774360</xdr:colOff>
      <xdr:row>4</xdr:row>
      <xdr:rowOff>93960</xdr:rowOff>
    </xdr:to>
    <xdr:pic>
      <xdr:nvPicPr>
        <xdr:cNvPr id="2" name="Imagen 2"/>
        <xdr:cNvPicPr/>
      </xdr:nvPicPr>
      <xdr:blipFill>
        <a:blip r:embed="rId1"/>
        <a:stretch>
          <a:fillRect/>
        </a:stretch>
      </xdr:blipFill>
      <xdr:spPr>
        <a:xfrm>
          <a:off x="399415" y="528955"/>
          <a:ext cx="708025" cy="2349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743040</xdr:colOff>
      <xdr:row>4</xdr:row>
      <xdr:rowOff>6120</xdr:rowOff>
    </xdr:from>
    <xdr:to>
      <xdr:col>2</xdr:col>
      <xdr:colOff>542520</xdr:colOff>
      <xdr:row>7</xdr:row>
      <xdr:rowOff>0</xdr:rowOff>
    </xdr:to>
    <xdr:pic>
      <xdr:nvPicPr>
        <xdr:cNvPr id="2" name="Imagen 3"/>
        <xdr:cNvPicPr/>
      </xdr:nvPicPr>
      <xdr:blipFill>
        <a:blip r:embed="rId1"/>
        <a:stretch>
          <a:fillRect/>
        </a:stretch>
      </xdr:blipFill>
      <xdr:spPr>
        <a:xfrm>
          <a:off x="713105" y="1272540"/>
          <a:ext cx="2037715" cy="88011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3" name="Button 4" descr="Crear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anchor="ctr">
          <a:noAutofit/>
        </a:bodyPr>
        <a:p>
          <a:r>
            <a:t>Crear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2" name="btnCrearRonda" descr="Crear Ronda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anchor="ctr">
          <a:noAutofit/>
        </a:bodyPr>
        <a:p>
          <a:r>
            <a:t>Crear Ronda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2" name="btnCrearRonda" descr="Crear Ronda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anchor="ctr">
          <a:noAutofit/>
        </a:bodyPr>
        <a:p>
          <a:r>
            <a:t>Crear Ronda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2" name="btnCrearRonda" descr="Crear Ronda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anchor="ctr">
          <a:noAutofit/>
        </a:bodyPr>
        <a:p>
          <a:r>
            <a:t>Crear Ronda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0"/>
  <sheetViews>
    <sheetView showGridLines="0" workbookViewId="0">
      <selection activeCell="F12" sqref="F12:G12"/>
    </sheetView>
  </sheetViews>
  <sheetFormatPr defaultColWidth="11.4095238095238" defaultRowHeight="12.75" zeroHeight="1" outlineLevelCol="6"/>
  <cols>
    <col min="1" max="1" width="5" style="56" customWidth="1"/>
    <col min="2" max="2" width="11.8571428571429" style="56" customWidth="1"/>
    <col min="3" max="3" width="15.4285714285714" style="56" customWidth="1"/>
    <col min="4" max="4" width="13.4285714285714" style="56" customWidth="1"/>
    <col min="5" max="5" width="13.1428571428571" style="56" customWidth="1"/>
    <col min="6" max="6" width="12.4285714285714" style="56" customWidth="1"/>
    <col min="7" max="7" width="18.1428571428571" style="56" customWidth="1"/>
    <col min="8" max="8" width="3.84761904761905" style="56" customWidth="1"/>
    <col min="9" max="11" width="10.1714285714286" style="56" hidden="1" customWidth="1"/>
    <col min="12" max="256" width="11.4190476190476" style="56" hidden="1"/>
    <col min="257" max="257" width="5" style="56" customWidth="1"/>
    <col min="258" max="258" width="11.8571428571429" style="56" hidden="1" customWidth="1"/>
    <col min="259" max="259" width="15.4285714285714" style="56" hidden="1" customWidth="1"/>
    <col min="260" max="260" width="13.4285714285714" style="56" hidden="1" customWidth="1"/>
    <col min="261" max="261" width="13.1428571428571" style="56" hidden="1" customWidth="1"/>
    <col min="262" max="262" width="12.4285714285714" style="56" hidden="1" customWidth="1"/>
    <col min="263" max="263" width="18.1428571428571" style="56" hidden="1" customWidth="1"/>
    <col min="264" max="264" width="3.84761904761905" style="56" hidden="1" customWidth="1"/>
    <col min="265" max="512" width="11.4190476190476" style="56" hidden="1"/>
    <col min="513" max="513" width="5" style="56" hidden="1" customWidth="1"/>
    <col min="514" max="514" width="11.8571428571429" style="56" hidden="1" customWidth="1"/>
    <col min="515" max="515" width="15.4285714285714" style="56" hidden="1" customWidth="1"/>
    <col min="516" max="516" width="13.4285714285714" style="56" hidden="1" customWidth="1"/>
    <col min="517" max="517" width="13.1428571428571" style="56" hidden="1" customWidth="1"/>
    <col min="518" max="518" width="12.4285714285714" style="56" hidden="1" customWidth="1"/>
    <col min="519" max="519" width="18.1428571428571" style="56" hidden="1" customWidth="1"/>
    <col min="520" max="520" width="3.84761904761905" style="56" hidden="1" customWidth="1"/>
    <col min="521" max="768" width="11.4190476190476" style="56" hidden="1"/>
    <col min="769" max="769" width="5" style="56" hidden="1" customWidth="1"/>
    <col min="770" max="770" width="11.8571428571429" style="56" hidden="1" customWidth="1"/>
    <col min="771" max="771" width="15.4285714285714" style="56" hidden="1" customWidth="1"/>
    <col min="772" max="772" width="13.4285714285714" style="56" hidden="1" customWidth="1"/>
    <col min="773" max="773" width="13.1428571428571" style="56" hidden="1" customWidth="1"/>
    <col min="774" max="774" width="12.4285714285714" style="56" hidden="1" customWidth="1"/>
    <col min="775" max="775" width="18.1428571428571" style="56" hidden="1" customWidth="1"/>
    <col min="776" max="776" width="3.84761904761905" style="56" hidden="1" customWidth="1"/>
    <col min="777" max="1024" width="11.4190476190476" style="56" hidden="1"/>
  </cols>
  <sheetData>
    <row r="1"/>
    <row r="2" ht="13.35" customHeight="1" spans="2:7">
      <c r="B2" s="57"/>
      <c r="C2" s="58" t="s">
        <v>0</v>
      </c>
      <c r="D2" s="58"/>
      <c r="E2" s="58"/>
      <c r="F2" s="58"/>
      <c r="G2" s="59" t="s">
        <v>1</v>
      </c>
    </row>
    <row r="3" ht="13.35" customHeight="1" spans="2:7">
      <c r="B3" s="57"/>
      <c r="C3" s="58"/>
      <c r="D3" s="58"/>
      <c r="E3" s="58"/>
      <c r="F3" s="58"/>
      <c r="G3" s="59"/>
    </row>
    <row r="4" ht="13.35" customHeight="1" spans="2:7">
      <c r="B4" s="57"/>
      <c r="C4" s="58"/>
      <c r="D4" s="58"/>
      <c r="E4" s="58"/>
      <c r="F4" s="58"/>
      <c r="G4" s="59"/>
    </row>
    <row r="5" ht="13.35" customHeight="1" spans="2:7">
      <c r="B5" s="57"/>
      <c r="C5" s="58"/>
      <c r="D5" s="58"/>
      <c r="E5" s="58"/>
      <c r="F5" s="58"/>
      <c r="G5" s="59"/>
    </row>
    <row r="6" ht="13.35" customHeight="1" spans="2:7">
      <c r="B6" s="57"/>
      <c r="C6" s="58"/>
      <c r="D6" s="58"/>
      <c r="E6" s="58"/>
      <c r="F6" s="58"/>
      <c r="G6" s="59"/>
    </row>
    <row r="7" ht="13.35" customHeight="1" spans="2:7">
      <c r="B7" s="57"/>
      <c r="C7" s="58"/>
      <c r="D7" s="58"/>
      <c r="E7" s="58"/>
      <c r="F7" s="58"/>
      <c r="G7" s="59"/>
    </row>
    <row r="8"/>
    <row r="9" ht="15" spans="2:7">
      <c r="B9" s="60" t="s">
        <v>2</v>
      </c>
      <c r="C9" s="60"/>
      <c r="D9" s="60" t="s">
        <v>3</v>
      </c>
      <c r="E9" s="60"/>
      <c r="F9" s="60" t="s">
        <v>4</v>
      </c>
      <c r="G9" s="60"/>
    </row>
    <row r="10" ht="37.35" customHeight="1" spans="2:7">
      <c r="B10" s="61" t="s">
        <v>5</v>
      </c>
      <c r="C10" s="61"/>
      <c r="D10" s="61" t="s">
        <v>5</v>
      </c>
      <c r="E10" s="61"/>
      <c r="F10" s="61" t="s">
        <v>5</v>
      </c>
      <c r="G10" s="61"/>
    </row>
    <row r="11" ht="15" spans="2:7">
      <c r="B11" s="60" t="s">
        <v>6</v>
      </c>
      <c r="C11" s="60"/>
      <c r="D11" s="60" t="s">
        <v>6</v>
      </c>
      <c r="E11" s="60"/>
      <c r="F11" s="60" t="s">
        <v>6</v>
      </c>
      <c r="G11" s="60"/>
    </row>
    <row r="12" ht="15" spans="2:7">
      <c r="B12" s="62" t="s">
        <v>7</v>
      </c>
      <c r="C12" s="62"/>
      <c r="D12" s="62" t="s">
        <v>7</v>
      </c>
      <c r="E12" s="62"/>
      <c r="F12" s="62" t="s">
        <v>7</v>
      </c>
      <c r="G12" s="62"/>
    </row>
    <row r="13" ht="15" spans="2:7">
      <c r="B13" s="63"/>
      <c r="C13" s="63"/>
      <c r="D13" s="63"/>
      <c r="E13" s="63"/>
      <c r="F13" s="63"/>
      <c r="G13" s="63"/>
    </row>
    <row r="14" ht="15" spans="2:7">
      <c r="B14" s="60" t="s">
        <v>6</v>
      </c>
      <c r="C14" s="60" t="s">
        <v>8</v>
      </c>
      <c r="D14" s="60" t="s">
        <v>9</v>
      </c>
      <c r="E14" s="60"/>
      <c r="F14" s="60"/>
      <c r="G14" s="60"/>
    </row>
    <row r="15" customHeight="1" spans="2:7">
      <c r="B15" s="64" t="s">
        <v>7</v>
      </c>
      <c r="C15" s="65">
        <v>1</v>
      </c>
      <c r="D15" s="66" t="s">
        <v>10</v>
      </c>
      <c r="E15" s="66"/>
      <c r="F15" s="66"/>
      <c r="G15" s="66"/>
    </row>
    <row r="16" customHeight="1" spans="2:7">
      <c r="B16" s="64"/>
      <c r="C16" s="65"/>
      <c r="D16" s="66"/>
      <c r="E16" s="66"/>
      <c r="F16" s="66"/>
      <c r="G16" s="66"/>
    </row>
    <row r="17" customHeight="1"/>
    <row r="18" customHeight="1"/>
    <row r="19" customHeight="1"/>
    <row r="20" customHeight="1"/>
  </sheetData>
  <mergeCells count="18"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D14:G14"/>
    <mergeCell ref="D15:G15"/>
    <mergeCell ref="D16:G16"/>
    <mergeCell ref="B2:B7"/>
    <mergeCell ref="G2:G7"/>
    <mergeCell ref="C2:F7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37"/>
  <sheetViews>
    <sheetView showGridLines="0" topLeftCell="A10" workbookViewId="0">
      <selection activeCell="E17" sqref="E17"/>
    </sheetView>
  </sheetViews>
  <sheetFormatPr defaultColWidth="10.6952380952381" defaultRowHeight="15"/>
  <cols>
    <col min="2" max="2" width="22.4285714285714" customWidth="1"/>
    <col min="3" max="3" width="17.552380952381" customWidth="1"/>
    <col min="4" max="4" width="26.1238095238095" hidden="1" customWidth="1"/>
    <col min="5" max="5" width="14.5714285714286" customWidth="1"/>
    <col min="6" max="6" width="9.84761904761905" customWidth="1"/>
    <col min="7" max="7" width="14.8571428571429" customWidth="1"/>
    <col min="8" max="8" width="6" customWidth="1"/>
    <col min="9" max="10" width="10.5809523809524" customWidth="1"/>
    <col min="11" max="11" width="6" customWidth="1"/>
    <col min="12" max="12" width="7.85714285714286" customWidth="1"/>
    <col min="13" max="13" width="11.4190476190476" customWidth="1"/>
    <col min="14" max="14" width="8.71428571428571" customWidth="1"/>
    <col min="15" max="16" width="10.5809523809524" customWidth="1"/>
    <col min="17" max="17" width="6" customWidth="1"/>
    <col min="18" max="18" width="7.85714285714286" customWidth="1"/>
    <col min="19" max="19" width="11.4190476190476" customWidth="1"/>
    <col min="20" max="20" width="8.71428571428571" customWidth="1"/>
    <col min="21" max="22" width="10.5809523809524" customWidth="1"/>
    <col min="23" max="23" width="6" customWidth="1"/>
    <col min="24" max="24" width="7.85714285714286" customWidth="1"/>
    <col min="25" max="25" width="11.4190476190476" customWidth="1"/>
    <col min="26" max="26" width="8.57142857142857" customWidth="1"/>
    <col min="27" max="28" width="10.5809523809524" customWidth="1"/>
    <col min="29" max="29" width="6" customWidth="1"/>
    <col min="30" max="30" width="7.85714285714286" customWidth="1"/>
    <col min="31" max="31" width="11.4190476190476" customWidth="1"/>
    <col min="32" max="32" width="8.57142857142857" customWidth="1"/>
    <col min="33" max="34" width="10.5809523809524" customWidth="1"/>
    <col min="35" max="35" width="6" customWidth="1"/>
    <col min="36" max="36" width="7.85714285714286" customWidth="1"/>
    <col min="37" max="37" width="11.4190476190476" customWidth="1"/>
    <col min="38" max="38" width="8.57142857142857" customWidth="1"/>
    <col min="39" max="40" width="10.5809523809524" customWidth="1"/>
    <col min="41" max="41" width="6" customWidth="1"/>
    <col min="42" max="42" width="7.85714285714286" customWidth="1"/>
    <col min="43" max="43" width="11.4190476190476" customWidth="1"/>
    <col min="44" max="44" width="8.57142857142857" customWidth="1"/>
    <col min="45" max="65" width="25" customWidth="1"/>
  </cols>
  <sheetData>
    <row r="1" s="6" customFormat="1" ht="45" customHeight="1" spans="1:13">
      <c r="A1" s="4"/>
      <c r="B1" s="4"/>
      <c r="D1" s="27" t="s">
        <v>11</v>
      </c>
      <c r="E1" s="27"/>
      <c r="F1" s="27"/>
      <c r="G1" s="27"/>
      <c r="H1" s="27"/>
      <c r="I1" s="27"/>
      <c r="J1" s="27"/>
      <c r="L1" s="5"/>
      <c r="M1" s="7"/>
    </row>
    <row r="2" s="26" customFormat="1" ht="15.75" spans="1:13">
      <c r="A2" s="4"/>
      <c r="B2" s="4"/>
      <c r="J2" s="5"/>
      <c r="L2" s="5"/>
      <c r="M2" s="48"/>
    </row>
    <row r="3" s="26" customFormat="1" ht="19.5" customHeight="1" spans="1:13">
      <c r="A3" s="4"/>
      <c r="B3" s="4"/>
      <c r="D3" s="28" t="s">
        <v>12</v>
      </c>
      <c r="E3" s="28"/>
      <c r="F3" s="28"/>
      <c r="G3" s="29"/>
      <c r="H3" s="29"/>
      <c r="I3" s="29"/>
      <c r="J3" s="29"/>
      <c r="L3" s="5"/>
      <c r="M3" s="48"/>
    </row>
    <row r="4" s="26" customFormat="1" ht="19.5" customHeight="1" spans="1:13">
      <c r="A4" s="4"/>
      <c r="B4" s="4"/>
      <c r="D4" s="28" t="s">
        <v>13</v>
      </c>
      <c r="E4" s="28"/>
      <c r="F4" s="28"/>
      <c r="G4" s="30"/>
      <c r="H4" s="30"/>
      <c r="I4" s="30"/>
      <c r="J4" s="30"/>
      <c r="L4" s="5"/>
      <c r="M4" s="48"/>
    </row>
    <row r="5" s="26" customFormat="1" ht="19.5" customHeight="1" spans="1:13">
      <c r="A5" s="4"/>
      <c r="B5" s="4"/>
      <c r="D5" s="28" t="s">
        <v>14</v>
      </c>
      <c r="E5" s="28"/>
      <c r="F5" s="28"/>
      <c r="G5" s="30"/>
      <c r="H5" s="30"/>
      <c r="I5" s="30"/>
      <c r="J5" s="30"/>
      <c r="L5" s="5"/>
      <c r="M5" s="48"/>
    </row>
    <row r="6" s="26" customFormat="1" ht="19.5" customHeight="1" spans="1:13">
      <c r="A6" s="4"/>
      <c r="B6" s="4"/>
      <c r="D6" s="28" t="s">
        <v>15</v>
      </c>
      <c r="E6" s="28"/>
      <c r="F6" s="28"/>
      <c r="G6" s="30"/>
      <c r="H6" s="30"/>
      <c r="I6" s="30"/>
      <c r="J6" s="30"/>
      <c r="L6" s="5"/>
      <c r="M6" s="48"/>
    </row>
    <row r="7" s="2" customFormat="1" ht="30.75" customHeight="1" spans="1:13">
      <c r="A7" s="31"/>
      <c r="B7" s="31"/>
      <c r="D7" s="28" t="s">
        <v>16</v>
      </c>
      <c r="E7" s="28"/>
      <c r="F7" s="28"/>
      <c r="G7" s="30"/>
      <c r="H7" s="30"/>
      <c r="I7" s="30"/>
      <c r="J7" s="30"/>
      <c r="L7" s="1"/>
      <c r="M7" s="49"/>
    </row>
    <row r="8" s="2" customFormat="1" ht="19.5" customHeight="1" spans="1:13">
      <c r="A8" s="31"/>
      <c r="B8" s="31"/>
      <c r="D8" s="28" t="s">
        <v>17</v>
      </c>
      <c r="E8" s="28"/>
      <c r="F8" s="28"/>
      <c r="G8" s="30"/>
      <c r="H8" s="30"/>
      <c r="I8" s="30"/>
      <c r="J8" s="30"/>
      <c r="L8" s="1"/>
      <c r="M8" s="49"/>
    </row>
    <row r="9" s="2" customFormat="1" ht="20.25" customHeight="1" spans="1:13">
      <c r="A9" s="32"/>
      <c r="B9" s="32"/>
      <c r="C9" s="33"/>
      <c r="D9" s="28" t="s">
        <v>18</v>
      </c>
      <c r="E9" s="28"/>
      <c r="F9" s="28"/>
      <c r="G9" s="34"/>
      <c r="H9" s="34"/>
      <c r="I9" s="34"/>
      <c r="J9" s="34"/>
      <c r="L9" s="1"/>
      <c r="M9" s="49"/>
    </row>
    <row r="10" s="2" customFormat="1" spans="1:13">
      <c r="A10" s="32"/>
      <c r="B10" s="32"/>
      <c r="C10" s="33"/>
      <c r="G10" s="1"/>
      <c r="J10" s="1"/>
      <c r="L10" s="1"/>
      <c r="M10" s="49"/>
    </row>
    <row r="12" ht="15.75"/>
    <row r="13" ht="30.75" spans="2:2">
      <c r="B13" s="35" t="s">
        <v>19</v>
      </c>
    </row>
    <row r="14" ht="15.75" spans="2:5">
      <c r="B14" s="35" t="s">
        <v>20</v>
      </c>
      <c r="C14" s="36" t="s">
        <v>21</v>
      </c>
      <c r="D14" s="36"/>
      <c r="E14" s="37"/>
    </row>
    <row r="15" ht="15.75" customHeight="1" spans="2:5">
      <c r="B15" s="35" t="s">
        <v>22</v>
      </c>
      <c r="C15" s="38"/>
      <c r="D15" s="38"/>
      <c r="E15" s="37"/>
    </row>
    <row r="16" ht="15.75" customHeight="1" spans="3:5">
      <c r="C16" s="39"/>
      <c r="D16" s="39"/>
      <c r="E16" s="39"/>
    </row>
    <row r="17" ht="30.75" spans="2:45">
      <c r="B17" s="35" t="s">
        <v>23</v>
      </c>
      <c r="C17" s="40">
        <f>IFERROR((1/1)*100,0)</f>
        <v>100</v>
      </c>
      <c r="D17" s="40"/>
      <c r="E17" s="41"/>
      <c r="F17" s="42" t="s">
        <v>24</v>
      </c>
      <c r="G17" s="40">
        <v>0</v>
      </c>
      <c r="H17" s="4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M17" s="39"/>
      <c r="AN17" s="39"/>
      <c r="AO17" s="39"/>
      <c r="AP17" s="39"/>
      <c r="AQ17" s="39"/>
      <c r="AR17" s="39"/>
      <c r="AS17" s="39"/>
    </row>
    <row r="18" ht="15.75" spans="2:65">
      <c r="B18" s="35" t="s">
        <v>25</v>
      </c>
      <c r="C18" s="40">
        <f>(1/1)*100</f>
        <v>100</v>
      </c>
      <c r="D18" s="40"/>
      <c r="E18" s="43"/>
      <c r="F18" s="43"/>
      <c r="G18" s="43"/>
      <c r="H18" s="43"/>
      <c r="I18" s="39"/>
      <c r="J18" s="39"/>
      <c r="K18" s="39"/>
      <c r="L18" s="39"/>
      <c r="M18" s="39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39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</row>
    <row r="19" customHeight="1" spans="2:74">
      <c r="B19" s="44" t="s">
        <v>26</v>
      </c>
      <c r="C19" s="45" t="s">
        <v>27</v>
      </c>
      <c r="D19" s="45"/>
      <c r="E19" s="45"/>
      <c r="F19" s="45"/>
      <c r="G19" s="45"/>
      <c r="H19" s="45"/>
      <c r="I19" s="45" t="s">
        <v>28</v>
      </c>
      <c r="J19" s="45"/>
      <c r="K19" s="45"/>
      <c r="L19" s="45"/>
      <c r="M19" s="45"/>
      <c r="N19" s="45"/>
      <c r="O19" s="45" t="s">
        <v>29</v>
      </c>
      <c r="P19" s="45"/>
      <c r="Q19" s="45"/>
      <c r="R19" s="45"/>
      <c r="S19" s="45"/>
      <c r="T19" s="45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43"/>
      <c r="AT19" s="54"/>
      <c r="AU19" s="54"/>
      <c r="AV19" s="55"/>
      <c r="AW19" s="55"/>
      <c r="AX19" s="55"/>
      <c r="AY19" s="41"/>
      <c r="AZ19" s="41"/>
      <c r="BA19" s="41"/>
      <c r="BB19" s="41"/>
      <c r="BC19" s="41"/>
      <c r="BD19" s="41"/>
      <c r="BE19" s="41"/>
      <c r="BF19" s="24"/>
      <c r="BG19" s="24"/>
      <c r="BH19" s="24"/>
      <c r="BI19" s="24"/>
      <c r="BJ19" s="24"/>
      <c r="BK19" s="24"/>
      <c r="BL19" s="24"/>
      <c r="BM19" s="24"/>
      <c r="BN19" s="43"/>
      <c r="BO19" s="43"/>
      <c r="BP19" s="43"/>
      <c r="BQ19" s="43"/>
      <c r="BR19" s="43"/>
      <c r="BS19" s="43"/>
      <c r="BT19" s="43"/>
      <c r="BU19" s="43"/>
      <c r="BV19" s="43"/>
    </row>
    <row r="20" ht="30.75" customHeight="1" spans="1:74">
      <c r="A20" s="39"/>
      <c r="B20" s="44"/>
      <c r="C20" s="46" t="s">
        <v>30</v>
      </c>
      <c r="D20" s="47" t="s">
        <v>31</v>
      </c>
      <c r="E20" s="47" t="s">
        <v>32</v>
      </c>
      <c r="F20" s="46" t="s">
        <v>33</v>
      </c>
      <c r="G20" s="46" t="s">
        <v>34</v>
      </c>
      <c r="H20" s="47" t="s">
        <v>35</v>
      </c>
      <c r="I20" s="47" t="s">
        <v>36</v>
      </c>
      <c r="J20" s="47" t="s">
        <v>37</v>
      </c>
      <c r="K20" s="47" t="s">
        <v>38</v>
      </c>
      <c r="L20" s="47" t="s">
        <v>39</v>
      </c>
      <c r="M20" s="47" t="s">
        <v>40</v>
      </c>
      <c r="N20" s="46" t="s">
        <v>41</v>
      </c>
      <c r="O20" s="47" t="s">
        <v>36</v>
      </c>
      <c r="P20" s="47" t="s">
        <v>37</v>
      </c>
      <c r="Q20" s="47" t="s">
        <v>38</v>
      </c>
      <c r="R20" s="47" t="s">
        <v>39</v>
      </c>
      <c r="S20" s="47" t="s">
        <v>40</v>
      </c>
      <c r="T20" s="46" t="s">
        <v>41</v>
      </c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3"/>
      <c r="AH20" s="53"/>
      <c r="AI20" s="53"/>
      <c r="AJ20" s="53"/>
      <c r="AK20" s="53"/>
      <c r="AL20" s="41"/>
      <c r="AM20" s="53"/>
      <c r="AN20" s="53"/>
      <c r="AO20" s="53"/>
      <c r="AP20" s="53"/>
      <c r="AQ20" s="53"/>
      <c r="AR20" s="41"/>
      <c r="AS20" s="39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39"/>
      <c r="BO20" s="39"/>
      <c r="BP20" s="39"/>
      <c r="BQ20" s="39"/>
      <c r="BR20" s="39"/>
      <c r="BS20" s="39"/>
      <c r="BT20" s="39"/>
      <c r="BU20" s="39"/>
      <c r="BV20" s="39"/>
    </row>
    <row r="21" spans="1:80">
      <c r="A21" s="39"/>
      <c r="B21" s="46" t="s">
        <v>42</v>
      </c>
      <c r="C21" s="46">
        <v>100</v>
      </c>
      <c r="D21" s="46">
        <f>IFERROR(COUNTIF(Escenarios!Q:Q,"OK"),"")</f>
        <v>0</v>
      </c>
      <c r="E21" s="46" t="str">
        <f>VLOOKUP(Consolidado!B21,LISTAS!C:D,2,0)</f>
        <v>No Funcionales</v>
      </c>
      <c r="F21" s="46">
        <f>IFERROR(COUNTIF(Escenarios!I:I,"SI"),"")</f>
        <v>0</v>
      </c>
      <c r="G21" s="46">
        <f>IFERROR(COUNTIF(Escenarios!J:J,"SI"),"")</f>
        <v>0</v>
      </c>
      <c r="H21" s="46">
        <f>COUNTIF(Escenarios!A:A,"&gt;0")</f>
        <v>7</v>
      </c>
      <c r="I21" s="46">
        <f>IFERROR(IF(SUM($K$21,$L$21)="","",SUM($K$21,$L$21)),"")</f>
        <v>0</v>
      </c>
      <c r="J21" s="46">
        <f>IFERROR(IF(SUM($H$21,(($I$21)*-1),(($M$21)*-1))="","",SUM($H$21,(($I$21)*-1),(($M$21)*-1))),"")</f>
        <v>7</v>
      </c>
      <c r="K21" s="46">
        <f>IFERROR(COUNTIF(Escenarios!K:K,"PASÓ"),"")</f>
        <v>0</v>
      </c>
      <c r="L21" s="46">
        <f>IFERROR(COUNTIF(Escenarios!K:K,"FALLÓ"),"")</f>
        <v>0</v>
      </c>
      <c r="M21" s="46">
        <f>IFERROR(COUNTIF(Escenarios!K:K,"NO APLICA"),"")</f>
        <v>0</v>
      </c>
      <c r="N21" s="46">
        <f t="array" ref="N21">(SUM(IFERROR(1/COUNTIF(Escenarios!M:M,Escenarios!M:M),0)))-1</f>
        <v>0</v>
      </c>
      <c r="O21" s="46">
        <f>IFERROR(IF(SUM($Q$21,$R$21)="","",SUM($Q$21,$R$21)),"")</f>
        <v>0</v>
      </c>
      <c r="P21" s="46">
        <f>IFERROR(IF(SUM($H$21,(($O$21)*-1),(($S$21)*-1))="","",SUM($H$21,(($O$21)*-1),(($S$21)*-1))),"")</f>
        <v>7</v>
      </c>
      <c r="Q21" s="46">
        <f>IFERROR(COUNTIF(Escenarios!N:N,"PASÓ"),"")</f>
        <v>0</v>
      </c>
      <c r="R21" s="46">
        <f>IFERROR(COUNTIF(Escenarios!N:N,"FALLÓ"),"")</f>
        <v>0</v>
      </c>
      <c r="S21" s="46">
        <f>IFERROR(COUNTIF(Escenarios!N:N,"NO APLICA"),"")</f>
        <v>0</v>
      </c>
      <c r="T21" s="46">
        <f t="array" ref="T21">(SUM(IFERROR(1/COUNTIF(Escenarios!P:P,Escenarios!P:P),0)))-1</f>
        <v>-1</v>
      </c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</row>
    <row r="22" spans="1:80">
      <c r="A22" s="41"/>
      <c r="B22" s="46" t="s">
        <v>43</v>
      </c>
      <c r="C22" s="46">
        <v>0</v>
      </c>
      <c r="D22" s="46">
        <f>IFERROR(COUNTIF(xxxx!Q:Q,"OK"),"")</f>
        <v>0</v>
      </c>
      <c r="E22" s="46" t="str">
        <f>VLOOKUP(Consolidado!B22,LISTAS!C:D,2,0)</f>
        <v>Funcionales</v>
      </c>
      <c r="F22" s="46">
        <f>IFERROR(COUNTIF(xxxx!I:I,"SI"),"")</f>
        <v>0</v>
      </c>
      <c r="G22" s="46">
        <f>IFERROR(COUNTIF(xxxx!J:J,"SI"),"")</f>
        <v>0</v>
      </c>
      <c r="H22" s="46">
        <f>COUNTIF(xxxx!A:A,"&gt;0")</f>
        <v>0</v>
      </c>
      <c r="I22" s="46">
        <f>IFERROR(IF(SUM($K$22,$L$22)="","",SUM($K$22,$L$22)),"")</f>
        <v>0</v>
      </c>
      <c r="J22" s="46">
        <f>IFERROR(IF(SUM($H$22,(($I$22)*-1),(($M$22)*-1))="","",SUM($H$22,(($I$22)*-1),(($M$22)*-1))),"")</f>
        <v>0</v>
      </c>
      <c r="K22" s="46">
        <f>IFERROR(COUNTIF(xxxx!K:K,"PASÓ"),"")</f>
        <v>0</v>
      </c>
      <c r="L22" s="46">
        <f>IFERROR(COUNTIF(xxxx!K:K,"FALLÓ"),"")</f>
        <v>0</v>
      </c>
      <c r="M22" s="46">
        <f>IFERROR(COUNTIF(xxxx!K:K,"NO APLICA"),"")</f>
        <v>0</v>
      </c>
      <c r="N22" s="46">
        <f t="array" ref="N22">(SUM(IFERROR(1/COUNTIF(xxxx!M:M,xxxx!M:M),0)))-1</f>
        <v>0</v>
      </c>
      <c r="O22" s="46">
        <f>IFERROR(IF(SUM($Q$22,$R$22)="","",SUM($Q$22,$R$22)),"")</f>
        <v>0</v>
      </c>
      <c r="P22" s="46">
        <f>IFERROR(IF(SUM($H$22,(($O$22)*-1),(($S$22)*-1))="","",SUM($H$22,(($O$22)*-1),(($S$22)*-1))),"")</f>
        <v>0</v>
      </c>
      <c r="Q22" s="46">
        <f>IFERROR(COUNTIF(xxxx!N:N,"PASÓ"),"")</f>
        <v>0</v>
      </c>
      <c r="R22" s="46">
        <f>IFERROR(COUNTIF(xxxx!N:N,"FALLÓ"),"")</f>
        <v>0</v>
      </c>
      <c r="S22" s="46">
        <f>IFERROR(COUNTIF(xxxx!N:N,"NO APLICA"),"")</f>
        <v>0</v>
      </c>
      <c r="T22" s="46">
        <f t="array" ref="T22">(SUM(IFERROR(1/COUNTIF(xxxx!P:P,xxxx!P:P),0)))-1</f>
        <v>0</v>
      </c>
      <c r="U22" s="41"/>
      <c r="V22" s="50"/>
      <c r="W22" s="50"/>
      <c r="X22" s="50"/>
      <c r="Y22" s="50"/>
      <c r="Z22" s="50"/>
      <c r="AA22" s="41"/>
      <c r="AB22" s="41"/>
      <c r="AC22" s="41"/>
      <c r="AD22" s="50"/>
      <c r="AE22" s="50"/>
      <c r="AF22" s="50"/>
      <c r="AG22" s="50"/>
      <c r="AH22" s="50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</row>
    <row r="23" spans="1:7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50"/>
      <c r="AE23" s="50"/>
      <c r="AF23" s="50"/>
      <c r="AG23" s="50"/>
      <c r="AH23" s="50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</row>
    <row r="24" spans="1:73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</row>
    <row r="25" spans="1:73">
      <c r="A25" s="41"/>
      <c r="B25" s="41"/>
      <c r="C25" s="41"/>
      <c r="D25" s="41"/>
      <c r="E25" s="41"/>
      <c r="F25" s="41"/>
      <c r="G25" s="41"/>
      <c r="H25" s="41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</row>
    <row r="26" spans="1:73">
      <c r="A26" s="39"/>
      <c r="B26" s="41"/>
      <c r="C26" s="41"/>
      <c r="D26" s="41"/>
      <c r="E26" s="41"/>
      <c r="F26" s="41"/>
      <c r="G26" s="41"/>
      <c r="H26" s="41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</row>
    <row r="27" spans="1:7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</row>
    <row r="28" spans="1:7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</row>
    <row r="29" spans="1:7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</row>
    <row r="30" spans="1:59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</row>
    <row r="31" spans="1:59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</row>
    <row r="32" spans="1:59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</row>
    <row r="33" spans="1:47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</row>
    <row r="34" spans="1:47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</row>
    <row r="35" spans="1:19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</row>
    <row r="36" spans="1:1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</row>
    <row r="37" spans="1:1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</row>
  </sheetData>
  <mergeCells count="26">
    <mergeCell ref="D1:J1"/>
    <mergeCell ref="D3:F3"/>
    <mergeCell ref="G3:J3"/>
    <mergeCell ref="D4:F4"/>
    <mergeCell ref="G4:J4"/>
    <mergeCell ref="D5:F5"/>
    <mergeCell ref="G5:J5"/>
    <mergeCell ref="D6:F6"/>
    <mergeCell ref="G6:J6"/>
    <mergeCell ref="D7:F7"/>
    <mergeCell ref="G7:J7"/>
    <mergeCell ref="D8:F8"/>
    <mergeCell ref="G8:J8"/>
    <mergeCell ref="D9:F9"/>
    <mergeCell ref="G9:J9"/>
    <mergeCell ref="C14:D14"/>
    <mergeCell ref="C15:D15"/>
    <mergeCell ref="C17:D17"/>
    <mergeCell ref="G17:H17"/>
    <mergeCell ref="C18:D18"/>
    <mergeCell ref="C19:H19"/>
    <mergeCell ref="I19:N19"/>
    <mergeCell ref="O19:T19"/>
    <mergeCell ref="AM19:AR19"/>
    <mergeCell ref="BF19:BM19"/>
    <mergeCell ref="B19:B20"/>
  </mergeCells>
  <dataValidations count="1">
    <dataValidation type="list" allowBlank="1" showInputMessage="1" showErrorMessage="1" sqref="C15:D15">
      <formula1>LISTAS!$A$2:$A$9</formula1>
    </dataValidation>
  </dataValidations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3" sqref="C3"/>
    </sheetView>
  </sheetViews>
  <sheetFormatPr defaultColWidth="10.6952380952381" defaultRowHeight="15" outlineLevelRow="5" outlineLevelCol="3"/>
  <cols>
    <col min="1" max="1" width="15.4285714285714" customWidth="1"/>
  </cols>
  <sheetData>
    <row r="1" spans="1:4">
      <c r="A1" s="23" t="s">
        <v>44</v>
      </c>
      <c r="C1" s="24" t="s">
        <v>26</v>
      </c>
      <c r="D1" s="24"/>
    </row>
    <row r="2" spans="1:4">
      <c r="A2" s="25" t="s">
        <v>45</v>
      </c>
      <c r="C2" s="23" t="s">
        <v>46</v>
      </c>
      <c r="D2" s="23" t="s">
        <v>22</v>
      </c>
    </row>
    <row r="3" spans="1:4">
      <c r="A3" s="25" t="s">
        <v>47</v>
      </c>
      <c r="C3" t="s">
        <v>48</v>
      </c>
      <c r="D3" t="s">
        <v>45</v>
      </c>
    </row>
    <row r="4" spans="1:4">
      <c r="A4" s="25"/>
      <c r="C4" t="s">
        <v>49</v>
      </c>
      <c r="D4" t="s">
        <v>45</v>
      </c>
    </row>
    <row r="5" spans="3:4">
      <c r="C5" t="s">
        <v>42</v>
      </c>
      <c r="D5" t="s">
        <v>47</v>
      </c>
    </row>
    <row r="6" spans="3:4">
      <c r="C6" t="s">
        <v>43</v>
      </c>
      <c r="D6" t="s">
        <v>45</v>
      </c>
    </row>
  </sheetData>
  <mergeCells count="1">
    <mergeCell ref="C1:D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A1:Q109"/>
  <sheetViews>
    <sheetView showGridLines="0" zoomScale="85" zoomScaleNormal="85" workbookViewId="0">
      <pane xSplit="1" ySplit="2" topLeftCell="B3" activePane="bottomRight" state="frozen"/>
      <selection/>
      <selection pane="topRight"/>
      <selection pane="bottomLeft"/>
      <selection pane="bottomRight" activeCell="C5" sqref="C5"/>
    </sheetView>
  </sheetViews>
  <sheetFormatPr defaultColWidth="35.1047619047619" defaultRowHeight="15"/>
  <cols>
    <col min="1" max="1" width="8.85714285714286" style="4" customWidth="1"/>
    <col min="2" max="2" width="17.1428571428571" style="4" customWidth="1"/>
    <col min="3" max="3" width="28" style="5" customWidth="1"/>
    <col min="4" max="4" width="26" style="6" customWidth="1"/>
    <col min="5" max="5" width="43.1428571428571" style="6" customWidth="1"/>
    <col min="6" max="6" width="35.4285714285714" style="6" customWidth="1"/>
    <col min="7" max="7" width="37.5714285714286" style="6" customWidth="1"/>
    <col min="8" max="8" width="37.1428571428571" style="6" hidden="1" customWidth="1"/>
    <col min="9" max="10" width="19.5714285714286" style="6" customWidth="1"/>
    <col min="11" max="11" width="13.4285714285714" style="6" customWidth="1"/>
    <col min="12" max="12" width="43.5714285714286" style="6" customWidth="1"/>
    <col min="13" max="16" width="16.4285714285714" style="5" customWidth="1"/>
    <col min="17" max="17" width="13.1428571428571" style="7" customWidth="1"/>
    <col min="18" max="1024" width="35.1428571428571" style="6"/>
  </cols>
  <sheetData>
    <row r="1" s="1" customFormat="1" ht="36.75" customHeight="1" spans="1:17">
      <c r="A1" s="8" t="s">
        <v>50</v>
      </c>
      <c r="B1" s="8" t="s">
        <v>51</v>
      </c>
      <c r="C1" s="8" t="s">
        <v>9</v>
      </c>
      <c r="D1" s="8" t="s">
        <v>52</v>
      </c>
      <c r="E1" s="8" t="s">
        <v>53</v>
      </c>
      <c r="F1" s="8" t="s">
        <v>54</v>
      </c>
      <c r="G1" s="8" t="s">
        <v>55</v>
      </c>
      <c r="H1" s="9" t="s">
        <v>56</v>
      </c>
      <c r="I1" s="8" t="s">
        <v>33</v>
      </c>
      <c r="J1" s="8" t="s">
        <v>34</v>
      </c>
      <c r="K1" s="13" t="s">
        <v>57</v>
      </c>
      <c r="L1" s="13" t="s">
        <v>58</v>
      </c>
      <c r="M1" s="13" t="s">
        <v>59</v>
      </c>
      <c r="N1" s="13" t="s">
        <v>57</v>
      </c>
      <c r="O1" s="13" t="s">
        <v>58</v>
      </c>
      <c r="P1" s="13" t="s">
        <v>59</v>
      </c>
      <c r="Q1" s="8" t="s">
        <v>60</v>
      </c>
    </row>
    <row r="2" s="2" customFormat="1" ht="27.75" customHeight="1" spans="1:17">
      <c r="A2" s="8"/>
      <c r="B2" s="8"/>
      <c r="C2" s="8"/>
      <c r="D2" s="8"/>
      <c r="E2" s="8"/>
      <c r="F2" s="8"/>
      <c r="G2" s="8"/>
      <c r="H2" s="9"/>
      <c r="I2" s="8"/>
      <c r="J2" s="8"/>
      <c r="K2" s="14" t="s">
        <v>61</v>
      </c>
      <c r="L2" s="14"/>
      <c r="M2" s="14"/>
      <c r="N2" s="14" t="s">
        <v>62</v>
      </c>
      <c r="O2" s="14"/>
      <c r="P2" s="14"/>
      <c r="Q2" s="8"/>
    </row>
    <row r="3" s="3" customFormat="1" ht="18" customHeight="1" spans="1:17">
      <c r="A3" s="10" t="s">
        <v>63</v>
      </c>
      <c r="B3" s="11"/>
      <c r="C3" s="11"/>
      <c r="D3" s="11"/>
      <c r="E3" s="11"/>
      <c r="F3" s="11"/>
      <c r="G3" s="11"/>
      <c r="H3" s="12"/>
      <c r="I3" s="12"/>
      <c r="J3" s="12"/>
      <c r="K3" s="10"/>
      <c r="L3" s="12"/>
      <c r="M3" s="10"/>
      <c r="N3" s="10"/>
      <c r="O3" s="12"/>
      <c r="P3" s="10"/>
      <c r="Q3" s="15"/>
    </row>
    <row r="109" ht="39.75" customHeight="1" spans="1:17">
      <c r="A109" s="16"/>
      <c r="B109" s="16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6"/>
      <c r="N109" s="16"/>
      <c r="O109" s="16"/>
      <c r="P109" s="16"/>
      <c r="Q109" s="18"/>
    </row>
  </sheetData>
  <mergeCells count="14">
    <mergeCell ref="K2:M2"/>
    <mergeCell ref="N2:P2"/>
    <mergeCell ref="B3:G3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Q1:Q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A1:Q110"/>
  <sheetViews>
    <sheetView showGridLines="0" tabSelected="1" zoomScale="85" zoomScaleNormal="85" workbookViewId="0">
      <pane xSplit="1" ySplit="2" topLeftCell="B3" activePane="bottomRight" state="frozen"/>
      <selection/>
      <selection pane="topRight"/>
      <selection pane="bottomLeft"/>
      <selection pane="bottomRight" activeCell="D5" sqref="D5"/>
    </sheetView>
  </sheetViews>
  <sheetFormatPr defaultColWidth="35.1047619047619" defaultRowHeight="15"/>
  <cols>
    <col min="1" max="1" width="8.85714285714286" style="4" customWidth="1"/>
    <col min="2" max="2" width="17.1428571428571" style="4" customWidth="1"/>
    <col min="3" max="3" width="38.1428571428571" style="5" customWidth="1"/>
    <col min="4" max="4" width="32.7714285714286" style="6" customWidth="1"/>
    <col min="5" max="5" width="43.1428571428571" style="6" customWidth="1"/>
    <col min="6" max="6" width="35.4285714285714" style="6" customWidth="1"/>
    <col min="7" max="7" width="37.5714285714286" style="6" customWidth="1"/>
    <col min="8" max="8" width="37.1428571428571" style="6" hidden="1" customWidth="1"/>
    <col min="9" max="10" width="19.5714285714286" style="6" customWidth="1"/>
    <col min="11" max="11" width="13.4285714285714" style="6" customWidth="1"/>
    <col min="12" max="12" width="43.5714285714286" style="6" customWidth="1"/>
    <col min="13" max="16" width="16.4285714285714" style="5" customWidth="1"/>
    <col min="17" max="17" width="13.1428571428571" style="7" customWidth="1"/>
    <col min="18" max="1024" width="35.1428571428571" style="6"/>
  </cols>
  <sheetData>
    <row r="1" s="1" customFormat="1" ht="16.5" spans="1:17">
      <c r="A1" s="8" t="s">
        <v>50</v>
      </c>
      <c r="B1" s="8" t="s">
        <v>51</v>
      </c>
      <c r="C1" s="8" t="s">
        <v>9</v>
      </c>
      <c r="D1" s="8" t="s">
        <v>52</v>
      </c>
      <c r="E1" s="8" t="s">
        <v>53</v>
      </c>
      <c r="F1" s="8" t="s">
        <v>54</v>
      </c>
      <c r="G1" s="8" t="s">
        <v>55</v>
      </c>
      <c r="H1" s="9" t="s">
        <v>56</v>
      </c>
      <c r="I1" s="8" t="s">
        <v>33</v>
      </c>
      <c r="J1" s="8" t="s">
        <v>34</v>
      </c>
      <c r="K1" s="13" t="s">
        <v>57</v>
      </c>
      <c r="L1" s="13" t="s">
        <v>58</v>
      </c>
      <c r="M1" s="13" t="s">
        <v>59</v>
      </c>
      <c r="N1"/>
      <c r="O1"/>
      <c r="P1"/>
      <c r="Q1"/>
    </row>
    <row r="2" s="2" customFormat="1" ht="16.5" spans="1:17">
      <c r="A2" s="8"/>
      <c r="B2" s="8"/>
      <c r="C2" s="8"/>
      <c r="D2" s="8"/>
      <c r="E2" s="8"/>
      <c r="F2" s="8"/>
      <c r="G2" s="8"/>
      <c r="H2" s="9"/>
      <c r="I2" s="8"/>
      <c r="J2" s="8"/>
      <c r="K2" s="14" t="s">
        <v>61</v>
      </c>
      <c r="L2" s="14"/>
      <c r="M2" s="14"/>
      <c r="N2"/>
      <c r="O2"/>
      <c r="P2"/>
      <c r="Q2"/>
    </row>
    <row r="3" s="3" customFormat="1" ht="19" customHeight="1" spans="1:17">
      <c r="A3" s="10" t="s">
        <v>63</v>
      </c>
      <c r="B3" s="11"/>
      <c r="C3" s="11"/>
      <c r="D3" s="11"/>
      <c r="E3" s="11"/>
      <c r="F3" s="11"/>
      <c r="G3" s="11"/>
      <c r="H3" s="12"/>
      <c r="I3" s="12"/>
      <c r="J3" s="12"/>
      <c r="K3" s="10"/>
      <c r="L3" s="12"/>
      <c r="M3" s="10"/>
      <c r="N3"/>
      <c r="O3"/>
      <c r="P3"/>
      <c r="Q3"/>
    </row>
    <row r="4" ht="90" spans="1:17">
      <c r="A4" s="19">
        <v>1</v>
      </c>
      <c r="B4" s="20" t="s">
        <v>64</v>
      </c>
      <c r="C4" s="20" t="s">
        <v>65</v>
      </c>
      <c r="D4" s="20" t="s">
        <v>66</v>
      </c>
      <c r="E4" s="21" t="s">
        <v>67</v>
      </c>
      <c r="F4" s="20" t="s">
        <v>68</v>
      </c>
      <c r="G4" s="22"/>
      <c r="H4" s="20"/>
      <c r="I4" s="22" t="s">
        <v>69</v>
      </c>
      <c r="J4" s="22" t="s">
        <v>69</v>
      </c>
      <c r="K4" s="19"/>
      <c r="L4" s="21"/>
      <c r="M4" s="22"/>
      <c r="N4"/>
      <c r="O4"/>
      <c r="P4"/>
      <c r="Q4"/>
    </row>
    <row r="5" ht="95" customHeight="1" spans="1:17">
      <c r="A5" s="19">
        <v>2</v>
      </c>
      <c r="B5" s="20" t="s">
        <v>70</v>
      </c>
      <c r="C5" s="20" t="s">
        <v>71</v>
      </c>
      <c r="D5" s="20" t="s">
        <v>72</v>
      </c>
      <c r="E5" s="21" t="s">
        <v>73</v>
      </c>
      <c r="F5" s="20" t="s">
        <v>74</v>
      </c>
      <c r="G5" s="22"/>
      <c r="H5" s="20"/>
      <c r="I5" s="22" t="s">
        <v>69</v>
      </c>
      <c r="J5" s="22" t="s">
        <v>69</v>
      </c>
      <c r="K5" s="19"/>
      <c r="L5" s="21"/>
      <c r="M5" s="22"/>
      <c r="N5"/>
      <c r="O5"/>
      <c r="P5"/>
      <c r="Q5"/>
    </row>
    <row r="6" ht="60" spans="1:13">
      <c r="A6" s="19">
        <v>3</v>
      </c>
      <c r="B6" s="20" t="s">
        <v>70</v>
      </c>
      <c r="C6" s="20" t="s">
        <v>75</v>
      </c>
      <c r="D6" s="20" t="s">
        <v>76</v>
      </c>
      <c r="E6" s="21" t="s">
        <v>77</v>
      </c>
      <c r="F6" s="20" t="s">
        <v>78</v>
      </c>
      <c r="G6" s="22"/>
      <c r="H6" s="20"/>
      <c r="I6" s="22" t="s">
        <v>69</v>
      </c>
      <c r="J6" s="22" t="s">
        <v>69</v>
      </c>
      <c r="K6" s="19"/>
      <c r="L6" s="21"/>
      <c r="M6" s="22"/>
    </row>
    <row r="7" ht="60" spans="1:13">
      <c r="A7" s="19">
        <v>4</v>
      </c>
      <c r="B7" s="20" t="s">
        <v>70</v>
      </c>
      <c r="C7" s="20" t="s">
        <v>79</v>
      </c>
      <c r="D7" s="20" t="s">
        <v>76</v>
      </c>
      <c r="E7" s="21" t="s">
        <v>80</v>
      </c>
      <c r="F7" s="20" t="s">
        <v>78</v>
      </c>
      <c r="G7" s="22"/>
      <c r="H7" s="20"/>
      <c r="I7" s="22" t="s">
        <v>69</v>
      </c>
      <c r="J7" s="22" t="s">
        <v>69</v>
      </c>
      <c r="K7" s="19"/>
      <c r="L7" s="21"/>
      <c r="M7" s="22"/>
    </row>
    <row r="8" ht="60" spans="1:13">
      <c r="A8" s="19">
        <v>5</v>
      </c>
      <c r="B8" s="20" t="s">
        <v>70</v>
      </c>
      <c r="C8" s="20" t="s">
        <v>81</v>
      </c>
      <c r="D8" s="20" t="s">
        <v>76</v>
      </c>
      <c r="E8" s="21" t="s">
        <v>82</v>
      </c>
      <c r="F8" s="20" t="s">
        <v>78</v>
      </c>
      <c r="G8" s="20"/>
      <c r="H8" s="20"/>
      <c r="I8" s="22" t="s">
        <v>69</v>
      </c>
      <c r="J8" s="22" t="s">
        <v>69</v>
      </c>
      <c r="K8" s="19"/>
      <c r="L8" s="21"/>
      <c r="M8" s="22"/>
    </row>
    <row r="9" ht="75" spans="1:13">
      <c r="A9" s="19">
        <v>6</v>
      </c>
      <c r="B9" s="20" t="s">
        <v>70</v>
      </c>
      <c r="C9" s="20" t="s">
        <v>83</v>
      </c>
      <c r="D9" s="20" t="s">
        <v>76</v>
      </c>
      <c r="E9" s="21" t="s">
        <v>84</v>
      </c>
      <c r="F9" s="20" t="s">
        <v>85</v>
      </c>
      <c r="G9" s="20"/>
      <c r="H9" s="20"/>
      <c r="I9" s="22" t="s">
        <v>69</v>
      </c>
      <c r="J9" s="22" t="s">
        <v>69</v>
      </c>
      <c r="K9" s="19"/>
      <c r="L9" s="21"/>
      <c r="M9" s="22"/>
    </row>
    <row r="10" ht="75" spans="1:13">
      <c r="A10" s="19">
        <v>7</v>
      </c>
      <c r="B10" s="20" t="s">
        <v>70</v>
      </c>
      <c r="C10" s="20" t="s">
        <v>86</v>
      </c>
      <c r="D10" s="20" t="s">
        <v>87</v>
      </c>
      <c r="E10" s="21" t="s">
        <v>88</v>
      </c>
      <c r="F10" s="20" t="s">
        <v>89</v>
      </c>
      <c r="G10" s="22"/>
      <c r="H10" s="20"/>
      <c r="I10" s="22" t="s">
        <v>69</v>
      </c>
      <c r="J10" s="22" t="s">
        <v>69</v>
      </c>
      <c r="K10" s="19"/>
      <c r="L10" s="21"/>
      <c r="M10" s="22"/>
    </row>
    <row r="11" spans="1:13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>
      <c r="A16"/>
      <c r="B16"/>
      <c r="C16"/>
      <c r="D16"/>
      <c r="E16"/>
      <c r="F16"/>
      <c r="G16"/>
      <c r="H16"/>
      <c r="I16"/>
      <c r="J16"/>
      <c r="K16"/>
      <c r="L16"/>
      <c r="M16"/>
    </row>
    <row r="110" spans="1:17">
      <c r="A110" s="16"/>
      <c r="B110" s="16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6"/>
      <c r="N110" s="16"/>
      <c r="O110" s="16"/>
      <c r="P110" s="16"/>
      <c r="Q110" s="18"/>
    </row>
  </sheetData>
  <mergeCells count="14">
    <mergeCell ref="K2:M2"/>
    <mergeCell ref="N2:P2"/>
    <mergeCell ref="B3:G3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Q1:Q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A1:Q109"/>
  <sheetViews>
    <sheetView showGridLines="0" zoomScale="85" zoomScaleNormal="85" workbookViewId="0">
      <pane xSplit="1" ySplit="2" topLeftCell="B3" activePane="bottomRight" state="frozen"/>
      <selection/>
      <selection pane="topRight"/>
      <selection pane="bottomLeft"/>
      <selection pane="bottomRight" activeCell="E7" sqref="E7"/>
    </sheetView>
  </sheetViews>
  <sheetFormatPr defaultColWidth="35.1047619047619" defaultRowHeight="15"/>
  <cols>
    <col min="1" max="1" width="8.85714285714286" style="4" customWidth="1"/>
    <col min="2" max="2" width="17.1428571428571" style="4" customWidth="1"/>
    <col min="3" max="3" width="28" style="5" customWidth="1"/>
    <col min="4" max="4" width="26" style="6" customWidth="1"/>
    <col min="5" max="5" width="43.1428571428571" style="6" customWidth="1"/>
    <col min="6" max="6" width="35.4285714285714" style="6" customWidth="1"/>
    <col min="7" max="7" width="37.5714285714286" style="6" customWidth="1"/>
    <col min="8" max="8" width="37.1428571428571" style="6" hidden="1" customWidth="1"/>
    <col min="9" max="10" width="19.5714285714286" style="6" customWidth="1"/>
    <col min="11" max="11" width="13.4285714285714" style="6" customWidth="1"/>
    <col min="12" max="12" width="43.5714285714286" style="6" customWidth="1"/>
    <col min="13" max="16" width="16.4285714285714" style="5" customWidth="1"/>
    <col min="17" max="17" width="13.1428571428571" style="7" customWidth="1"/>
    <col min="18" max="1024" width="35.1428571428571" style="6"/>
  </cols>
  <sheetData>
    <row r="1" s="1" customFormat="1" ht="36.75" customHeight="1" spans="1:17">
      <c r="A1" s="8" t="s">
        <v>50</v>
      </c>
      <c r="B1" s="8" t="s">
        <v>51</v>
      </c>
      <c r="C1" s="8" t="s">
        <v>9</v>
      </c>
      <c r="D1" s="8" t="s">
        <v>52</v>
      </c>
      <c r="E1" s="8" t="s">
        <v>53</v>
      </c>
      <c r="F1" s="8" t="s">
        <v>54</v>
      </c>
      <c r="G1" s="8" t="s">
        <v>55</v>
      </c>
      <c r="H1" s="9" t="s">
        <v>56</v>
      </c>
      <c r="I1" s="8" t="s">
        <v>33</v>
      </c>
      <c r="J1" s="8" t="s">
        <v>34</v>
      </c>
      <c r="K1" s="13" t="s">
        <v>57</v>
      </c>
      <c r="L1" s="13" t="s">
        <v>58</v>
      </c>
      <c r="M1" s="13" t="s">
        <v>59</v>
      </c>
      <c r="N1" s="13" t="s">
        <v>57</v>
      </c>
      <c r="O1" s="13" t="s">
        <v>58</v>
      </c>
      <c r="P1" s="13" t="s">
        <v>59</v>
      </c>
      <c r="Q1" s="8" t="s">
        <v>60</v>
      </c>
    </row>
    <row r="2" s="2" customFormat="1" ht="27.75" customHeight="1" spans="1:17">
      <c r="A2" s="8"/>
      <c r="B2" s="8"/>
      <c r="C2" s="8"/>
      <c r="D2" s="8"/>
      <c r="E2" s="8"/>
      <c r="F2" s="8"/>
      <c r="G2" s="8"/>
      <c r="H2" s="9"/>
      <c r="I2" s="8"/>
      <c r="J2" s="8"/>
      <c r="K2" s="14" t="s">
        <v>61</v>
      </c>
      <c r="L2" s="14"/>
      <c r="M2" s="14"/>
      <c r="N2" s="14" t="s">
        <v>62</v>
      </c>
      <c r="O2" s="14"/>
      <c r="P2" s="14"/>
      <c r="Q2" s="8"/>
    </row>
    <row r="3" s="3" customFormat="1" ht="18" customHeight="1" spans="1:17">
      <c r="A3" s="10" t="s">
        <v>63</v>
      </c>
      <c r="B3" s="11"/>
      <c r="C3" s="11"/>
      <c r="D3" s="11"/>
      <c r="E3" s="11"/>
      <c r="F3" s="11"/>
      <c r="G3" s="11"/>
      <c r="H3" s="12"/>
      <c r="I3" s="12"/>
      <c r="J3" s="12"/>
      <c r="K3" s="10"/>
      <c r="L3" s="12"/>
      <c r="M3" s="10"/>
      <c r="N3" s="10"/>
      <c r="O3" s="12"/>
      <c r="P3" s="10"/>
      <c r="Q3" s="15"/>
    </row>
    <row r="109" ht="39.75" customHeight="1" spans="1:17">
      <c r="A109" s="16"/>
      <c r="B109" s="16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6"/>
      <c r="N109" s="16"/>
      <c r="O109" s="16"/>
      <c r="P109" s="16"/>
      <c r="Q109" s="18"/>
    </row>
  </sheetData>
  <mergeCells count="14">
    <mergeCell ref="K2:M2"/>
    <mergeCell ref="N2:P2"/>
    <mergeCell ref="B3:G3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Q1:Q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Personalsoft S.A.</Company>
  <Application>LibreOffice/6.4.7.2$Linux_X86_64 LibreOffice_project/40$Build-2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ControlDeCambios</vt:lpstr>
      <vt:lpstr>Consolidado</vt:lpstr>
      <vt:lpstr>LISTAS</vt:lpstr>
      <vt:lpstr>DISEÑOS</vt:lpstr>
      <vt:lpstr>Escenarios</vt:lpstr>
      <vt:lpstr>xxxx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juan.maya</cp:lastModifiedBy>
  <dcterms:created xsi:type="dcterms:W3CDTF">2022-07-27T16:26:03Z</dcterms:created>
  <dcterms:modified xsi:type="dcterms:W3CDTF">2022-07-27T17:03:14Z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Personalsoft S.A.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8F1AA7F9D85C427493484E439D55A54C</vt:lpwstr>
  </property>
  <property fmtid="{D5CDD505-2E9C-101B-9397-08002B2CF9AE}" pid="10" name="KSOProductBuildVer">
    <vt:lpwstr>1033-11.2.0.11191</vt:lpwstr>
  </property>
</Properties>
</file>