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OneDrive\Desktop\"/>
    </mc:Choice>
  </mc:AlternateContent>
  <xr:revisionPtr revIDLastSave="0" documentId="13_ncr:1_{9ED4C056-941B-403F-98E4-9625709F914C}" xr6:coauthVersionLast="45" xr6:coauthVersionMax="45" xr10:uidLastSave="{00000000-0000-0000-0000-000000000000}"/>
  <bookViews>
    <workbookView xWindow="165" yWindow="0" windowWidth="20325" windowHeight="10920" activeTab="1" xr2:uid="{95C4771D-72A2-4109-A5FE-DDA8B5D6A9BA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" i="2" l="1"/>
  <c r="K83" i="2"/>
  <c r="L83" i="2" s="1"/>
  <c r="I41" i="2" l="1"/>
  <c r="I42" i="2"/>
  <c r="L42" i="2"/>
  <c r="I43" i="2"/>
  <c r="I44" i="2"/>
  <c r="I45" i="2"/>
  <c r="I46" i="2"/>
  <c r="I47" i="2"/>
  <c r="I48" i="2"/>
  <c r="I49" i="2"/>
  <c r="I50" i="2"/>
  <c r="I51" i="2"/>
  <c r="L51" i="2"/>
  <c r="I52" i="2"/>
  <c r="I53" i="2"/>
  <c r="I54" i="2"/>
  <c r="L54" i="2"/>
  <c r="I55" i="2"/>
  <c r="I56" i="2"/>
  <c r="L56" i="2"/>
  <c r="I57" i="2"/>
  <c r="L57" i="2"/>
  <c r="I58" i="2"/>
  <c r="I59" i="2"/>
  <c r="L59" i="2"/>
  <c r="I60" i="2"/>
  <c r="L60" i="2"/>
  <c r="I61" i="2"/>
  <c r="L61" i="2"/>
  <c r="I62" i="2"/>
  <c r="L62" i="2"/>
  <c r="I63" i="2"/>
  <c r="L63" i="2"/>
  <c r="M63" i="2"/>
  <c r="I64" i="2"/>
  <c r="L64" i="2"/>
  <c r="I65" i="2"/>
  <c r="I66" i="2"/>
  <c r="L66" i="2"/>
  <c r="I67" i="2"/>
  <c r="I68" i="2"/>
  <c r="L68" i="2"/>
  <c r="I69" i="2"/>
  <c r="L69" i="2"/>
  <c r="I70" i="2"/>
  <c r="L70" i="2"/>
  <c r="I71" i="2"/>
  <c r="I72" i="2"/>
  <c r="L72" i="2"/>
  <c r="R32" i="2"/>
  <c r="S32" i="2" s="1"/>
  <c r="T32" i="2" s="1"/>
  <c r="R31" i="2"/>
  <c r="S31" i="2" s="1"/>
  <c r="T31" i="2" s="1"/>
  <c r="Q31" i="2" s="1"/>
  <c r="U32" i="2"/>
  <c r="U33" i="2" s="1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9" i="2"/>
  <c r="L73" i="2"/>
  <c r="L74" i="2"/>
  <c r="L76" i="2"/>
  <c r="L77" i="2"/>
  <c r="L78" i="2"/>
  <c r="L80" i="2"/>
  <c r="L81" i="2"/>
  <c r="L82" i="2"/>
  <c r="L87" i="2"/>
  <c r="L88" i="2"/>
  <c r="L89" i="2"/>
  <c r="L90" i="2"/>
  <c r="L92" i="2"/>
  <c r="L93" i="2"/>
  <c r="L94" i="2"/>
  <c r="L95" i="2"/>
  <c r="L96" i="2"/>
  <c r="L97" i="2"/>
  <c r="L98" i="2"/>
  <c r="L99" i="2"/>
  <c r="L100" i="2"/>
  <c r="L101" i="2"/>
  <c r="L103" i="2"/>
  <c r="L105" i="2"/>
  <c r="L106" i="2"/>
  <c r="L107" i="2"/>
  <c r="L108" i="2"/>
  <c r="L109" i="2"/>
  <c r="L110" i="2"/>
  <c r="L111" i="2"/>
  <c r="L112" i="2"/>
  <c r="L113" i="2"/>
  <c r="L114" i="2"/>
  <c r="L116" i="2"/>
  <c r="L117" i="2"/>
  <c r="L118" i="2"/>
  <c r="L119" i="2"/>
  <c r="L120" i="2"/>
  <c r="L121" i="2"/>
  <c r="L122" i="2"/>
  <c r="L123" i="2"/>
  <c r="L124" i="2"/>
  <c r="L37" i="2"/>
  <c r="I90" i="2"/>
  <c r="R33" i="2" l="1"/>
  <c r="S33" i="2" s="1"/>
  <c r="T33" i="2" s="1"/>
  <c r="Q32" i="2" s="1"/>
  <c r="R34" i="2"/>
  <c r="S34" i="2" s="1"/>
  <c r="T34" i="2" s="1"/>
  <c r="U34" i="2"/>
  <c r="I123" i="2"/>
  <c r="I122" i="2"/>
  <c r="I121" i="2"/>
  <c r="I120" i="2"/>
  <c r="I119" i="2"/>
  <c r="I118" i="2"/>
  <c r="I114" i="2"/>
  <c r="I113" i="2"/>
  <c r="I108" i="2"/>
  <c r="I107" i="2"/>
  <c r="I106" i="2"/>
  <c r="I101" i="2"/>
  <c r="I99" i="2"/>
  <c r="I98" i="2"/>
  <c r="I97" i="2"/>
  <c r="I93" i="2"/>
  <c r="I92" i="2"/>
  <c r="I88" i="2"/>
  <c r="I87" i="2"/>
  <c r="I82" i="2"/>
  <c r="I73" i="2"/>
  <c r="I124" i="2"/>
  <c r="I125" i="2"/>
  <c r="I74" i="2"/>
  <c r="I75" i="2"/>
  <c r="I76" i="2"/>
  <c r="I77" i="2"/>
  <c r="I78" i="2"/>
  <c r="I79" i="2"/>
  <c r="I80" i="2"/>
  <c r="I81" i="2"/>
  <c r="I84" i="2"/>
  <c r="I85" i="2"/>
  <c r="I86" i="2"/>
  <c r="I89" i="2"/>
  <c r="I91" i="2"/>
  <c r="I94" i="2"/>
  <c r="I95" i="2"/>
  <c r="I96" i="2"/>
  <c r="I100" i="2"/>
  <c r="I102" i="2"/>
  <c r="I103" i="2"/>
  <c r="I104" i="2"/>
  <c r="I105" i="2"/>
  <c r="I109" i="2"/>
  <c r="I110" i="2"/>
  <c r="I111" i="2"/>
  <c r="I112" i="2"/>
  <c r="I115" i="2"/>
  <c r="I116" i="2"/>
  <c r="I117" i="2"/>
  <c r="I66" i="1"/>
  <c r="I65" i="1"/>
  <c r="I34" i="2"/>
  <c r="I35" i="2"/>
  <c r="I36" i="2"/>
  <c r="I37" i="2"/>
  <c r="I38" i="2"/>
  <c r="I39" i="2"/>
  <c r="I40" i="2"/>
  <c r="I33" i="2"/>
  <c r="I3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D5" i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C5" i="1"/>
  <c r="K41" i="2" l="1"/>
  <c r="L41" i="2" s="1"/>
  <c r="Q33" i="2"/>
  <c r="K58" i="2"/>
  <c r="L58" i="2" s="1"/>
  <c r="R35" i="2"/>
  <c r="S35" i="2" s="1"/>
  <c r="T35" i="2" s="1"/>
  <c r="U35" i="2"/>
  <c r="K48" i="2"/>
  <c r="L48" i="2" s="1"/>
  <c r="K47" i="2"/>
  <c r="L47" i="2" s="1"/>
  <c r="K55" i="2"/>
  <c r="L55" i="2" s="1"/>
  <c r="K67" i="2"/>
  <c r="L67" i="2" s="1"/>
  <c r="K53" i="2"/>
  <c r="L53" i="2" s="1"/>
  <c r="K45" i="2"/>
  <c r="L45" i="2" s="1"/>
  <c r="K46" i="2"/>
  <c r="L46" i="2" s="1"/>
  <c r="K65" i="2"/>
  <c r="L65" i="2" s="1"/>
  <c r="K91" i="2"/>
  <c r="L91" i="2" s="1"/>
  <c r="K50" i="2"/>
  <c r="L50" i="2" s="1"/>
  <c r="K49" i="2"/>
  <c r="L49" i="2" s="1"/>
  <c r="K52" i="2"/>
  <c r="L52" i="2" s="1"/>
  <c r="K44" i="2"/>
  <c r="L44" i="2" s="1"/>
  <c r="K43" i="2"/>
  <c r="L43" i="2" s="1"/>
  <c r="K71" i="2"/>
  <c r="L71" i="2" s="1"/>
  <c r="K31" i="2"/>
  <c r="L31" i="2" s="1"/>
  <c r="K33" i="2"/>
  <c r="L33" i="2" s="1"/>
  <c r="K39" i="2"/>
  <c r="L39" i="2" s="1"/>
  <c r="K36" i="2"/>
  <c r="L36" i="2" s="1"/>
  <c r="K104" i="2"/>
  <c r="L104" i="2" s="1"/>
  <c r="K115" i="2"/>
  <c r="L115" i="2" s="1"/>
  <c r="K125" i="2"/>
  <c r="L125" i="2" s="1"/>
  <c r="K35" i="2"/>
  <c r="L35" i="2" s="1"/>
  <c r="K32" i="2"/>
  <c r="L32" i="2" s="1"/>
  <c r="K38" i="2"/>
  <c r="L38" i="2" s="1"/>
  <c r="K34" i="2"/>
  <c r="L34" i="2" s="1"/>
  <c r="K84" i="2"/>
  <c r="L84" i="2" s="1"/>
  <c r="K40" i="2"/>
  <c r="L40" i="2" s="1"/>
  <c r="I12" i="1"/>
  <c r="K86" i="2"/>
  <c r="L86" i="2" s="1"/>
  <c r="K79" i="2"/>
  <c r="L79" i="2" s="1"/>
  <c r="K75" i="2"/>
  <c r="L75" i="2" s="1"/>
  <c r="K102" i="2"/>
  <c r="L102" i="2" s="1"/>
  <c r="K85" i="2"/>
  <c r="L85" i="2" s="1"/>
  <c r="G66" i="1"/>
  <c r="J65" i="1"/>
  <c r="L65" i="1"/>
  <c r="K65" i="1"/>
  <c r="M65" i="1"/>
  <c r="G65" i="1"/>
  <c r="J64" i="1"/>
  <c r="L64" i="1"/>
  <c r="K64" i="1"/>
  <c r="M64" i="1"/>
  <c r="G64" i="1"/>
  <c r="J63" i="1"/>
  <c r="L63" i="1"/>
  <c r="K63" i="1"/>
  <c r="M63" i="1"/>
  <c r="G63" i="1"/>
  <c r="J62" i="1"/>
  <c r="L62" i="1"/>
  <c r="K62" i="1"/>
  <c r="K61" i="1"/>
  <c r="L61" i="1" s="1"/>
  <c r="J61" i="1" s="1"/>
  <c r="M61" i="1"/>
  <c r="G61" i="1"/>
  <c r="J60" i="1"/>
  <c r="L60" i="1"/>
  <c r="K60" i="1"/>
  <c r="M60" i="1"/>
  <c r="G60" i="1"/>
  <c r="L59" i="1"/>
  <c r="J59" i="1" s="1"/>
  <c r="K59" i="1"/>
  <c r="K58" i="1"/>
  <c r="M59" i="1" s="1"/>
  <c r="K6" i="1"/>
  <c r="L6" i="1" s="1"/>
  <c r="U36" i="2" l="1"/>
  <c r="R36" i="2"/>
  <c r="S36" i="2" s="1"/>
  <c r="T36" i="2" s="1"/>
  <c r="Q35" i="2" s="1"/>
  <c r="Q34" i="2"/>
  <c r="G62" i="1"/>
  <c r="M62" i="1"/>
  <c r="G59" i="1"/>
  <c r="G7" i="1"/>
  <c r="M7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J6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U37" i="2" l="1"/>
  <c r="R37" i="2"/>
  <c r="S37" i="2" s="1"/>
  <c r="T37" i="2" s="1"/>
  <c r="Q36" i="2" s="1"/>
  <c r="K7" i="1"/>
  <c r="M8" i="1" s="1"/>
  <c r="K8" i="1" s="1"/>
  <c r="D17" i="1"/>
  <c r="U38" i="2" l="1"/>
  <c r="R38" i="2"/>
  <c r="S38" i="2" s="1"/>
  <c r="T38" i="2" s="1"/>
  <c r="Q37" i="2" s="1"/>
  <c r="M9" i="1"/>
  <c r="L8" i="1"/>
  <c r="J8" i="1" s="1"/>
  <c r="G9" i="1"/>
  <c r="L7" i="1"/>
  <c r="J7" i="1" s="1"/>
  <c r="G8" i="1"/>
  <c r="U39" i="2" l="1"/>
  <c r="R39" i="2"/>
  <c r="S39" i="2" s="1"/>
  <c r="T39" i="2" s="1"/>
  <c r="Q38" i="2" s="1"/>
  <c r="K9" i="1"/>
  <c r="M10" i="1" s="1"/>
  <c r="R40" i="2" l="1"/>
  <c r="S40" i="2" s="1"/>
  <c r="T40" i="2" s="1"/>
  <c r="U40" i="2"/>
  <c r="K10" i="1"/>
  <c r="M11" i="1" s="1"/>
  <c r="G10" i="1"/>
  <c r="L9" i="1"/>
  <c r="J9" i="1" s="1"/>
  <c r="Q39" i="2" l="1"/>
  <c r="U41" i="2"/>
  <c r="R41" i="2"/>
  <c r="S41" i="2" s="1"/>
  <c r="T41" i="2" s="1"/>
  <c r="Q40" i="2" s="1"/>
  <c r="G11" i="1"/>
  <c r="L10" i="1"/>
  <c r="J10" i="1" s="1"/>
  <c r="K11" i="1"/>
  <c r="U42" i="2" l="1"/>
  <c r="R42" i="2"/>
  <c r="S42" i="2" s="1"/>
  <c r="T42" i="2" s="1"/>
  <c r="Q41" i="2" s="1"/>
  <c r="G12" i="1"/>
  <c r="L11" i="1"/>
  <c r="J11" i="1" s="1"/>
  <c r="M12" i="1"/>
  <c r="U43" i="2" l="1"/>
  <c r="R43" i="2"/>
  <c r="S43" i="2" s="1"/>
  <c r="T43" i="2" s="1"/>
  <c r="K12" i="1"/>
  <c r="Q42" i="2" l="1"/>
  <c r="U44" i="2"/>
  <c r="R44" i="2"/>
  <c r="S44" i="2" s="1"/>
  <c r="T44" i="2" s="1"/>
  <c r="Q43" i="2" s="1"/>
  <c r="G13" i="1"/>
  <c r="L12" i="1"/>
  <c r="J12" i="1" s="1"/>
  <c r="M13" i="1"/>
  <c r="U45" i="2" l="1"/>
  <c r="R45" i="2"/>
  <c r="S45" i="2" s="1"/>
  <c r="T45" i="2" s="1"/>
  <c r="K13" i="1"/>
  <c r="U46" i="2" l="1"/>
  <c r="R46" i="2"/>
  <c r="S46" i="2" s="1"/>
  <c r="T46" i="2" s="1"/>
  <c r="Q45" i="2" s="1"/>
  <c r="Q44" i="2"/>
  <c r="G14" i="1"/>
  <c r="L13" i="1"/>
  <c r="J13" i="1" s="1"/>
  <c r="M14" i="1"/>
  <c r="U47" i="2" l="1"/>
  <c r="R47" i="2"/>
  <c r="S47" i="2" s="1"/>
  <c r="T47" i="2" s="1"/>
  <c r="Q46" i="2" s="1"/>
  <c r="K14" i="1"/>
  <c r="M15" i="1" s="1"/>
  <c r="U48" i="2" l="1"/>
  <c r="R48" i="2"/>
  <c r="S48" i="2" s="1"/>
  <c r="T48" i="2" s="1"/>
  <c r="K15" i="1"/>
  <c r="M16" i="1" s="1"/>
  <c r="L14" i="1"/>
  <c r="J14" i="1" s="1"/>
  <c r="G15" i="1"/>
  <c r="Q47" i="2" l="1"/>
  <c r="U49" i="2"/>
  <c r="R49" i="2"/>
  <c r="S49" i="2" s="1"/>
  <c r="T49" i="2" s="1"/>
  <c r="Q48" i="2" s="1"/>
  <c r="K16" i="1"/>
  <c r="M17" i="1" s="1"/>
  <c r="L15" i="1"/>
  <c r="J15" i="1" s="1"/>
  <c r="G16" i="1"/>
  <c r="U50" i="2" l="1"/>
  <c r="R50" i="2"/>
  <c r="S50" i="2" s="1"/>
  <c r="T50" i="2" s="1"/>
  <c r="Q49" i="2" s="1"/>
  <c r="K17" i="1"/>
  <c r="L16" i="1"/>
  <c r="J16" i="1" s="1"/>
  <c r="G17" i="1"/>
  <c r="U51" i="2" l="1"/>
  <c r="R51" i="2"/>
  <c r="S51" i="2" s="1"/>
  <c r="T51" i="2" s="1"/>
  <c r="L17" i="1"/>
  <c r="J17" i="1" s="1"/>
  <c r="G18" i="1"/>
  <c r="M18" i="1"/>
  <c r="U52" i="2" l="1"/>
  <c r="R52" i="2"/>
  <c r="S52" i="2" s="1"/>
  <c r="T52" i="2" s="1"/>
  <c r="Q51" i="2" s="1"/>
  <c r="Q50" i="2"/>
  <c r="K18" i="1"/>
  <c r="M19" i="1" s="1"/>
  <c r="U53" i="2" l="1"/>
  <c r="R53" i="2"/>
  <c r="S53" i="2" s="1"/>
  <c r="T53" i="2" s="1"/>
  <c r="K19" i="1"/>
  <c r="L18" i="1"/>
  <c r="J18" i="1" s="1"/>
  <c r="G19" i="1"/>
  <c r="Q52" i="2" l="1"/>
  <c r="U54" i="2"/>
  <c r="R54" i="2"/>
  <c r="S54" i="2" s="1"/>
  <c r="T54" i="2" s="1"/>
  <c r="G20" i="1"/>
  <c r="L19" i="1"/>
  <c r="J19" i="1" s="1"/>
  <c r="M20" i="1"/>
  <c r="U55" i="2" l="1"/>
  <c r="R55" i="2"/>
  <c r="S55" i="2" s="1"/>
  <c r="T55" i="2" s="1"/>
  <c r="Q53" i="2"/>
  <c r="K20" i="1"/>
  <c r="M21" i="1" s="1"/>
  <c r="U56" i="2" l="1"/>
  <c r="R56" i="2"/>
  <c r="S56" i="2" s="1"/>
  <c r="T56" i="2" s="1"/>
  <c r="Q55" i="2" s="1"/>
  <c r="Q54" i="2"/>
  <c r="K21" i="1"/>
  <c r="G21" i="1"/>
  <c r="L20" i="1"/>
  <c r="J20" i="1" s="1"/>
  <c r="U57" i="2" l="1"/>
  <c r="R57" i="2"/>
  <c r="S57" i="2" s="1"/>
  <c r="T57" i="2" s="1"/>
  <c r="L21" i="1"/>
  <c r="J21" i="1" s="1"/>
  <c r="G22" i="1"/>
  <c r="M22" i="1"/>
  <c r="Q56" i="2" l="1"/>
  <c r="U58" i="2"/>
  <c r="R58" i="2"/>
  <c r="S58" i="2" s="1"/>
  <c r="T58" i="2" s="1"/>
  <c r="Q57" i="2" s="1"/>
  <c r="K22" i="1"/>
  <c r="M23" i="1" s="1"/>
  <c r="U59" i="2" l="1"/>
  <c r="R59" i="2"/>
  <c r="S59" i="2" s="1"/>
  <c r="T59" i="2" s="1"/>
  <c r="K23" i="1"/>
  <c r="L22" i="1"/>
  <c r="J22" i="1" s="1"/>
  <c r="G23" i="1"/>
  <c r="U60" i="2" l="1"/>
  <c r="R60" i="2"/>
  <c r="S60" i="2" s="1"/>
  <c r="T60" i="2" s="1"/>
  <c r="Q59" i="2" s="1"/>
  <c r="Q58" i="2"/>
  <c r="G24" i="1"/>
  <c r="L23" i="1"/>
  <c r="J23" i="1" s="1"/>
  <c r="M24" i="1"/>
  <c r="U61" i="2" l="1"/>
  <c r="R61" i="2"/>
  <c r="S61" i="2" s="1"/>
  <c r="T61" i="2" s="1"/>
  <c r="K24" i="1"/>
  <c r="Q60" i="2" l="1"/>
  <c r="U62" i="2"/>
  <c r="R62" i="2"/>
  <c r="S62" i="2" s="1"/>
  <c r="T62" i="2" s="1"/>
  <c r="G25" i="1"/>
  <c r="L24" i="1"/>
  <c r="J24" i="1" s="1"/>
  <c r="M25" i="1"/>
  <c r="U63" i="2" l="1"/>
  <c r="R63" i="2"/>
  <c r="S63" i="2" s="1"/>
  <c r="T63" i="2" s="1"/>
  <c r="Q61" i="2"/>
  <c r="K25" i="1"/>
  <c r="U64" i="2" l="1"/>
  <c r="R64" i="2"/>
  <c r="S64" i="2" s="1"/>
  <c r="T64" i="2" s="1"/>
  <c r="Q62" i="2"/>
  <c r="L25" i="1"/>
  <c r="J25" i="1" s="1"/>
  <c r="G26" i="1"/>
  <c r="M26" i="1"/>
  <c r="U65" i="2" l="1"/>
  <c r="R65" i="2"/>
  <c r="S65" i="2" s="1"/>
  <c r="T65" i="2" s="1"/>
  <c r="Q63" i="2"/>
  <c r="K26" i="1"/>
  <c r="M27" i="1" s="1"/>
  <c r="U66" i="2" l="1"/>
  <c r="R66" i="2"/>
  <c r="S66" i="2" s="1"/>
  <c r="T66" i="2" s="1"/>
  <c r="Q65" i="2" s="1"/>
  <c r="Q64" i="2"/>
  <c r="K27" i="1"/>
  <c r="M28" i="1" s="1"/>
  <c r="L26" i="1"/>
  <c r="J26" i="1" s="1"/>
  <c r="G27" i="1"/>
  <c r="U67" i="2" l="1"/>
  <c r="R67" i="2"/>
  <c r="S67" i="2" s="1"/>
  <c r="T67" i="2" s="1"/>
  <c r="K28" i="1"/>
  <c r="M29" i="1" s="1"/>
  <c r="L27" i="1"/>
  <c r="J27" i="1" s="1"/>
  <c r="G28" i="1"/>
  <c r="Q66" i="2" l="1"/>
  <c r="U68" i="2"/>
  <c r="R68" i="2"/>
  <c r="S68" i="2" s="1"/>
  <c r="T68" i="2" s="1"/>
  <c r="K29" i="1"/>
  <c r="G29" i="1"/>
  <c r="L28" i="1"/>
  <c r="J28" i="1" s="1"/>
  <c r="U69" i="2" l="1"/>
  <c r="R69" i="2"/>
  <c r="S69" i="2" s="1"/>
  <c r="T69" i="2" s="1"/>
  <c r="Q68" i="2" s="1"/>
  <c r="Q67" i="2"/>
  <c r="L29" i="1"/>
  <c r="J29" i="1" s="1"/>
  <c r="G30" i="1"/>
  <c r="M30" i="1"/>
  <c r="U70" i="2" l="1"/>
  <c r="R70" i="2"/>
  <c r="S70" i="2" s="1"/>
  <c r="T70" i="2" s="1"/>
  <c r="K30" i="1"/>
  <c r="U71" i="2" l="1"/>
  <c r="R71" i="2"/>
  <c r="S71" i="2" s="1"/>
  <c r="T71" i="2" s="1"/>
  <c r="Q69" i="2"/>
  <c r="G31" i="1"/>
  <c r="L30" i="1"/>
  <c r="J30" i="1" s="1"/>
  <c r="M31" i="1"/>
  <c r="R72" i="2" l="1"/>
  <c r="S72" i="2" s="1"/>
  <c r="T72" i="2" s="1"/>
  <c r="U72" i="2"/>
  <c r="Q70" i="2"/>
  <c r="K31" i="1"/>
  <c r="U73" i="2" l="1"/>
  <c r="R73" i="2"/>
  <c r="S73" i="2" s="1"/>
  <c r="T73" i="2" s="1"/>
  <c r="Q72" i="2" s="1"/>
  <c r="Q71" i="2"/>
  <c r="L31" i="1"/>
  <c r="J31" i="1" s="1"/>
  <c r="G32" i="1"/>
  <c r="M32" i="1"/>
  <c r="U74" i="2" l="1"/>
  <c r="R74" i="2"/>
  <c r="S74" i="2" s="1"/>
  <c r="T74" i="2" s="1"/>
  <c r="K32" i="1"/>
  <c r="R75" i="2" l="1"/>
  <c r="S75" i="2" s="1"/>
  <c r="T75" i="2" s="1"/>
  <c r="Q74" i="2" s="1"/>
  <c r="U75" i="2"/>
  <c r="Q73" i="2"/>
  <c r="L32" i="1"/>
  <c r="J32" i="1" s="1"/>
  <c r="G33" i="1"/>
  <c r="M33" i="1"/>
  <c r="R76" i="2" l="1"/>
  <c r="S76" i="2" s="1"/>
  <c r="T76" i="2" s="1"/>
  <c r="U76" i="2"/>
  <c r="K33" i="1"/>
  <c r="M34" i="1" s="1"/>
  <c r="K34" i="1" s="1"/>
  <c r="R77" i="2" l="1"/>
  <c r="S77" i="2" s="1"/>
  <c r="T77" i="2" s="1"/>
  <c r="Q76" i="2" s="1"/>
  <c r="U77" i="2"/>
  <c r="Q75" i="2"/>
  <c r="M35" i="1"/>
  <c r="L34" i="1"/>
  <c r="J34" i="1" s="1"/>
  <c r="G35" i="1"/>
  <c r="L33" i="1"/>
  <c r="J33" i="1" s="1"/>
  <c r="G34" i="1"/>
  <c r="U78" i="2" l="1"/>
  <c r="R78" i="2"/>
  <c r="S78" i="2" s="1"/>
  <c r="T78" i="2" s="1"/>
  <c r="K35" i="1"/>
  <c r="U79" i="2" l="1"/>
  <c r="R79" i="2"/>
  <c r="S79" i="2" s="1"/>
  <c r="T79" i="2" s="1"/>
  <c r="Q77" i="2"/>
  <c r="L35" i="1"/>
  <c r="J35" i="1" s="1"/>
  <c r="G36" i="1"/>
  <c r="M36" i="1"/>
  <c r="Q78" i="2" l="1"/>
  <c r="U80" i="2"/>
  <c r="R80" i="2"/>
  <c r="S80" i="2" s="1"/>
  <c r="T80" i="2" s="1"/>
  <c r="K36" i="1"/>
  <c r="U81" i="2" l="1"/>
  <c r="R81" i="2"/>
  <c r="S81" i="2" s="1"/>
  <c r="T81" i="2" s="1"/>
  <c r="Q79" i="2"/>
  <c r="L36" i="1"/>
  <c r="J36" i="1" s="1"/>
  <c r="G37" i="1"/>
  <c r="M37" i="1"/>
  <c r="U82" i="2" l="1"/>
  <c r="R82" i="2"/>
  <c r="S82" i="2" s="1"/>
  <c r="T82" i="2" s="1"/>
  <c r="Q81" i="2" s="1"/>
  <c r="Q80" i="2"/>
  <c r="K37" i="1"/>
  <c r="U83" i="2" l="1"/>
  <c r="R83" i="2"/>
  <c r="S83" i="2" s="1"/>
  <c r="T83" i="2" s="1"/>
  <c r="G38" i="1"/>
  <c r="L37" i="1"/>
  <c r="J37" i="1" s="1"/>
  <c r="M38" i="1"/>
  <c r="Q82" i="2" l="1"/>
  <c r="U84" i="2"/>
  <c r="R84" i="2"/>
  <c r="S84" i="2" s="1"/>
  <c r="T84" i="2" s="1"/>
  <c r="K38" i="1"/>
  <c r="M39" i="1" s="1"/>
  <c r="U85" i="2" l="1"/>
  <c r="R85" i="2"/>
  <c r="S85" i="2" s="1"/>
  <c r="T85" i="2" s="1"/>
  <c r="Q83" i="2"/>
  <c r="K39" i="1"/>
  <c r="M40" i="1" s="1"/>
  <c r="G39" i="1"/>
  <c r="L38" i="1"/>
  <c r="J38" i="1" s="1"/>
  <c r="U86" i="2" l="1"/>
  <c r="R86" i="2"/>
  <c r="S86" i="2" s="1"/>
  <c r="T86" i="2" s="1"/>
  <c r="Q84" i="2"/>
  <c r="K40" i="1"/>
  <c r="G40" i="1"/>
  <c r="L39" i="1"/>
  <c r="J39" i="1" s="1"/>
  <c r="U87" i="2" l="1"/>
  <c r="R87" i="2"/>
  <c r="S87" i="2" s="1"/>
  <c r="T87" i="2" s="1"/>
  <c r="Q85" i="2"/>
  <c r="L40" i="1"/>
  <c r="J40" i="1" s="1"/>
  <c r="G41" i="1"/>
  <c r="M41" i="1"/>
  <c r="U88" i="2" l="1"/>
  <c r="R88" i="2"/>
  <c r="S88" i="2" s="1"/>
  <c r="T88" i="2" s="1"/>
  <c r="Q86" i="2"/>
  <c r="K41" i="1"/>
  <c r="M42" i="1" s="1"/>
  <c r="U89" i="2" l="1"/>
  <c r="R89" i="2"/>
  <c r="S89" i="2" s="1"/>
  <c r="T89" i="2" s="1"/>
  <c r="Q87" i="2"/>
  <c r="K42" i="1"/>
  <c r="M43" i="1" s="1"/>
  <c r="L41" i="1"/>
  <c r="J41" i="1" s="1"/>
  <c r="G42" i="1"/>
  <c r="U90" i="2" l="1"/>
  <c r="R90" i="2"/>
  <c r="S90" i="2" s="1"/>
  <c r="T90" i="2" s="1"/>
  <c r="Q88" i="2"/>
  <c r="K43" i="1"/>
  <c r="M44" i="1" s="1"/>
  <c r="L42" i="1"/>
  <c r="J42" i="1" s="1"/>
  <c r="G43" i="1"/>
  <c r="U91" i="2" l="1"/>
  <c r="R91" i="2"/>
  <c r="S91" i="2" s="1"/>
  <c r="T91" i="2" s="1"/>
  <c r="Q89" i="2"/>
  <c r="K44" i="1"/>
  <c r="G44" i="1"/>
  <c r="L43" i="1"/>
  <c r="J43" i="1" s="1"/>
  <c r="U92" i="2" l="1"/>
  <c r="R92" i="2"/>
  <c r="S92" i="2" s="1"/>
  <c r="T92" i="2" s="1"/>
  <c r="Q90" i="2"/>
  <c r="G45" i="1"/>
  <c r="L44" i="1"/>
  <c r="J44" i="1" s="1"/>
  <c r="M45" i="1"/>
  <c r="U93" i="2" l="1"/>
  <c r="R93" i="2"/>
  <c r="S93" i="2" s="1"/>
  <c r="T93" i="2" s="1"/>
  <c r="Q91" i="2"/>
  <c r="K45" i="1"/>
  <c r="U94" i="2" l="1"/>
  <c r="R94" i="2"/>
  <c r="S94" i="2" s="1"/>
  <c r="T94" i="2" s="1"/>
  <c r="Q92" i="2"/>
  <c r="L45" i="1"/>
  <c r="J45" i="1" s="1"/>
  <c r="G46" i="1"/>
  <c r="M46" i="1"/>
  <c r="U95" i="2" l="1"/>
  <c r="R95" i="2"/>
  <c r="S95" i="2" s="1"/>
  <c r="T95" i="2" s="1"/>
  <c r="Q93" i="2"/>
  <c r="K46" i="1"/>
  <c r="U96" i="2" l="1"/>
  <c r="R96" i="2"/>
  <c r="S96" i="2" s="1"/>
  <c r="T96" i="2" s="1"/>
  <c r="Q95" i="2" s="1"/>
  <c r="Q94" i="2"/>
  <c r="G47" i="1"/>
  <c r="L46" i="1"/>
  <c r="J46" i="1" s="1"/>
  <c r="M47" i="1"/>
  <c r="U97" i="2" l="1"/>
  <c r="R97" i="2"/>
  <c r="S97" i="2" s="1"/>
  <c r="T97" i="2" s="1"/>
  <c r="K47" i="1"/>
  <c r="U98" i="2" l="1"/>
  <c r="R98" i="2"/>
  <c r="S98" i="2" s="1"/>
  <c r="T98" i="2" s="1"/>
  <c r="Q96" i="2"/>
  <c r="G48" i="1"/>
  <c r="L47" i="1"/>
  <c r="J47" i="1" s="1"/>
  <c r="M48" i="1"/>
  <c r="U99" i="2" l="1"/>
  <c r="R99" i="2"/>
  <c r="S99" i="2" s="1"/>
  <c r="T99" i="2" s="1"/>
  <c r="Q97" i="2"/>
  <c r="K48" i="1"/>
  <c r="M49" i="1" s="1"/>
  <c r="U100" i="2" l="1"/>
  <c r="R100" i="2"/>
  <c r="S100" i="2" s="1"/>
  <c r="T100" i="2" s="1"/>
  <c r="Q99" i="2" s="1"/>
  <c r="Q98" i="2"/>
  <c r="K49" i="1"/>
  <c r="L48" i="1"/>
  <c r="J48" i="1" s="1"/>
  <c r="G49" i="1"/>
  <c r="U101" i="2" l="1"/>
  <c r="R101" i="2"/>
  <c r="S101" i="2" s="1"/>
  <c r="T101" i="2" s="1"/>
  <c r="L49" i="1"/>
  <c r="J49" i="1" s="1"/>
  <c r="G50" i="1"/>
  <c r="M50" i="1"/>
  <c r="U102" i="2" l="1"/>
  <c r="R102" i="2"/>
  <c r="S102" i="2" s="1"/>
  <c r="T102" i="2" s="1"/>
  <c r="Q100" i="2"/>
  <c r="K50" i="1"/>
  <c r="U103" i="2" l="1"/>
  <c r="R103" i="2"/>
  <c r="S103" i="2" s="1"/>
  <c r="T103" i="2" s="1"/>
  <c r="Q101" i="2"/>
  <c r="L50" i="1"/>
  <c r="J50" i="1" s="1"/>
  <c r="G51" i="1"/>
  <c r="M51" i="1"/>
  <c r="U104" i="2" l="1"/>
  <c r="R104" i="2"/>
  <c r="S104" i="2" s="1"/>
  <c r="T104" i="2" s="1"/>
  <c r="Q102" i="2"/>
  <c r="K51" i="1"/>
  <c r="U105" i="2" l="1"/>
  <c r="R105" i="2"/>
  <c r="S105" i="2" s="1"/>
  <c r="T105" i="2" s="1"/>
  <c r="Q103" i="2"/>
  <c r="L51" i="1"/>
  <c r="J51" i="1" s="1"/>
  <c r="G52" i="1"/>
  <c r="M52" i="1"/>
  <c r="U106" i="2" l="1"/>
  <c r="R106" i="2"/>
  <c r="S106" i="2" s="1"/>
  <c r="T106" i="2" s="1"/>
  <c r="Q105" i="2" s="1"/>
  <c r="Q104" i="2"/>
  <c r="K52" i="1"/>
  <c r="M53" i="1" s="1"/>
  <c r="U107" i="2" l="1"/>
  <c r="R107" i="2"/>
  <c r="S107" i="2" s="1"/>
  <c r="T107" i="2" s="1"/>
  <c r="K53" i="1"/>
  <c r="L52" i="1"/>
  <c r="J52" i="1" s="1"/>
  <c r="G53" i="1"/>
  <c r="Q106" i="2" l="1"/>
  <c r="U108" i="2"/>
  <c r="R108" i="2"/>
  <c r="S108" i="2" s="1"/>
  <c r="T108" i="2" s="1"/>
  <c r="G54" i="1"/>
  <c r="L53" i="1"/>
  <c r="J53" i="1" s="1"/>
  <c r="M54" i="1"/>
  <c r="U109" i="2" l="1"/>
  <c r="R109" i="2"/>
  <c r="S109" i="2" s="1"/>
  <c r="T109" i="2" s="1"/>
  <c r="Q107" i="2"/>
  <c r="K54" i="1"/>
  <c r="M55" i="1" s="1"/>
  <c r="U110" i="2" l="1"/>
  <c r="R110" i="2"/>
  <c r="S110" i="2" s="1"/>
  <c r="T110" i="2" s="1"/>
  <c r="Q108" i="2"/>
  <c r="K55" i="1"/>
  <c r="G55" i="1"/>
  <c r="L54" i="1"/>
  <c r="J54" i="1" s="1"/>
  <c r="U111" i="2" l="1"/>
  <c r="R111" i="2"/>
  <c r="S111" i="2" s="1"/>
  <c r="T111" i="2" s="1"/>
  <c r="Q109" i="2"/>
  <c r="L55" i="1"/>
  <c r="J55" i="1" s="1"/>
  <c r="G56" i="1"/>
  <c r="M56" i="1"/>
  <c r="U112" i="2" l="1"/>
  <c r="R112" i="2"/>
  <c r="S112" i="2" s="1"/>
  <c r="T112" i="2" s="1"/>
  <c r="Q111" i="2" s="1"/>
  <c r="Q110" i="2"/>
  <c r="K56" i="1"/>
  <c r="M57" i="1"/>
  <c r="K57" i="1" s="1"/>
  <c r="U113" i="2" l="1"/>
  <c r="R113" i="2"/>
  <c r="S113" i="2" s="1"/>
  <c r="T113" i="2" s="1"/>
  <c r="M58" i="1"/>
  <c r="L58" i="1" s="1"/>
  <c r="J58" i="1" s="1"/>
  <c r="G58" i="1"/>
  <c r="L57" i="1"/>
  <c r="J57" i="1" s="1"/>
  <c r="L56" i="1"/>
  <c r="J56" i="1" s="1"/>
  <c r="G57" i="1"/>
  <c r="Q112" i="2" l="1"/>
  <c r="U114" i="2"/>
  <c r="R114" i="2"/>
  <c r="S114" i="2" s="1"/>
  <c r="T114" i="2" s="1"/>
  <c r="Q113" i="2" s="1"/>
  <c r="U115" i="2" l="1"/>
  <c r="R115" i="2"/>
  <c r="S115" i="2" s="1"/>
  <c r="T115" i="2" s="1"/>
  <c r="Q114" i="2" l="1"/>
  <c r="U116" i="2"/>
  <c r="R116" i="2"/>
  <c r="S116" i="2" s="1"/>
  <c r="T116" i="2" s="1"/>
  <c r="U117" i="2" l="1"/>
  <c r="R117" i="2"/>
  <c r="S117" i="2" s="1"/>
  <c r="T117" i="2" s="1"/>
  <c r="Q115" i="2"/>
  <c r="U118" i="2" l="1"/>
  <c r="R118" i="2"/>
  <c r="S118" i="2" s="1"/>
  <c r="T118" i="2" s="1"/>
  <c r="Q116" i="2"/>
  <c r="U119" i="2" l="1"/>
  <c r="R119" i="2"/>
  <c r="S119" i="2" s="1"/>
  <c r="T119" i="2" s="1"/>
  <c r="Q117" i="2"/>
  <c r="U120" i="2" l="1"/>
  <c r="R120" i="2"/>
  <c r="S120" i="2" s="1"/>
  <c r="T120" i="2" s="1"/>
  <c r="Q118" i="2"/>
  <c r="U121" i="2" l="1"/>
  <c r="R121" i="2"/>
  <c r="S121" i="2" s="1"/>
  <c r="T121" i="2" s="1"/>
  <c r="Q119" i="2"/>
  <c r="U122" i="2" l="1"/>
  <c r="R122" i="2"/>
  <c r="S122" i="2" s="1"/>
  <c r="T122" i="2" s="1"/>
  <c r="Q120" i="2"/>
  <c r="U123" i="2" l="1"/>
  <c r="R123" i="2"/>
  <c r="S123" i="2" s="1"/>
  <c r="T123" i="2" s="1"/>
  <c r="Q122" i="2" s="1"/>
  <c r="Q121" i="2"/>
  <c r="U124" i="2" l="1"/>
  <c r="R124" i="2"/>
  <c r="S124" i="2" s="1"/>
  <c r="T124" i="2" s="1"/>
  <c r="U125" i="2" l="1"/>
  <c r="R125" i="2"/>
  <c r="S125" i="2" s="1"/>
  <c r="T125" i="2" s="1"/>
  <c r="Q125" i="2" s="1"/>
  <c r="Q123" i="2"/>
  <c r="Q124" i="2" l="1"/>
</calcChain>
</file>

<file path=xl/sharedStrings.xml><?xml version="1.0" encoding="utf-8"?>
<sst xmlns="http://schemas.openxmlformats.org/spreadsheetml/2006/main" count="132" uniqueCount="73">
  <si>
    <t>en_mis_manos_levanto_una_tormenta_de_piedras,_rayos_y_hachas_estridentes_sedienta_de_catástrofes_y_hambrienta.</t>
  </si>
  <si>
    <t>Diccionario Auxiliar</t>
  </si>
  <si>
    <t>ASCII</t>
  </si>
  <si>
    <t>Carácter</t>
  </si>
  <si>
    <t>ocurrencia</t>
  </si>
  <si>
    <t>Indice</t>
  </si>
  <si>
    <t>Diccionario</t>
  </si>
  <si>
    <t xml:space="preserve">contenido </t>
  </si>
  <si>
    <t xml:space="preserve">indice </t>
  </si>
  <si>
    <t>Vacio</t>
  </si>
  <si>
    <t>Dupleta</t>
  </si>
  <si>
    <t>u</t>
  </si>
  <si>
    <t>Indice actual</t>
  </si>
  <si>
    <t>sig caracter</t>
  </si>
  <si>
    <t xml:space="preserve">Textocod </t>
  </si>
  <si>
    <t>indice</t>
  </si>
  <si>
    <t>a</t>
  </si>
  <si>
    <t>l</t>
  </si>
  <si>
    <t>i</t>
  </si>
  <si>
    <t>m</t>
  </si>
  <si>
    <t>e</t>
  </si>
  <si>
    <t>n</t>
  </si>
  <si>
    <t>t</t>
  </si>
  <si>
    <t>d</t>
  </si>
  <si>
    <t>o</t>
  </si>
  <si>
    <t>v</t>
  </si>
  <si>
    <t>s</t>
  </si>
  <si>
    <t>,</t>
  </si>
  <si>
    <t>c</t>
  </si>
  <si>
    <t>r</t>
  </si>
  <si>
    <t>as</t>
  </si>
  <si>
    <t>y</t>
  </si>
  <si>
    <t>al</t>
  </si>
  <si>
    <t>ó</t>
  </si>
  <si>
    <t>an</t>
  </si>
  <si>
    <t>g</t>
  </si>
  <si>
    <t>do</t>
  </si>
  <si>
    <t>ol</t>
  </si>
  <si>
    <t>or</t>
  </si>
  <si>
    <t>in</t>
  </si>
  <si>
    <t>me</t>
  </si>
  <si>
    <t>en</t>
  </si>
  <si>
    <t>nt</t>
  </si>
  <si>
    <t>ta</t>
  </si>
  <si>
    <t>po</t>
  </si>
  <si>
    <t>p</t>
  </si>
  <si>
    <t>ar</t>
  </si>
  <si>
    <t>é</t>
  </si>
  <si>
    <t>z</t>
  </si>
  <si>
    <t>im</t>
  </si>
  <si>
    <t>.</t>
  </si>
  <si>
    <t>ent</t>
  </si>
  <si>
    <t>alimentando_lluvias,_caracolas_y_órganos_mi_dolor_sin_instrumento,_a_las_desalentadas_amapolas_daré_tu_corazón_por_alimento.</t>
  </si>
  <si>
    <t>Indice_generado_</t>
  </si>
  <si>
    <t>indice_binario_</t>
  </si>
  <si>
    <t>texto_codificado_</t>
  </si>
  <si>
    <t>indice_actual_</t>
  </si>
  <si>
    <t>_</t>
  </si>
  <si>
    <t>,_</t>
  </si>
  <si>
    <t>_l</t>
  </si>
  <si>
    <t>as_</t>
  </si>
  <si>
    <t>as_d</t>
  </si>
  <si>
    <t>_c</t>
  </si>
  <si>
    <t>n_</t>
  </si>
  <si>
    <t>r_</t>
  </si>
  <si>
    <t>carácter</t>
  </si>
  <si>
    <t>Cantidad</t>
  </si>
  <si>
    <t>original:</t>
  </si>
  <si>
    <t>binario:</t>
  </si>
  <si>
    <t>indice binario</t>
  </si>
  <si>
    <t>decodificado</t>
  </si>
  <si>
    <t>000110100101000010100011001011100000001101011000101001100000000001001001001010001010010001000000011001111000001000000000100000011001110000011000100001100001001101000000000010011000000010110001110000111011110001100001111000000001010001000000000001000000001001000110000011100000000000111100010000001011000000010001110001111001000000011100010001001101000111000001100010101000000110100010011001100001010000110000111100101110011011001110100001010110011000001100010100000011000110101100011010101010110100101010000000001000000100010101011100001100000110010100001011010010001100001100010000101110011001101101000011000000010</t>
  </si>
  <si>
    <t xml:space="preserve">decimal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</si>
</sst>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BCB2-109D-4A73-B3B8-425E2F530547}">
  <dimension ref="B1:M66"/>
  <sheetViews>
    <sheetView zoomScaleNormal="100" workbookViewId="0">
      <selection activeCell="I66" sqref="I66"/>
    </sheetView>
  </sheetViews>
  <sheetFormatPr baseColWidth="10" defaultRowHeight="15" x14ac:dyDescent="0.25"/>
  <cols>
    <col min="2" max="2" width="8.42578125" customWidth="1"/>
    <col min="3" max="3" width="9.7109375" customWidth="1"/>
    <col min="4" max="4" width="9.5703125" customWidth="1"/>
    <col min="5" max="5" width="8.85546875" customWidth="1"/>
    <col min="9" max="9" width="12.140625" bestFit="1" customWidth="1"/>
    <col min="12" max="12" width="12.140625" bestFit="1" customWidth="1"/>
  </cols>
  <sheetData>
    <row r="1" spans="2:13" x14ac:dyDescent="0.25">
      <c r="B1" t="s">
        <v>0</v>
      </c>
    </row>
    <row r="3" spans="2:13" x14ac:dyDescent="0.25">
      <c r="B3" s="14" t="s">
        <v>1</v>
      </c>
      <c r="C3" s="14"/>
      <c r="D3" s="14"/>
      <c r="E3" s="14"/>
      <c r="G3" s="15" t="s">
        <v>6</v>
      </c>
      <c r="H3" s="15"/>
      <c r="I3" s="5"/>
      <c r="J3" s="5"/>
      <c r="K3" s="4"/>
    </row>
    <row r="4" spans="2:13" x14ac:dyDescent="0.25">
      <c r="B4" s="3" t="s">
        <v>2</v>
      </c>
      <c r="C4" s="3" t="s">
        <v>3</v>
      </c>
      <c r="D4" s="3" t="s">
        <v>4</v>
      </c>
      <c r="E4" s="3" t="s">
        <v>5</v>
      </c>
      <c r="I4" s="15" t="s">
        <v>10</v>
      </c>
      <c r="J4" s="15"/>
      <c r="K4" s="5"/>
    </row>
    <row r="5" spans="2:13" x14ac:dyDescent="0.25">
      <c r="B5" s="2">
        <v>44</v>
      </c>
      <c r="C5" s="2" t="str">
        <f t="shared" ref="C5:C6" si="0">CHAR(B5)</f>
        <v>,</v>
      </c>
      <c r="D5" s="2" t="e">
        <f>Hoja2!#REF!</f>
        <v>#REF!</v>
      </c>
      <c r="E5" s="2">
        <v>0</v>
      </c>
      <c r="G5" t="s">
        <v>7</v>
      </c>
      <c r="H5" t="s">
        <v>8</v>
      </c>
      <c r="I5" t="s">
        <v>8</v>
      </c>
      <c r="J5" t="s">
        <v>13</v>
      </c>
      <c r="K5" t="s">
        <v>14</v>
      </c>
      <c r="L5" t="s">
        <v>11</v>
      </c>
      <c r="M5" t="s">
        <v>12</v>
      </c>
    </row>
    <row r="6" spans="2:13" x14ac:dyDescent="0.25">
      <c r="B6" s="2">
        <v>46</v>
      </c>
      <c r="C6" s="2" t="str">
        <f t="shared" si="0"/>
        <v>.</v>
      </c>
      <c r="D6" s="2">
        <f t="shared" ref="D6" si="1">LEN($B$1)-LEN(SUBSTITUTE($B$1,C6,""))</f>
        <v>1</v>
      </c>
      <c r="E6" s="2">
        <v>1</v>
      </c>
      <c r="G6" t="s">
        <v>9</v>
      </c>
      <c r="H6">
        <v>0</v>
      </c>
      <c r="I6">
        <v>0</v>
      </c>
      <c r="J6">
        <f t="shared" ref="J6:J37" si="2">LOOKUP(L6,$C$5:$C$29,$E$5:$E$29)</f>
        <v>7</v>
      </c>
      <c r="K6" t="str">
        <f t="shared" ref="K6:K11" si="3">MID($B$1,M6,1)</f>
        <v>e</v>
      </c>
      <c r="L6" t="str">
        <f t="shared" ref="L6:L37" si="4">MID(K6,LEN(K6),1)</f>
        <v>e</v>
      </c>
      <c r="M6">
        <v>1</v>
      </c>
    </row>
    <row r="7" spans="2:13" x14ac:dyDescent="0.25">
      <c r="B7" s="2">
        <v>95</v>
      </c>
      <c r="C7" s="2" t="str">
        <f t="shared" ref="C7:C28" si="5">CHAR(B7)</f>
        <v>_</v>
      </c>
      <c r="D7" s="2">
        <f t="shared" ref="D7:D28" si="6">LEN($B$1)-LEN(SUBSTITUTE($B$1,C7,""))</f>
        <v>16</v>
      </c>
      <c r="E7" s="2">
        <v>2</v>
      </c>
      <c r="G7" t="str">
        <f t="shared" ref="G7:G38" si="7">K6</f>
        <v>e</v>
      </c>
      <c r="H7">
        <v>1</v>
      </c>
      <c r="I7">
        <v>0</v>
      </c>
      <c r="J7">
        <f t="shared" si="2"/>
        <v>13</v>
      </c>
      <c r="K7" t="str">
        <f t="shared" si="3"/>
        <v>n</v>
      </c>
      <c r="L7" t="str">
        <f t="shared" si="4"/>
        <v>n</v>
      </c>
      <c r="M7">
        <f>M6+LEN(K6)</f>
        <v>2</v>
      </c>
    </row>
    <row r="8" spans="2:13" x14ac:dyDescent="0.25">
      <c r="B8" s="2">
        <v>97</v>
      </c>
      <c r="C8" s="2" t="str">
        <f t="shared" si="5"/>
        <v>a</v>
      </c>
      <c r="D8" s="2">
        <f t="shared" si="6"/>
        <v>12</v>
      </c>
      <c r="E8" s="2">
        <v>3</v>
      </c>
      <c r="G8" t="str">
        <f t="shared" si="7"/>
        <v>n</v>
      </c>
      <c r="H8">
        <v>2</v>
      </c>
      <c r="I8">
        <v>0</v>
      </c>
      <c r="J8">
        <f t="shared" si="2"/>
        <v>2</v>
      </c>
      <c r="K8" t="str">
        <f t="shared" si="3"/>
        <v>_</v>
      </c>
      <c r="L8" t="str">
        <f t="shared" si="4"/>
        <v>_</v>
      </c>
      <c r="M8">
        <f t="shared" ref="M8:M50" si="8">M7+LEN(K7)</f>
        <v>3</v>
      </c>
    </row>
    <row r="9" spans="2:13" x14ac:dyDescent="0.25">
      <c r="B9" s="2">
        <v>98</v>
      </c>
      <c r="C9" s="2" t="str">
        <f t="shared" si="5"/>
        <v>b</v>
      </c>
      <c r="D9" s="2">
        <f t="shared" si="6"/>
        <v>1</v>
      </c>
      <c r="E9" s="2">
        <v>4</v>
      </c>
      <c r="G9" t="str">
        <f t="shared" si="7"/>
        <v>_</v>
      </c>
      <c r="H9">
        <v>3</v>
      </c>
      <c r="I9">
        <v>0</v>
      </c>
      <c r="J9">
        <f t="shared" si="2"/>
        <v>12</v>
      </c>
      <c r="K9" t="str">
        <f t="shared" si="3"/>
        <v>m</v>
      </c>
      <c r="L9" t="str">
        <f t="shared" si="4"/>
        <v>m</v>
      </c>
      <c r="M9">
        <f t="shared" si="8"/>
        <v>4</v>
      </c>
    </row>
    <row r="10" spans="2:13" x14ac:dyDescent="0.25">
      <c r="B10" s="2">
        <v>99</v>
      </c>
      <c r="C10" s="2" t="str">
        <f t="shared" si="5"/>
        <v>c</v>
      </c>
      <c r="D10" s="2">
        <f t="shared" si="6"/>
        <v>2</v>
      </c>
      <c r="E10" s="2">
        <v>5</v>
      </c>
      <c r="G10" t="str">
        <f t="shared" si="7"/>
        <v>m</v>
      </c>
      <c r="H10">
        <v>4</v>
      </c>
      <c r="I10">
        <v>0</v>
      </c>
      <c r="J10">
        <f t="shared" si="2"/>
        <v>10</v>
      </c>
      <c r="K10" t="str">
        <f t="shared" si="3"/>
        <v>i</v>
      </c>
      <c r="L10" t="str">
        <f t="shared" si="4"/>
        <v>i</v>
      </c>
      <c r="M10">
        <f t="shared" si="8"/>
        <v>5</v>
      </c>
    </row>
    <row r="11" spans="2:13" x14ac:dyDescent="0.25">
      <c r="B11" s="2">
        <v>100</v>
      </c>
      <c r="C11" s="2" t="str">
        <f t="shared" si="5"/>
        <v>d</v>
      </c>
      <c r="D11" s="2">
        <f t="shared" si="6"/>
        <v>5</v>
      </c>
      <c r="E11" s="2">
        <v>6</v>
      </c>
      <c r="G11" t="str">
        <f t="shared" si="7"/>
        <v>i</v>
      </c>
      <c r="H11">
        <v>5</v>
      </c>
      <c r="I11">
        <v>0</v>
      </c>
      <c r="J11">
        <f t="shared" si="2"/>
        <v>17</v>
      </c>
      <c r="K11" t="str">
        <f t="shared" si="3"/>
        <v>s</v>
      </c>
      <c r="L11" t="str">
        <f t="shared" si="4"/>
        <v>s</v>
      </c>
      <c r="M11">
        <f t="shared" si="8"/>
        <v>6</v>
      </c>
    </row>
    <row r="12" spans="2:13" x14ac:dyDescent="0.25">
      <c r="B12" s="2">
        <v>101</v>
      </c>
      <c r="C12" s="2" t="str">
        <f t="shared" si="5"/>
        <v>e</v>
      </c>
      <c r="D12" s="2">
        <f t="shared" si="6"/>
        <v>13</v>
      </c>
      <c r="E12" s="2">
        <v>7</v>
      </c>
      <c r="G12" t="str">
        <f t="shared" si="7"/>
        <v>s</v>
      </c>
      <c r="H12">
        <v>6</v>
      </c>
      <c r="I12">
        <f>Hoja2!N31</f>
        <v>1</v>
      </c>
      <c r="J12">
        <f t="shared" si="2"/>
        <v>12</v>
      </c>
      <c r="K12" t="str">
        <f>MID($B$1,M12,2)</f>
        <v>_m</v>
      </c>
      <c r="L12" t="str">
        <f t="shared" si="4"/>
        <v>m</v>
      </c>
      <c r="M12">
        <f t="shared" si="8"/>
        <v>7</v>
      </c>
    </row>
    <row r="13" spans="2:13" x14ac:dyDescent="0.25">
      <c r="B13" s="2">
        <v>102</v>
      </c>
      <c r="C13" s="2" t="str">
        <f t="shared" si="5"/>
        <v>f</v>
      </c>
      <c r="D13" s="2">
        <f t="shared" si="6"/>
        <v>1</v>
      </c>
      <c r="E13" s="2">
        <v>8</v>
      </c>
      <c r="G13" t="str">
        <f t="shared" si="7"/>
        <v>_m</v>
      </c>
      <c r="H13">
        <v>7</v>
      </c>
      <c r="I13">
        <v>0</v>
      </c>
      <c r="J13">
        <f t="shared" si="2"/>
        <v>3</v>
      </c>
      <c r="K13" t="str">
        <f>MID($B$1,M13,1)</f>
        <v>a</v>
      </c>
      <c r="L13" t="str">
        <f t="shared" si="4"/>
        <v>a</v>
      </c>
      <c r="M13">
        <f t="shared" si="8"/>
        <v>9</v>
      </c>
    </row>
    <row r="14" spans="2:13" x14ac:dyDescent="0.25">
      <c r="B14" s="2">
        <v>104</v>
      </c>
      <c r="C14" s="2" t="str">
        <f t="shared" si="5"/>
        <v>h</v>
      </c>
      <c r="D14" s="2">
        <f t="shared" si="6"/>
        <v>3</v>
      </c>
      <c r="E14" s="2">
        <v>9</v>
      </c>
      <c r="G14" t="str">
        <f t="shared" si="7"/>
        <v>a</v>
      </c>
      <c r="H14">
        <v>8</v>
      </c>
      <c r="I14">
        <v>2</v>
      </c>
      <c r="J14">
        <f t="shared" si="2"/>
        <v>14</v>
      </c>
      <c r="K14" t="str">
        <f>MID($B$1,M14,2)</f>
        <v>no</v>
      </c>
      <c r="L14" t="str">
        <f t="shared" si="4"/>
        <v>o</v>
      </c>
      <c r="M14">
        <f t="shared" si="8"/>
        <v>10</v>
      </c>
    </row>
    <row r="15" spans="2:13" x14ac:dyDescent="0.25">
      <c r="B15" s="2">
        <v>105</v>
      </c>
      <c r="C15" s="2" t="str">
        <f t="shared" si="5"/>
        <v>i</v>
      </c>
      <c r="D15" s="2">
        <f t="shared" si="6"/>
        <v>5</v>
      </c>
      <c r="E15" s="2">
        <v>10</v>
      </c>
      <c r="G15" t="str">
        <f t="shared" si="7"/>
        <v>no</v>
      </c>
      <c r="H15">
        <v>9</v>
      </c>
      <c r="I15">
        <v>6</v>
      </c>
      <c r="J15">
        <f t="shared" si="2"/>
        <v>2</v>
      </c>
      <c r="K15" t="str">
        <f>MID($B$1,M15,2)</f>
        <v>s_</v>
      </c>
      <c r="L15" t="str">
        <f t="shared" si="4"/>
        <v>_</v>
      </c>
      <c r="M15">
        <f t="shared" si="8"/>
        <v>12</v>
      </c>
    </row>
    <row r="16" spans="2:13" x14ac:dyDescent="0.25">
      <c r="B16" s="2">
        <v>108</v>
      </c>
      <c r="C16" s="2" t="str">
        <f t="shared" si="5"/>
        <v>l</v>
      </c>
      <c r="D16" s="2">
        <f t="shared" si="6"/>
        <v>1</v>
      </c>
      <c r="E16" s="2">
        <v>11</v>
      </c>
      <c r="G16" t="str">
        <f t="shared" si="7"/>
        <v>s_</v>
      </c>
      <c r="H16">
        <v>10</v>
      </c>
      <c r="I16">
        <v>0</v>
      </c>
      <c r="J16">
        <f t="shared" si="2"/>
        <v>11</v>
      </c>
      <c r="K16" t="str">
        <f>MID($B$1,M16,1)</f>
        <v>l</v>
      </c>
      <c r="L16" t="str">
        <f t="shared" si="4"/>
        <v>l</v>
      </c>
      <c r="M16">
        <f t="shared" si="8"/>
        <v>14</v>
      </c>
    </row>
    <row r="17" spans="2:13" x14ac:dyDescent="0.25">
      <c r="B17" s="2">
        <v>109</v>
      </c>
      <c r="C17" s="2" t="str">
        <f t="shared" si="5"/>
        <v>m</v>
      </c>
      <c r="D17" s="2">
        <f t="shared" si="6"/>
        <v>4</v>
      </c>
      <c r="E17" s="2">
        <v>12</v>
      </c>
      <c r="G17" t="str">
        <f t="shared" si="7"/>
        <v>l</v>
      </c>
      <c r="H17">
        <v>11</v>
      </c>
      <c r="I17">
        <v>1</v>
      </c>
      <c r="J17">
        <f t="shared" si="2"/>
        <v>20</v>
      </c>
      <c r="K17" t="str">
        <f>MID($B$1,M17,2)</f>
        <v>ev</v>
      </c>
      <c r="L17" t="str">
        <f t="shared" si="4"/>
        <v>v</v>
      </c>
      <c r="M17">
        <f t="shared" si="8"/>
        <v>15</v>
      </c>
    </row>
    <row r="18" spans="2:13" x14ac:dyDescent="0.25">
      <c r="B18" s="2">
        <v>110</v>
      </c>
      <c r="C18" s="2" t="str">
        <f t="shared" si="5"/>
        <v>n</v>
      </c>
      <c r="D18" s="2">
        <f t="shared" si="6"/>
        <v>8</v>
      </c>
      <c r="E18" s="2">
        <v>13</v>
      </c>
      <c r="G18" t="str">
        <f t="shared" si="7"/>
        <v>ev</v>
      </c>
      <c r="H18">
        <v>12</v>
      </c>
      <c r="I18">
        <v>8</v>
      </c>
      <c r="J18">
        <f t="shared" si="2"/>
        <v>13</v>
      </c>
      <c r="K18" t="str">
        <f>MID($B$1,M18,2)</f>
        <v>an</v>
      </c>
      <c r="L18" t="str">
        <f t="shared" si="4"/>
        <v>n</v>
      </c>
      <c r="M18">
        <f t="shared" si="8"/>
        <v>17</v>
      </c>
    </row>
    <row r="19" spans="2:13" x14ac:dyDescent="0.25">
      <c r="B19" s="2">
        <v>111</v>
      </c>
      <c r="C19" s="2" t="str">
        <f t="shared" si="5"/>
        <v>o</v>
      </c>
      <c r="D19" s="2">
        <f t="shared" si="6"/>
        <v>5</v>
      </c>
      <c r="E19" s="2">
        <v>14</v>
      </c>
      <c r="G19" t="str">
        <f t="shared" si="7"/>
        <v>an</v>
      </c>
      <c r="H19">
        <v>13</v>
      </c>
      <c r="I19">
        <v>0</v>
      </c>
      <c r="J19">
        <f t="shared" si="2"/>
        <v>18</v>
      </c>
      <c r="K19" t="str">
        <f>MID($B$1,M19,1)</f>
        <v>t</v>
      </c>
      <c r="L19" t="str">
        <f t="shared" si="4"/>
        <v>t</v>
      </c>
      <c r="M19">
        <f t="shared" si="8"/>
        <v>19</v>
      </c>
    </row>
    <row r="20" spans="2:13" x14ac:dyDescent="0.25">
      <c r="B20" s="2">
        <v>112</v>
      </c>
      <c r="C20" s="2" t="str">
        <f t="shared" si="5"/>
        <v>p</v>
      </c>
      <c r="D20" s="2">
        <f t="shared" si="6"/>
        <v>1</v>
      </c>
      <c r="E20" s="2">
        <v>15</v>
      </c>
      <c r="G20" t="str">
        <f t="shared" si="7"/>
        <v>t</v>
      </c>
      <c r="H20">
        <v>14</v>
      </c>
      <c r="I20">
        <v>0</v>
      </c>
      <c r="J20">
        <f t="shared" si="2"/>
        <v>14</v>
      </c>
      <c r="K20" t="str">
        <f>MID($B$1,M20,1)</f>
        <v>o</v>
      </c>
      <c r="L20" t="str">
        <f t="shared" si="4"/>
        <v>o</v>
      </c>
      <c r="M20">
        <f t="shared" si="8"/>
        <v>20</v>
      </c>
    </row>
    <row r="21" spans="2:13" x14ac:dyDescent="0.25">
      <c r="B21" s="2">
        <v>114</v>
      </c>
      <c r="C21" s="2" t="str">
        <f t="shared" si="5"/>
        <v>r</v>
      </c>
      <c r="D21" s="2">
        <f t="shared" si="6"/>
        <v>6</v>
      </c>
      <c r="E21" s="2">
        <v>16</v>
      </c>
      <c r="G21" t="str">
        <f t="shared" si="7"/>
        <v>o</v>
      </c>
      <c r="H21">
        <v>15</v>
      </c>
      <c r="I21">
        <v>3</v>
      </c>
      <c r="J21">
        <f t="shared" si="2"/>
        <v>19</v>
      </c>
      <c r="K21" t="str">
        <f t="shared" ref="K21:K27" si="9">MID($B$1,M21,2)</f>
        <v>_u</v>
      </c>
      <c r="L21" t="str">
        <f t="shared" si="4"/>
        <v>u</v>
      </c>
      <c r="M21">
        <f t="shared" si="8"/>
        <v>21</v>
      </c>
    </row>
    <row r="22" spans="2:13" x14ac:dyDescent="0.25">
      <c r="B22" s="2">
        <v>115</v>
      </c>
      <c r="C22" s="2" t="str">
        <f t="shared" si="5"/>
        <v>s</v>
      </c>
      <c r="D22" s="2">
        <f t="shared" si="6"/>
        <v>10</v>
      </c>
      <c r="E22" s="2">
        <v>17</v>
      </c>
      <c r="G22" t="str">
        <f t="shared" si="7"/>
        <v>_u</v>
      </c>
      <c r="H22">
        <v>16</v>
      </c>
      <c r="I22">
        <v>2</v>
      </c>
      <c r="J22">
        <f t="shared" si="2"/>
        <v>3</v>
      </c>
      <c r="K22" t="str">
        <f t="shared" si="9"/>
        <v>na</v>
      </c>
      <c r="L22" t="str">
        <f t="shared" si="4"/>
        <v>a</v>
      </c>
      <c r="M22">
        <f t="shared" si="8"/>
        <v>23</v>
      </c>
    </row>
    <row r="23" spans="2:13" x14ac:dyDescent="0.25">
      <c r="B23" s="2">
        <v>116</v>
      </c>
      <c r="C23" s="2" t="str">
        <f t="shared" si="5"/>
        <v>t</v>
      </c>
      <c r="D23" s="2">
        <f t="shared" si="6"/>
        <v>9</v>
      </c>
      <c r="E23" s="2">
        <v>18</v>
      </c>
      <c r="G23" t="str">
        <f t="shared" si="7"/>
        <v>na</v>
      </c>
      <c r="H23">
        <v>17</v>
      </c>
      <c r="I23">
        <v>3</v>
      </c>
      <c r="J23">
        <f t="shared" si="2"/>
        <v>18</v>
      </c>
      <c r="K23" t="str">
        <f t="shared" si="9"/>
        <v>_t</v>
      </c>
      <c r="L23" t="str">
        <f t="shared" si="4"/>
        <v>t</v>
      </c>
      <c r="M23">
        <f t="shared" si="8"/>
        <v>25</v>
      </c>
    </row>
    <row r="24" spans="2:13" x14ac:dyDescent="0.25">
      <c r="B24" s="2">
        <v>117</v>
      </c>
      <c r="C24" s="2" t="str">
        <f t="shared" si="5"/>
        <v>u</v>
      </c>
      <c r="D24" s="2">
        <f t="shared" si="6"/>
        <v>1</v>
      </c>
      <c r="E24" s="2">
        <v>19</v>
      </c>
      <c r="G24" t="str">
        <f t="shared" si="7"/>
        <v>_t</v>
      </c>
      <c r="H24">
        <v>18</v>
      </c>
      <c r="I24">
        <v>15</v>
      </c>
      <c r="J24">
        <f t="shared" si="2"/>
        <v>16</v>
      </c>
      <c r="K24" t="str">
        <f t="shared" si="9"/>
        <v>or</v>
      </c>
      <c r="L24" t="str">
        <f t="shared" si="4"/>
        <v>r</v>
      </c>
      <c r="M24">
        <f t="shared" si="8"/>
        <v>27</v>
      </c>
    </row>
    <row r="25" spans="2:13" x14ac:dyDescent="0.25">
      <c r="B25" s="2">
        <v>118</v>
      </c>
      <c r="C25" s="2" t="str">
        <f t="shared" si="5"/>
        <v>v</v>
      </c>
      <c r="D25" s="2">
        <f t="shared" si="6"/>
        <v>1</v>
      </c>
      <c r="E25" s="2">
        <v>20</v>
      </c>
      <c r="G25" t="str">
        <f t="shared" si="7"/>
        <v>or</v>
      </c>
      <c r="H25">
        <v>19</v>
      </c>
      <c r="I25">
        <v>4</v>
      </c>
      <c r="J25">
        <f t="shared" si="2"/>
        <v>7</v>
      </c>
      <c r="K25" t="str">
        <f t="shared" si="9"/>
        <v>me</v>
      </c>
      <c r="L25" t="str">
        <f t="shared" si="4"/>
        <v>e</v>
      </c>
      <c r="M25">
        <f t="shared" si="8"/>
        <v>29</v>
      </c>
    </row>
    <row r="26" spans="2:13" x14ac:dyDescent="0.25">
      <c r="B26" s="2">
        <v>119</v>
      </c>
      <c r="C26" s="2" t="str">
        <f t="shared" si="5"/>
        <v>w</v>
      </c>
      <c r="D26" s="2">
        <f t="shared" si="6"/>
        <v>0</v>
      </c>
      <c r="E26" s="2">
        <v>21</v>
      </c>
      <c r="G26" t="str">
        <f t="shared" si="7"/>
        <v>me</v>
      </c>
      <c r="H26">
        <v>20</v>
      </c>
      <c r="I26">
        <v>2</v>
      </c>
      <c r="J26">
        <f t="shared" si="2"/>
        <v>18</v>
      </c>
      <c r="K26" t="str">
        <f t="shared" si="9"/>
        <v>nt</v>
      </c>
      <c r="L26" t="str">
        <f t="shared" si="4"/>
        <v>t</v>
      </c>
      <c r="M26">
        <f t="shared" si="8"/>
        <v>31</v>
      </c>
    </row>
    <row r="27" spans="2:13" x14ac:dyDescent="0.25">
      <c r="B27" s="2">
        <v>120</v>
      </c>
      <c r="C27" s="2" t="str">
        <f t="shared" si="5"/>
        <v>x</v>
      </c>
      <c r="D27" s="2">
        <f t="shared" si="6"/>
        <v>0</v>
      </c>
      <c r="E27" s="2">
        <v>22</v>
      </c>
      <c r="G27" t="str">
        <f t="shared" si="7"/>
        <v>nt</v>
      </c>
      <c r="H27">
        <v>21</v>
      </c>
      <c r="I27">
        <v>8</v>
      </c>
      <c r="J27">
        <f t="shared" si="2"/>
        <v>2</v>
      </c>
      <c r="K27" t="str">
        <f t="shared" si="9"/>
        <v>a_</v>
      </c>
      <c r="L27" t="str">
        <f t="shared" si="4"/>
        <v>_</v>
      </c>
      <c r="M27">
        <f t="shared" si="8"/>
        <v>33</v>
      </c>
    </row>
    <row r="28" spans="2:13" x14ac:dyDescent="0.25">
      <c r="B28" s="2">
        <v>121</v>
      </c>
      <c r="C28" s="2" t="str">
        <f t="shared" si="5"/>
        <v>y</v>
      </c>
      <c r="D28" s="2">
        <f t="shared" si="6"/>
        <v>3</v>
      </c>
      <c r="E28" s="2">
        <v>23</v>
      </c>
      <c r="G28" t="str">
        <f t="shared" si="7"/>
        <v>a_</v>
      </c>
      <c r="H28">
        <v>22</v>
      </c>
      <c r="I28">
        <v>0</v>
      </c>
      <c r="J28">
        <f t="shared" si="2"/>
        <v>6</v>
      </c>
      <c r="K28" t="str">
        <f>MID($B$1,M28,1)</f>
        <v>d</v>
      </c>
      <c r="L28" t="str">
        <f t="shared" si="4"/>
        <v>d</v>
      </c>
      <c r="M28">
        <f t="shared" si="8"/>
        <v>35</v>
      </c>
    </row>
    <row r="29" spans="2:13" x14ac:dyDescent="0.25">
      <c r="B29" s="2">
        <v>225</v>
      </c>
      <c r="C29" s="2" t="str">
        <f t="shared" ref="C29" si="10">CHAR(B29)</f>
        <v>á</v>
      </c>
      <c r="D29" s="2">
        <f t="shared" ref="D29" si="11">LEN($B$1)-LEN(SUBSTITUTE($B$1,C29,""))</f>
        <v>1</v>
      </c>
      <c r="E29" s="2">
        <v>24</v>
      </c>
      <c r="G29" t="str">
        <f t="shared" si="7"/>
        <v>d</v>
      </c>
      <c r="H29">
        <v>23</v>
      </c>
      <c r="I29">
        <v>1</v>
      </c>
      <c r="J29">
        <f t="shared" si="2"/>
        <v>2</v>
      </c>
      <c r="K29" t="str">
        <f>MID($B$1,M29,2)</f>
        <v>e_</v>
      </c>
      <c r="L29" t="str">
        <f t="shared" si="4"/>
        <v>_</v>
      </c>
      <c r="M29">
        <f t="shared" si="8"/>
        <v>36</v>
      </c>
    </row>
    <row r="30" spans="2:13" x14ac:dyDescent="0.25">
      <c r="G30" t="str">
        <f t="shared" si="7"/>
        <v>e_</v>
      </c>
      <c r="H30">
        <v>24</v>
      </c>
      <c r="I30">
        <v>0</v>
      </c>
      <c r="J30">
        <f t="shared" si="2"/>
        <v>15</v>
      </c>
      <c r="K30" t="str">
        <f>MID($B$1,M30,1)</f>
        <v>p</v>
      </c>
      <c r="L30" t="str">
        <f t="shared" si="4"/>
        <v>p</v>
      </c>
      <c r="M30">
        <f t="shared" si="8"/>
        <v>38</v>
      </c>
    </row>
    <row r="31" spans="2:13" x14ac:dyDescent="0.25">
      <c r="G31" t="str">
        <f t="shared" si="7"/>
        <v>p</v>
      </c>
      <c r="H31">
        <v>25</v>
      </c>
      <c r="I31">
        <v>5</v>
      </c>
      <c r="J31">
        <f t="shared" si="2"/>
        <v>7</v>
      </c>
      <c r="K31" t="str">
        <f>MID($B$1,M31,2)</f>
        <v>ie</v>
      </c>
      <c r="L31" t="str">
        <f t="shared" si="4"/>
        <v>e</v>
      </c>
      <c r="M31">
        <f t="shared" si="8"/>
        <v>39</v>
      </c>
    </row>
    <row r="32" spans="2:13" x14ac:dyDescent="0.25">
      <c r="G32" t="str">
        <f t="shared" si="7"/>
        <v>ie</v>
      </c>
      <c r="H32">
        <v>26</v>
      </c>
      <c r="I32">
        <v>23</v>
      </c>
      <c r="J32">
        <f t="shared" si="2"/>
        <v>16</v>
      </c>
      <c r="K32" t="str">
        <f>MID($B$1,M32,2)</f>
        <v>dr</v>
      </c>
      <c r="L32" t="str">
        <f t="shared" si="4"/>
        <v>r</v>
      </c>
      <c r="M32">
        <f t="shared" si="8"/>
        <v>41</v>
      </c>
    </row>
    <row r="33" spans="7:13" x14ac:dyDescent="0.25">
      <c r="G33" t="str">
        <f t="shared" si="7"/>
        <v>dr</v>
      </c>
      <c r="H33">
        <v>27</v>
      </c>
      <c r="I33">
        <v>8</v>
      </c>
      <c r="J33">
        <f t="shared" si="2"/>
        <v>17</v>
      </c>
      <c r="K33" t="str">
        <f>MID($B$1,M33,2)</f>
        <v>as</v>
      </c>
      <c r="L33" t="str">
        <f t="shared" si="4"/>
        <v>s</v>
      </c>
      <c r="M33">
        <f t="shared" si="8"/>
        <v>43</v>
      </c>
    </row>
    <row r="34" spans="7:13" x14ac:dyDescent="0.25">
      <c r="G34" t="str">
        <f t="shared" si="7"/>
        <v>as</v>
      </c>
      <c r="H34">
        <v>28</v>
      </c>
      <c r="I34">
        <v>0</v>
      </c>
      <c r="J34">
        <f t="shared" si="2"/>
        <v>0</v>
      </c>
      <c r="K34" t="str">
        <f>MID($B$1,M34,1)</f>
        <v>,</v>
      </c>
      <c r="L34" t="str">
        <f t="shared" si="4"/>
        <v>,</v>
      </c>
      <c r="M34">
        <f t="shared" si="8"/>
        <v>45</v>
      </c>
    </row>
    <row r="35" spans="7:13" x14ac:dyDescent="0.25">
      <c r="G35" t="str">
        <f t="shared" si="7"/>
        <v>,</v>
      </c>
      <c r="H35">
        <v>29</v>
      </c>
      <c r="I35">
        <v>3</v>
      </c>
      <c r="J35">
        <f t="shared" si="2"/>
        <v>16</v>
      </c>
      <c r="K35" t="str">
        <f t="shared" ref="K35:K40" si="12">MID($B$1,M35,2)</f>
        <v>_r</v>
      </c>
      <c r="L35" t="str">
        <f t="shared" si="4"/>
        <v>r</v>
      </c>
      <c r="M35">
        <f t="shared" si="8"/>
        <v>46</v>
      </c>
    </row>
    <row r="36" spans="7:13" x14ac:dyDescent="0.25">
      <c r="G36" t="str">
        <f t="shared" si="7"/>
        <v>_r</v>
      </c>
      <c r="H36">
        <v>30</v>
      </c>
      <c r="I36">
        <v>8</v>
      </c>
      <c r="J36">
        <f t="shared" si="2"/>
        <v>23</v>
      </c>
      <c r="K36" t="str">
        <f t="shared" si="12"/>
        <v>ay</v>
      </c>
      <c r="L36" t="str">
        <f t="shared" si="4"/>
        <v>y</v>
      </c>
      <c r="M36">
        <f t="shared" si="8"/>
        <v>48</v>
      </c>
    </row>
    <row r="37" spans="7:13" x14ac:dyDescent="0.25">
      <c r="G37" t="str">
        <f t="shared" si="7"/>
        <v>ay</v>
      </c>
      <c r="H37">
        <v>31</v>
      </c>
      <c r="I37">
        <v>15</v>
      </c>
      <c r="J37">
        <f t="shared" si="2"/>
        <v>17</v>
      </c>
      <c r="K37" t="str">
        <f t="shared" si="12"/>
        <v>os</v>
      </c>
      <c r="L37" t="str">
        <f t="shared" si="4"/>
        <v>s</v>
      </c>
      <c r="M37">
        <f t="shared" si="8"/>
        <v>50</v>
      </c>
    </row>
    <row r="38" spans="7:13" x14ac:dyDescent="0.25">
      <c r="G38" t="str">
        <f t="shared" si="7"/>
        <v>os</v>
      </c>
      <c r="H38">
        <v>32</v>
      </c>
      <c r="I38">
        <v>3</v>
      </c>
      <c r="J38">
        <f t="shared" ref="J38:J65" si="13">LOOKUP(L38,$C$5:$C$29,$E$5:$E$29)</f>
        <v>23</v>
      </c>
      <c r="K38" t="str">
        <f t="shared" si="12"/>
        <v>_y</v>
      </c>
      <c r="L38" t="str">
        <f t="shared" ref="L38:L65" si="14">MID(K38,LEN(K38),1)</f>
        <v>y</v>
      </c>
      <c r="M38">
        <f t="shared" si="8"/>
        <v>52</v>
      </c>
    </row>
    <row r="39" spans="7:13" x14ac:dyDescent="0.25">
      <c r="G39" t="str">
        <f t="shared" ref="G39:G66" si="15">K38</f>
        <v>_y</v>
      </c>
      <c r="H39">
        <v>33</v>
      </c>
      <c r="I39">
        <v>3</v>
      </c>
      <c r="J39">
        <f t="shared" si="13"/>
        <v>9</v>
      </c>
      <c r="K39" t="str">
        <f t="shared" si="12"/>
        <v>_h</v>
      </c>
      <c r="L39" t="str">
        <f t="shared" si="14"/>
        <v>h</v>
      </c>
      <c r="M39">
        <f t="shared" si="8"/>
        <v>54</v>
      </c>
    </row>
    <row r="40" spans="7:13" x14ac:dyDescent="0.25">
      <c r="G40" t="str">
        <f t="shared" si="15"/>
        <v>_h</v>
      </c>
      <c r="H40">
        <v>34</v>
      </c>
      <c r="I40">
        <v>8</v>
      </c>
      <c r="J40">
        <f t="shared" si="13"/>
        <v>5</v>
      </c>
      <c r="K40" t="str">
        <f t="shared" si="12"/>
        <v>ac</v>
      </c>
      <c r="L40" t="str">
        <f t="shared" si="14"/>
        <v>c</v>
      </c>
      <c r="M40">
        <f t="shared" si="8"/>
        <v>56</v>
      </c>
    </row>
    <row r="41" spans="7:13" x14ac:dyDescent="0.25">
      <c r="G41" t="str">
        <f t="shared" si="15"/>
        <v>ac</v>
      </c>
      <c r="H41">
        <v>35</v>
      </c>
      <c r="I41">
        <v>0</v>
      </c>
      <c r="J41">
        <f t="shared" si="13"/>
        <v>9</v>
      </c>
      <c r="K41" t="str">
        <f>MID($B$1,M41,1)</f>
        <v>h</v>
      </c>
      <c r="L41" t="str">
        <f t="shared" si="14"/>
        <v>h</v>
      </c>
      <c r="M41">
        <f t="shared" si="8"/>
        <v>58</v>
      </c>
    </row>
    <row r="42" spans="7:13" x14ac:dyDescent="0.25">
      <c r="G42" t="str">
        <f t="shared" si="15"/>
        <v>h</v>
      </c>
      <c r="H42">
        <v>36</v>
      </c>
      <c r="I42">
        <v>28</v>
      </c>
      <c r="J42">
        <f t="shared" si="13"/>
        <v>2</v>
      </c>
      <c r="K42" t="str">
        <f>MID($B$1,M42,3)</f>
        <v>as_</v>
      </c>
      <c r="L42" t="str">
        <f t="shared" si="14"/>
        <v>_</v>
      </c>
      <c r="M42">
        <f t="shared" si="8"/>
        <v>59</v>
      </c>
    </row>
    <row r="43" spans="7:13" x14ac:dyDescent="0.25">
      <c r="G43" t="str">
        <f t="shared" si="15"/>
        <v>as_</v>
      </c>
      <c r="H43">
        <v>37</v>
      </c>
      <c r="I43">
        <v>1</v>
      </c>
      <c r="J43">
        <f t="shared" si="13"/>
        <v>17</v>
      </c>
      <c r="K43" t="str">
        <f>MID($B$1,M43,2)</f>
        <v>es</v>
      </c>
      <c r="L43" t="str">
        <f t="shared" si="14"/>
        <v>s</v>
      </c>
      <c r="M43">
        <f t="shared" si="8"/>
        <v>62</v>
      </c>
    </row>
    <row r="44" spans="7:13" x14ac:dyDescent="0.25">
      <c r="G44" t="str">
        <f t="shared" si="15"/>
        <v>es</v>
      </c>
      <c r="H44">
        <v>38</v>
      </c>
      <c r="I44">
        <v>14</v>
      </c>
      <c r="J44">
        <f t="shared" si="13"/>
        <v>16</v>
      </c>
      <c r="K44" t="str">
        <f>MID($B$1,M44,2)</f>
        <v>tr</v>
      </c>
      <c r="L44" t="str">
        <f t="shared" si="14"/>
        <v>r</v>
      </c>
      <c r="M44">
        <f t="shared" si="8"/>
        <v>64</v>
      </c>
    </row>
    <row r="45" spans="7:13" x14ac:dyDescent="0.25">
      <c r="G45" t="str">
        <f t="shared" si="15"/>
        <v>tr</v>
      </c>
      <c r="H45">
        <v>39</v>
      </c>
      <c r="I45">
        <v>5</v>
      </c>
      <c r="J45">
        <f t="shared" si="13"/>
        <v>6</v>
      </c>
      <c r="K45" t="str">
        <f>MID($B$1,M45,2)</f>
        <v>id</v>
      </c>
      <c r="L45" t="str">
        <f t="shared" si="14"/>
        <v>d</v>
      </c>
      <c r="M45">
        <f t="shared" si="8"/>
        <v>66</v>
      </c>
    </row>
    <row r="46" spans="7:13" x14ac:dyDescent="0.25">
      <c r="G46" t="str">
        <f t="shared" si="15"/>
        <v>id</v>
      </c>
      <c r="H46">
        <v>40</v>
      </c>
      <c r="I46">
        <v>1</v>
      </c>
      <c r="J46">
        <f t="shared" si="13"/>
        <v>13</v>
      </c>
      <c r="K46" t="str">
        <f>MID($B$1,M46,2)</f>
        <v>en</v>
      </c>
      <c r="L46" t="str">
        <f t="shared" si="14"/>
        <v>n</v>
      </c>
      <c r="M46">
        <f t="shared" si="8"/>
        <v>68</v>
      </c>
    </row>
    <row r="47" spans="7:13" x14ac:dyDescent="0.25">
      <c r="G47" t="str">
        <f t="shared" si="15"/>
        <v>en</v>
      </c>
      <c r="H47">
        <v>41</v>
      </c>
      <c r="I47">
        <v>14</v>
      </c>
      <c r="J47">
        <f t="shared" si="13"/>
        <v>7</v>
      </c>
      <c r="K47" t="str">
        <f>MID($B$1,M47,2)</f>
        <v>te</v>
      </c>
      <c r="L47" t="str">
        <f t="shared" si="14"/>
        <v>e</v>
      </c>
      <c r="M47">
        <f t="shared" si="8"/>
        <v>70</v>
      </c>
    </row>
    <row r="48" spans="7:13" x14ac:dyDescent="0.25">
      <c r="G48" t="str">
        <f t="shared" si="15"/>
        <v>te</v>
      </c>
      <c r="H48">
        <v>42</v>
      </c>
      <c r="I48">
        <v>10</v>
      </c>
      <c r="J48">
        <f t="shared" si="13"/>
        <v>17</v>
      </c>
      <c r="K48" t="str">
        <f>MID($B$1,M48,3)</f>
        <v>s_s</v>
      </c>
      <c r="L48" t="str">
        <f t="shared" si="14"/>
        <v>s</v>
      </c>
      <c r="M48">
        <f t="shared" si="8"/>
        <v>72</v>
      </c>
    </row>
    <row r="49" spans="7:13" x14ac:dyDescent="0.25">
      <c r="G49" t="str">
        <f t="shared" si="15"/>
        <v>s_s</v>
      </c>
      <c r="H49">
        <v>43</v>
      </c>
      <c r="I49">
        <v>1</v>
      </c>
      <c r="J49">
        <f t="shared" si="13"/>
        <v>6</v>
      </c>
      <c r="K49" t="str">
        <f>MID($B$1,M49,2)</f>
        <v>ed</v>
      </c>
      <c r="L49" t="str">
        <f t="shared" si="14"/>
        <v>d</v>
      </c>
      <c r="M49">
        <f t="shared" si="8"/>
        <v>75</v>
      </c>
    </row>
    <row r="50" spans="7:13" x14ac:dyDescent="0.25">
      <c r="G50" t="str">
        <f t="shared" si="15"/>
        <v>ed</v>
      </c>
      <c r="H50">
        <v>44</v>
      </c>
      <c r="I50">
        <v>16</v>
      </c>
      <c r="J50">
        <f t="shared" si="13"/>
        <v>13</v>
      </c>
      <c r="K50" t="str">
        <f>MID($B$1,M50,3)</f>
        <v>ien</v>
      </c>
      <c r="L50" t="str">
        <f t="shared" si="14"/>
        <v>n</v>
      </c>
      <c r="M50">
        <f t="shared" si="8"/>
        <v>77</v>
      </c>
    </row>
    <row r="51" spans="7:13" x14ac:dyDescent="0.25">
      <c r="G51" t="str">
        <f t="shared" si="15"/>
        <v>ien</v>
      </c>
      <c r="H51">
        <v>45</v>
      </c>
      <c r="I51">
        <v>14</v>
      </c>
      <c r="J51">
        <f t="shared" si="13"/>
        <v>3</v>
      </c>
      <c r="K51" t="str">
        <f>MID($B$1,M51,2)</f>
        <v>ta</v>
      </c>
      <c r="L51" t="str">
        <f t="shared" si="14"/>
        <v>a</v>
      </c>
      <c r="M51">
        <f t="shared" ref="M51:M65" si="16">M50+LEN(K50)</f>
        <v>80</v>
      </c>
    </row>
    <row r="52" spans="7:13" x14ac:dyDescent="0.25">
      <c r="G52" t="str">
        <f t="shared" si="15"/>
        <v>ta</v>
      </c>
      <c r="H52">
        <v>46</v>
      </c>
      <c r="I52">
        <v>3</v>
      </c>
      <c r="J52">
        <f t="shared" si="13"/>
        <v>6</v>
      </c>
      <c r="K52" t="str">
        <f>MID($B$1,M52,2)</f>
        <v>_d</v>
      </c>
      <c r="L52" t="str">
        <f t="shared" si="14"/>
        <v>d</v>
      </c>
      <c r="M52">
        <f t="shared" si="16"/>
        <v>82</v>
      </c>
    </row>
    <row r="53" spans="7:13" x14ac:dyDescent="0.25">
      <c r="G53" t="str">
        <f t="shared" si="15"/>
        <v>_d</v>
      </c>
      <c r="H53">
        <v>47</v>
      </c>
      <c r="I53">
        <v>24</v>
      </c>
      <c r="J53">
        <f t="shared" si="13"/>
        <v>5</v>
      </c>
      <c r="K53" t="str">
        <f>MID($B$1,M53,3)</f>
        <v>e_c</v>
      </c>
      <c r="L53" t="str">
        <f t="shared" si="14"/>
        <v>c</v>
      </c>
      <c r="M53">
        <f t="shared" si="16"/>
        <v>84</v>
      </c>
    </row>
    <row r="54" spans="7:13" x14ac:dyDescent="0.25">
      <c r="G54" t="str">
        <f t="shared" si="15"/>
        <v>e_c</v>
      </c>
      <c r="H54">
        <v>48</v>
      </c>
      <c r="I54">
        <v>8</v>
      </c>
      <c r="J54">
        <f t="shared" si="13"/>
        <v>18</v>
      </c>
      <c r="K54" t="str">
        <f>MID($B$1,M54,2)</f>
        <v>at</v>
      </c>
      <c r="L54" t="str">
        <f t="shared" si="14"/>
        <v>t</v>
      </c>
      <c r="M54">
        <f t="shared" si="16"/>
        <v>87</v>
      </c>
    </row>
    <row r="55" spans="7:13" x14ac:dyDescent="0.25">
      <c r="G55" t="str">
        <f t="shared" si="15"/>
        <v>at</v>
      </c>
      <c r="H55">
        <v>49</v>
      </c>
      <c r="I55">
        <v>0</v>
      </c>
      <c r="J55">
        <f t="shared" si="13"/>
        <v>3</v>
      </c>
      <c r="K55" t="str">
        <f>MID($B$1,M55,1)</f>
        <v>á</v>
      </c>
      <c r="L55" t="str">
        <f t="shared" si="14"/>
        <v>á</v>
      </c>
      <c r="M55">
        <f t="shared" si="16"/>
        <v>89</v>
      </c>
    </row>
    <row r="56" spans="7:13" x14ac:dyDescent="0.25">
      <c r="G56" t="str">
        <f t="shared" si="15"/>
        <v>á</v>
      </c>
      <c r="H56">
        <v>50</v>
      </c>
      <c r="I56">
        <v>6</v>
      </c>
      <c r="J56">
        <f t="shared" si="13"/>
        <v>18</v>
      </c>
      <c r="K56" t="str">
        <f>MID($B$1,M56,2)</f>
        <v>st</v>
      </c>
      <c r="L56" t="str">
        <f t="shared" si="14"/>
        <v>t</v>
      </c>
      <c r="M56">
        <f t="shared" si="16"/>
        <v>90</v>
      </c>
    </row>
    <row r="57" spans="7:13" x14ac:dyDescent="0.25">
      <c r="G57" t="str">
        <f t="shared" si="15"/>
        <v>st</v>
      </c>
      <c r="H57">
        <v>51</v>
      </c>
      <c r="I57">
        <v>0</v>
      </c>
      <c r="J57">
        <f t="shared" si="13"/>
        <v>16</v>
      </c>
      <c r="K57" t="str">
        <f>MID($B$1,M57,1)</f>
        <v>r</v>
      </c>
      <c r="L57" t="str">
        <f t="shared" si="14"/>
        <v>r</v>
      </c>
      <c r="M57">
        <f t="shared" si="16"/>
        <v>92</v>
      </c>
    </row>
    <row r="58" spans="7:13" x14ac:dyDescent="0.25">
      <c r="G58" t="str">
        <f t="shared" si="15"/>
        <v>r</v>
      </c>
      <c r="H58">
        <v>52</v>
      </c>
      <c r="I58">
        <v>15</v>
      </c>
      <c r="J58">
        <f t="shared" si="13"/>
        <v>8</v>
      </c>
      <c r="K58" t="str">
        <f>MID($B$1,M58,2)</f>
        <v>of</v>
      </c>
      <c r="L58" t="str">
        <f t="shared" si="14"/>
        <v>f</v>
      </c>
      <c r="M58">
        <f t="shared" si="16"/>
        <v>93</v>
      </c>
    </row>
    <row r="59" spans="7:13" x14ac:dyDescent="0.25">
      <c r="G59" t="str">
        <f t="shared" si="15"/>
        <v>of</v>
      </c>
      <c r="H59">
        <v>53</v>
      </c>
      <c r="I59">
        <v>38</v>
      </c>
      <c r="J59">
        <f t="shared" si="13"/>
        <v>2</v>
      </c>
      <c r="K59" t="str">
        <f>MID($B$1,M59,3)</f>
        <v>es_</v>
      </c>
      <c r="L59" t="str">
        <f t="shared" si="14"/>
        <v>_</v>
      </c>
      <c r="M59">
        <f t="shared" si="16"/>
        <v>95</v>
      </c>
    </row>
    <row r="60" spans="7:13" x14ac:dyDescent="0.25">
      <c r="G60" t="str">
        <f t="shared" si="15"/>
        <v>es_</v>
      </c>
      <c r="H60">
        <v>54</v>
      </c>
      <c r="I60">
        <v>0</v>
      </c>
      <c r="J60">
        <f t="shared" si="13"/>
        <v>23</v>
      </c>
      <c r="K60" t="str">
        <f>MID($B$1,M60,1)</f>
        <v>y</v>
      </c>
      <c r="L60" t="str">
        <f t="shared" si="14"/>
        <v>y</v>
      </c>
      <c r="M60">
        <f t="shared" si="16"/>
        <v>98</v>
      </c>
    </row>
    <row r="61" spans="7:13" x14ac:dyDescent="0.25">
      <c r="G61" t="str">
        <f t="shared" si="15"/>
        <v>y</v>
      </c>
      <c r="H61">
        <v>55</v>
      </c>
      <c r="I61">
        <v>34</v>
      </c>
      <c r="J61">
        <f t="shared" si="13"/>
        <v>3</v>
      </c>
      <c r="K61" t="str">
        <f>MID($B$1,M61,3)</f>
        <v>_ha</v>
      </c>
      <c r="L61" t="str">
        <f t="shared" si="14"/>
        <v>a</v>
      </c>
      <c r="M61">
        <f t="shared" si="16"/>
        <v>99</v>
      </c>
    </row>
    <row r="62" spans="7:13" x14ac:dyDescent="0.25">
      <c r="G62" t="str">
        <f t="shared" si="15"/>
        <v>_ha</v>
      </c>
      <c r="H62">
        <v>56</v>
      </c>
      <c r="I62">
        <v>4</v>
      </c>
      <c r="J62">
        <f t="shared" si="13"/>
        <v>4</v>
      </c>
      <c r="K62" t="str">
        <f>MID($B$1,M62,2)</f>
        <v>mb</v>
      </c>
      <c r="L62" t="str">
        <f t="shared" si="14"/>
        <v>b</v>
      </c>
      <c r="M62">
        <f t="shared" si="16"/>
        <v>102</v>
      </c>
    </row>
    <row r="63" spans="7:13" x14ac:dyDescent="0.25">
      <c r="G63" t="str">
        <f t="shared" si="15"/>
        <v>mb</v>
      </c>
      <c r="H63">
        <v>57</v>
      </c>
      <c r="I63">
        <v>52</v>
      </c>
      <c r="J63">
        <f t="shared" si="13"/>
        <v>10</v>
      </c>
      <c r="K63" t="str">
        <f>MID($B$1,M63,2)</f>
        <v>ri</v>
      </c>
      <c r="L63" t="str">
        <f t="shared" si="14"/>
        <v>i</v>
      </c>
      <c r="M63">
        <f t="shared" si="16"/>
        <v>104</v>
      </c>
    </row>
    <row r="64" spans="7:13" x14ac:dyDescent="0.25">
      <c r="G64" t="str">
        <f t="shared" si="15"/>
        <v>ri</v>
      </c>
      <c r="H64">
        <v>58</v>
      </c>
      <c r="I64">
        <v>41</v>
      </c>
      <c r="J64">
        <f t="shared" si="13"/>
        <v>18</v>
      </c>
      <c r="K64" t="str">
        <f>MID($B$1,M64,3)</f>
        <v>ent</v>
      </c>
      <c r="L64" t="str">
        <f t="shared" si="14"/>
        <v>t</v>
      </c>
      <c r="M64">
        <f t="shared" si="16"/>
        <v>106</v>
      </c>
    </row>
    <row r="65" spans="7:13" x14ac:dyDescent="0.25">
      <c r="G65" t="str">
        <f t="shared" si="15"/>
        <v>ent</v>
      </c>
      <c r="H65">
        <v>59</v>
      </c>
      <c r="I65">
        <f>VLOOKUP(K64,$G$6:$H65,2,FALSE)</f>
        <v>59</v>
      </c>
      <c r="J65">
        <f t="shared" si="13"/>
        <v>1</v>
      </c>
      <c r="K65" t="str">
        <f>MID($B$1,M65,2)</f>
        <v>a.</v>
      </c>
      <c r="L65" t="str">
        <f t="shared" si="14"/>
        <v>.</v>
      </c>
      <c r="M65">
        <f t="shared" si="16"/>
        <v>109</v>
      </c>
    </row>
    <row r="66" spans="7:13" x14ac:dyDescent="0.25">
      <c r="G66" t="str">
        <f t="shared" si="15"/>
        <v>a.</v>
      </c>
      <c r="H66">
        <v>60</v>
      </c>
      <c r="I66" t="e">
        <f>VLOOKUP(K66,$G$6:$H66,2,FALSE)</f>
        <v>#N/A</v>
      </c>
    </row>
  </sheetData>
  <mergeCells count="3">
    <mergeCell ref="B3:E3"/>
    <mergeCell ref="I4:J4"/>
    <mergeCell ref="G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AE7F-B47C-481B-8AC1-825EEC12961F}">
  <dimension ref="A2:U133"/>
  <sheetViews>
    <sheetView tabSelected="1" topLeftCell="A66" workbookViewId="0">
      <selection activeCell="G71" sqref="G71:N71"/>
    </sheetView>
  </sheetViews>
  <sheetFormatPr baseColWidth="10" defaultRowHeight="15" x14ac:dyDescent="0.25"/>
  <cols>
    <col min="2" max="2" width="14.7109375" customWidth="1"/>
    <col min="8" max="8" width="13.42578125" customWidth="1"/>
    <col min="13" max="13" width="11.85546875" bestFit="1" customWidth="1"/>
    <col min="14" max="14" width="20.85546875" customWidth="1"/>
    <col min="19" max="19" width="11.85546875" bestFit="1" customWidth="1"/>
    <col min="20" max="20" width="14.140625" customWidth="1"/>
  </cols>
  <sheetData>
    <row r="2" spans="1:17" x14ac:dyDescent="0.25">
      <c r="B2" t="s">
        <v>67</v>
      </c>
      <c r="C2" t="s">
        <v>52</v>
      </c>
    </row>
    <row r="4" spans="1:17" x14ac:dyDescent="0.25">
      <c r="A4" t="s">
        <v>68</v>
      </c>
      <c r="B4" t="s">
        <v>71</v>
      </c>
    </row>
    <row r="7" spans="1:17" x14ac:dyDescent="0.25">
      <c r="C7" s="2" t="s">
        <v>2</v>
      </c>
      <c r="D7" s="2" t="s">
        <v>15</v>
      </c>
      <c r="E7" s="2" t="s">
        <v>65</v>
      </c>
      <c r="F7" s="2" t="s">
        <v>66</v>
      </c>
      <c r="I7" s="2" t="s">
        <v>65</v>
      </c>
      <c r="J7" s="2" t="s">
        <v>15</v>
      </c>
      <c r="P7" s="2" t="s">
        <v>15</v>
      </c>
      <c r="Q7" s="2" t="s">
        <v>65</v>
      </c>
    </row>
    <row r="8" spans="1:17" x14ac:dyDescent="0.25">
      <c r="C8" s="2">
        <v>32</v>
      </c>
      <c r="D8" s="2">
        <v>0</v>
      </c>
      <c r="E8" s="2" t="str">
        <f t="shared" ref="E8:E30" si="0">CHAR(C8)</f>
        <v xml:space="preserve"> </v>
      </c>
      <c r="F8" s="2">
        <f t="shared" ref="F8:F30" si="1">LEN($C$2)-LEN(SUBSTITUTE($C$2,E8,""))</f>
        <v>0</v>
      </c>
      <c r="I8" s="2" t="s">
        <v>57</v>
      </c>
      <c r="J8" s="2">
        <v>0</v>
      </c>
      <c r="P8" s="2">
        <v>0</v>
      </c>
      <c r="Q8" s="2" t="s">
        <v>57</v>
      </c>
    </row>
    <row r="9" spans="1:17" x14ac:dyDescent="0.25">
      <c r="C9" s="2">
        <v>44</v>
      </c>
      <c r="D9" s="2">
        <v>1</v>
      </c>
      <c r="E9" s="2" t="str">
        <f t="shared" si="0"/>
        <v>,</v>
      </c>
      <c r="F9" s="2">
        <f t="shared" si="1"/>
        <v>2</v>
      </c>
      <c r="I9" s="2" t="str">
        <f t="shared" ref="I9:I30" si="2">CHAR(C9)</f>
        <v>,</v>
      </c>
      <c r="J9" s="2">
        <v>1</v>
      </c>
      <c r="L9" s="1"/>
      <c r="P9" s="2">
        <v>1</v>
      </c>
      <c r="Q9" s="2" t="str">
        <f>CHAR(C9)</f>
        <v>,</v>
      </c>
    </row>
    <row r="10" spans="1:17" x14ac:dyDescent="0.25">
      <c r="C10" s="2">
        <v>46</v>
      </c>
      <c r="D10" s="2">
        <v>2</v>
      </c>
      <c r="E10" s="2" t="str">
        <f t="shared" si="0"/>
        <v>.</v>
      </c>
      <c r="F10" s="2">
        <f t="shared" si="1"/>
        <v>1</v>
      </c>
      <c r="I10" s="2" t="str">
        <f t="shared" si="2"/>
        <v>.</v>
      </c>
      <c r="J10" s="2">
        <v>2</v>
      </c>
      <c r="P10" s="2">
        <v>2</v>
      </c>
      <c r="Q10" s="2" t="str">
        <f t="shared" ref="Q10:Q30" si="3">CHAR(C10)</f>
        <v>.</v>
      </c>
    </row>
    <row r="11" spans="1:17" x14ac:dyDescent="0.25">
      <c r="C11" s="2">
        <v>97</v>
      </c>
      <c r="D11" s="2">
        <v>3</v>
      </c>
      <c r="E11" s="2" t="str">
        <f t="shared" si="0"/>
        <v>a</v>
      </c>
      <c r="F11" s="2">
        <f t="shared" si="1"/>
        <v>18</v>
      </c>
      <c r="I11" s="2" t="str">
        <f t="shared" si="2"/>
        <v>a</v>
      </c>
      <c r="J11" s="2">
        <v>3</v>
      </c>
      <c r="P11" s="2">
        <v>3</v>
      </c>
      <c r="Q11" s="2" t="str">
        <f t="shared" si="3"/>
        <v>a</v>
      </c>
    </row>
    <row r="12" spans="1:17" x14ac:dyDescent="0.25">
      <c r="C12" s="2">
        <v>99</v>
      </c>
      <c r="D12" s="2">
        <v>4</v>
      </c>
      <c r="E12" s="2" t="str">
        <f t="shared" si="0"/>
        <v>c</v>
      </c>
      <c r="F12" s="2">
        <f t="shared" si="1"/>
        <v>3</v>
      </c>
      <c r="I12" s="2" t="str">
        <f t="shared" si="2"/>
        <v>c</v>
      </c>
      <c r="J12" s="2">
        <v>4</v>
      </c>
      <c r="P12" s="2">
        <v>4</v>
      </c>
      <c r="Q12" s="2" t="str">
        <f t="shared" si="3"/>
        <v>c</v>
      </c>
    </row>
    <row r="13" spans="1:17" x14ac:dyDescent="0.25">
      <c r="C13" s="2">
        <v>100</v>
      </c>
      <c r="D13" s="2">
        <v>5</v>
      </c>
      <c r="E13" s="2" t="str">
        <f t="shared" si="0"/>
        <v>d</v>
      </c>
      <c r="F13" s="2">
        <f t="shared" si="1"/>
        <v>5</v>
      </c>
      <c r="I13" s="2" t="str">
        <f t="shared" si="2"/>
        <v>d</v>
      </c>
      <c r="J13" s="2">
        <v>5</v>
      </c>
      <c r="P13" s="2">
        <v>5</v>
      </c>
      <c r="Q13" s="2" t="str">
        <f t="shared" si="3"/>
        <v>d</v>
      </c>
    </row>
    <row r="14" spans="1:17" x14ac:dyDescent="0.25">
      <c r="C14" s="2">
        <v>101</v>
      </c>
      <c r="D14" s="2">
        <v>6</v>
      </c>
      <c r="E14" s="2" t="str">
        <f t="shared" si="0"/>
        <v>e</v>
      </c>
      <c r="F14" s="2">
        <f t="shared" si="1"/>
        <v>5</v>
      </c>
      <c r="I14" s="2" t="str">
        <f t="shared" si="2"/>
        <v>e</v>
      </c>
      <c r="J14" s="2">
        <v>6</v>
      </c>
      <c r="P14" s="2">
        <v>6</v>
      </c>
      <c r="Q14" s="2" t="str">
        <f t="shared" si="3"/>
        <v>e</v>
      </c>
    </row>
    <row r="15" spans="1:17" x14ac:dyDescent="0.25">
      <c r="C15" s="2">
        <v>103</v>
      </c>
      <c r="D15" s="2">
        <v>7</v>
      </c>
      <c r="E15" s="2" t="str">
        <f t="shared" si="0"/>
        <v>g</v>
      </c>
      <c r="F15" s="2">
        <f t="shared" si="1"/>
        <v>1</v>
      </c>
      <c r="I15" s="2" t="str">
        <f t="shared" si="2"/>
        <v>g</v>
      </c>
      <c r="J15" s="2">
        <v>7</v>
      </c>
      <c r="P15" s="2">
        <v>7</v>
      </c>
      <c r="Q15" s="2" t="str">
        <f t="shared" si="3"/>
        <v>g</v>
      </c>
    </row>
    <row r="16" spans="1:17" x14ac:dyDescent="0.25">
      <c r="C16" s="2">
        <v>105</v>
      </c>
      <c r="D16" s="2">
        <v>8</v>
      </c>
      <c r="E16" s="2" t="str">
        <f t="shared" si="0"/>
        <v>i</v>
      </c>
      <c r="F16" s="2">
        <f t="shared" si="1"/>
        <v>6</v>
      </c>
      <c r="I16" s="2" t="str">
        <f t="shared" si="2"/>
        <v>i</v>
      </c>
      <c r="J16" s="2">
        <v>8</v>
      </c>
      <c r="P16" s="2">
        <v>8</v>
      </c>
      <c r="Q16" s="2" t="str">
        <f t="shared" si="3"/>
        <v>i</v>
      </c>
    </row>
    <row r="17" spans="3:21" x14ac:dyDescent="0.25">
      <c r="C17" s="2">
        <v>108</v>
      </c>
      <c r="D17" s="2">
        <v>9</v>
      </c>
      <c r="E17" s="2" t="str">
        <f t="shared" si="0"/>
        <v>l</v>
      </c>
      <c r="F17" s="2">
        <f t="shared" si="1"/>
        <v>9</v>
      </c>
      <c r="I17" s="2" t="str">
        <f t="shared" si="2"/>
        <v>l</v>
      </c>
      <c r="J17" s="2">
        <v>9</v>
      </c>
      <c r="P17" s="2">
        <v>9</v>
      </c>
      <c r="Q17" s="2" t="str">
        <f t="shared" si="3"/>
        <v>l</v>
      </c>
    </row>
    <row r="18" spans="3:21" x14ac:dyDescent="0.25">
      <c r="C18" s="2">
        <v>109</v>
      </c>
      <c r="D18" s="2">
        <v>10</v>
      </c>
      <c r="E18" s="2" t="str">
        <f t="shared" si="0"/>
        <v>m</v>
      </c>
      <c r="F18" s="2">
        <f t="shared" si="1"/>
        <v>5</v>
      </c>
      <c r="I18" s="2" t="str">
        <f t="shared" si="2"/>
        <v>m</v>
      </c>
      <c r="J18" s="2">
        <v>10</v>
      </c>
      <c r="P18" s="2">
        <v>10</v>
      </c>
      <c r="Q18" s="2" t="str">
        <f t="shared" si="3"/>
        <v>m</v>
      </c>
    </row>
    <row r="19" spans="3:21" x14ac:dyDescent="0.25">
      <c r="C19" s="2">
        <v>110</v>
      </c>
      <c r="D19" s="2">
        <v>11</v>
      </c>
      <c r="E19" s="2" t="str">
        <f t="shared" si="0"/>
        <v>n</v>
      </c>
      <c r="F19" s="2">
        <f t="shared" si="1"/>
        <v>9</v>
      </c>
      <c r="I19" s="2" t="str">
        <f t="shared" si="2"/>
        <v>n</v>
      </c>
      <c r="J19" s="2">
        <v>11</v>
      </c>
      <c r="P19" s="2">
        <v>11</v>
      </c>
      <c r="Q19" s="2" t="str">
        <f t="shared" si="3"/>
        <v>n</v>
      </c>
    </row>
    <row r="20" spans="3:21" x14ac:dyDescent="0.25">
      <c r="C20" s="2">
        <v>111</v>
      </c>
      <c r="D20" s="2">
        <v>12</v>
      </c>
      <c r="E20" s="2" t="str">
        <f t="shared" si="0"/>
        <v>o</v>
      </c>
      <c r="F20" s="2">
        <f t="shared" si="1"/>
        <v>10</v>
      </c>
      <c r="I20" s="2" t="str">
        <f t="shared" si="2"/>
        <v>o</v>
      </c>
      <c r="J20" s="2">
        <v>12</v>
      </c>
      <c r="P20" s="2">
        <v>12</v>
      </c>
      <c r="Q20" s="2" t="str">
        <f t="shared" si="3"/>
        <v>o</v>
      </c>
    </row>
    <row r="21" spans="3:21" x14ac:dyDescent="0.25">
      <c r="C21" s="2">
        <v>112</v>
      </c>
      <c r="D21" s="2">
        <v>13</v>
      </c>
      <c r="E21" s="2" t="str">
        <f t="shared" si="0"/>
        <v>p</v>
      </c>
      <c r="F21" s="2">
        <f t="shared" si="1"/>
        <v>2</v>
      </c>
      <c r="I21" s="2" t="str">
        <f t="shared" si="2"/>
        <v>p</v>
      </c>
      <c r="J21" s="2">
        <v>13</v>
      </c>
      <c r="P21" s="2">
        <v>13</v>
      </c>
      <c r="Q21" s="2" t="str">
        <f t="shared" si="3"/>
        <v>p</v>
      </c>
    </row>
    <row r="22" spans="3:21" x14ac:dyDescent="0.25">
      <c r="C22" s="2">
        <v>114</v>
      </c>
      <c r="D22" s="2">
        <v>14</v>
      </c>
      <c r="E22" s="2" t="str">
        <f t="shared" si="0"/>
        <v>r</v>
      </c>
      <c r="F22" s="2">
        <f t="shared" si="1"/>
        <v>7</v>
      </c>
      <c r="I22" s="2" t="str">
        <f t="shared" si="2"/>
        <v>r</v>
      </c>
      <c r="J22" s="2">
        <v>14</v>
      </c>
      <c r="P22" s="2">
        <v>14</v>
      </c>
      <c r="Q22" s="2" t="str">
        <f t="shared" si="3"/>
        <v>r</v>
      </c>
    </row>
    <row r="23" spans="3:21" x14ac:dyDescent="0.25">
      <c r="C23" s="2">
        <v>115</v>
      </c>
      <c r="D23" s="2">
        <v>15</v>
      </c>
      <c r="E23" s="2" t="str">
        <f t="shared" si="0"/>
        <v>s</v>
      </c>
      <c r="F23" s="2">
        <f t="shared" si="1"/>
        <v>9</v>
      </c>
      <c r="I23" s="2" t="str">
        <f t="shared" si="2"/>
        <v>s</v>
      </c>
      <c r="J23" s="2">
        <v>15</v>
      </c>
      <c r="P23" s="2">
        <v>15</v>
      </c>
      <c r="Q23" s="2" t="str">
        <f t="shared" si="3"/>
        <v>s</v>
      </c>
    </row>
    <row r="24" spans="3:21" x14ac:dyDescent="0.25">
      <c r="C24" s="2">
        <v>116</v>
      </c>
      <c r="D24" s="2">
        <v>16</v>
      </c>
      <c r="E24" s="2" t="str">
        <f t="shared" si="0"/>
        <v>t</v>
      </c>
      <c r="F24" s="2">
        <f t="shared" si="1"/>
        <v>6</v>
      </c>
      <c r="I24" s="2" t="str">
        <f t="shared" si="2"/>
        <v>t</v>
      </c>
      <c r="J24" s="2">
        <v>16</v>
      </c>
      <c r="P24" s="2">
        <v>16</v>
      </c>
      <c r="Q24" s="2" t="str">
        <f t="shared" si="3"/>
        <v>t</v>
      </c>
    </row>
    <row r="25" spans="3:21" x14ac:dyDescent="0.25">
      <c r="C25" s="2">
        <v>117</v>
      </c>
      <c r="D25" s="2">
        <v>17</v>
      </c>
      <c r="E25" s="2" t="str">
        <f t="shared" si="0"/>
        <v>u</v>
      </c>
      <c r="F25" s="2">
        <f t="shared" si="1"/>
        <v>3</v>
      </c>
      <c r="I25" s="2" t="str">
        <f t="shared" si="2"/>
        <v>u</v>
      </c>
      <c r="J25" s="2">
        <v>17</v>
      </c>
      <c r="P25" s="2">
        <v>17</v>
      </c>
      <c r="Q25" s="2" t="str">
        <f t="shared" si="3"/>
        <v>u</v>
      </c>
    </row>
    <row r="26" spans="3:21" x14ac:dyDescent="0.25">
      <c r="C26" s="2">
        <v>118</v>
      </c>
      <c r="D26" s="2">
        <v>18</v>
      </c>
      <c r="E26" s="2" t="str">
        <f t="shared" si="0"/>
        <v>v</v>
      </c>
      <c r="F26" s="2">
        <f t="shared" si="1"/>
        <v>1</v>
      </c>
      <c r="I26" s="2" t="str">
        <f t="shared" si="2"/>
        <v>v</v>
      </c>
      <c r="J26" s="2">
        <v>18</v>
      </c>
      <c r="P26" s="2">
        <v>18</v>
      </c>
      <c r="Q26" s="2" t="str">
        <f t="shared" si="3"/>
        <v>v</v>
      </c>
    </row>
    <row r="27" spans="3:21" x14ac:dyDescent="0.25">
      <c r="C27" s="2">
        <v>121</v>
      </c>
      <c r="D27" s="2">
        <v>19</v>
      </c>
      <c r="E27" s="2" t="str">
        <f t="shared" si="0"/>
        <v>y</v>
      </c>
      <c r="F27" s="2">
        <f t="shared" si="1"/>
        <v>1</v>
      </c>
      <c r="I27" s="2" t="str">
        <f t="shared" si="2"/>
        <v>y</v>
      </c>
      <c r="J27" s="2">
        <v>19</v>
      </c>
      <c r="P27" s="2">
        <v>19</v>
      </c>
      <c r="Q27" s="2" t="str">
        <f t="shared" si="3"/>
        <v>y</v>
      </c>
    </row>
    <row r="28" spans="3:21" x14ac:dyDescent="0.25">
      <c r="C28" s="2">
        <v>122</v>
      </c>
      <c r="D28" s="2">
        <v>20</v>
      </c>
      <c r="E28" s="2" t="str">
        <f t="shared" si="0"/>
        <v>z</v>
      </c>
      <c r="F28" s="2">
        <f t="shared" si="1"/>
        <v>1</v>
      </c>
      <c r="I28" s="2" t="str">
        <f t="shared" si="2"/>
        <v>z</v>
      </c>
      <c r="J28" s="2">
        <v>20</v>
      </c>
      <c r="P28" s="2">
        <v>20</v>
      </c>
      <c r="Q28" s="2" t="str">
        <f t="shared" si="3"/>
        <v>z</v>
      </c>
    </row>
    <row r="29" spans="3:21" x14ac:dyDescent="0.25">
      <c r="C29" s="2">
        <v>233</v>
      </c>
      <c r="D29" s="2">
        <v>21</v>
      </c>
      <c r="E29" s="2" t="str">
        <f t="shared" si="0"/>
        <v>é</v>
      </c>
      <c r="F29" s="2">
        <f t="shared" si="1"/>
        <v>1</v>
      </c>
      <c r="I29" s="2" t="str">
        <f t="shared" si="2"/>
        <v>é</v>
      </c>
      <c r="J29" s="2">
        <v>21</v>
      </c>
      <c r="K29" s="17" t="s">
        <v>53</v>
      </c>
      <c r="L29" s="18" t="s">
        <v>54</v>
      </c>
      <c r="M29" s="18" t="s">
        <v>55</v>
      </c>
      <c r="P29" s="2">
        <v>21</v>
      </c>
      <c r="Q29" s="2" t="str">
        <f t="shared" si="3"/>
        <v>é</v>
      </c>
      <c r="R29" s="19" t="s">
        <v>69</v>
      </c>
      <c r="S29" s="16" t="s">
        <v>72</v>
      </c>
      <c r="T29" s="16" t="s">
        <v>70</v>
      </c>
    </row>
    <row r="30" spans="3:21" x14ac:dyDescent="0.25">
      <c r="C30" s="6">
        <v>243</v>
      </c>
      <c r="D30" s="6">
        <v>22</v>
      </c>
      <c r="E30" s="6" t="str">
        <f t="shared" si="0"/>
        <v>ó</v>
      </c>
      <c r="F30" s="6">
        <f t="shared" si="1"/>
        <v>2</v>
      </c>
      <c r="H30" s="10" t="s">
        <v>56</v>
      </c>
      <c r="I30" s="2" t="str">
        <f t="shared" si="2"/>
        <v>ó</v>
      </c>
      <c r="J30" s="2">
        <v>22</v>
      </c>
      <c r="K30" s="17"/>
      <c r="L30" s="18"/>
      <c r="M30" s="18"/>
      <c r="P30" s="2">
        <v>22</v>
      </c>
      <c r="Q30" s="2" t="str">
        <f t="shared" si="3"/>
        <v>ó</v>
      </c>
      <c r="R30" s="19"/>
      <c r="S30" s="16"/>
      <c r="T30" s="16"/>
      <c r="U30">
        <v>0</v>
      </c>
    </row>
    <row r="31" spans="3:21" x14ac:dyDescent="0.25">
      <c r="C31" s="7"/>
      <c r="D31" s="8"/>
      <c r="E31" s="7"/>
      <c r="F31" s="7"/>
      <c r="G31">
        <v>5</v>
      </c>
      <c r="H31" s="11">
        <v>1</v>
      </c>
      <c r="I31" s="2" t="s">
        <v>32</v>
      </c>
      <c r="J31" s="2">
        <v>23</v>
      </c>
      <c r="K31" s="12">
        <f>LOOKUP(M31,$I$8:I30,$J$8:J30)</f>
        <v>3</v>
      </c>
      <c r="L31" s="13" t="str">
        <f>DEC2BIN(K31,5)</f>
        <v>00011</v>
      </c>
      <c r="M31" s="2" t="s">
        <v>16</v>
      </c>
      <c r="N31">
        <v>1</v>
      </c>
      <c r="P31" s="2">
        <v>23</v>
      </c>
      <c r="Q31" s="2" t="str">
        <f>CONCATENATE(T31,MID(T32,1,1))</f>
        <v>al</v>
      </c>
      <c r="R31" t="str">
        <f>MID($B$4,1,5)</f>
        <v>00011</v>
      </c>
      <c r="S31">
        <f>BIN2DEC(R31)</f>
        <v>3</v>
      </c>
      <c r="T31" t="str">
        <f>LOOKUP(S31,$P$8:$P30,$Q$8:$Q30)</f>
        <v>a</v>
      </c>
      <c r="U31">
        <v>5</v>
      </c>
    </row>
    <row r="32" spans="3:21" x14ac:dyDescent="0.25">
      <c r="C32" s="7"/>
      <c r="D32" s="8"/>
      <c r="E32" s="7"/>
      <c r="F32" s="9"/>
      <c r="G32">
        <v>5</v>
      </c>
      <c r="H32" s="11">
        <v>2</v>
      </c>
      <c r="I32" s="2" t="str">
        <f t="shared" ref="I32:I58" si="4">MID($C$2,H32,2)</f>
        <v>li</v>
      </c>
      <c r="J32" s="2">
        <v>24</v>
      </c>
      <c r="K32" s="12">
        <f>LOOKUP(M32,$I$8:I31,$J$8:J31)</f>
        <v>9</v>
      </c>
      <c r="L32" s="13" t="str">
        <f t="shared" ref="L32:L38" si="5">DEC2BIN(K32,5)</f>
        <v>01001</v>
      </c>
      <c r="M32" s="2" t="s">
        <v>17</v>
      </c>
      <c r="N32">
        <v>2</v>
      </c>
      <c r="P32" s="2">
        <v>24</v>
      </c>
      <c r="Q32" s="2" t="str">
        <f t="shared" ref="Q32:Q95" si="6">CONCATENATE(T32,MID(T33,1,1))</f>
        <v>li</v>
      </c>
      <c r="R32" t="str">
        <f>MID($B$4,U31+1,5)</f>
        <v>01001</v>
      </c>
      <c r="S32">
        <f t="shared" ref="S32:S95" si="7">BIN2DEC(R32)</f>
        <v>9</v>
      </c>
      <c r="T32" t="str">
        <f>LOOKUP(S32,$P$8:$P31,$Q$8:$Q31)</f>
        <v>l</v>
      </c>
      <c r="U32">
        <f>U31+5</f>
        <v>10</v>
      </c>
    </row>
    <row r="33" spans="3:21" x14ac:dyDescent="0.25">
      <c r="C33" s="7"/>
      <c r="D33" s="8"/>
      <c r="E33" s="9"/>
      <c r="F33" s="9"/>
      <c r="G33">
        <v>5</v>
      </c>
      <c r="H33" s="11">
        <v>3</v>
      </c>
      <c r="I33" s="2" t="str">
        <f t="shared" si="4"/>
        <v>im</v>
      </c>
      <c r="J33" s="2">
        <v>25</v>
      </c>
      <c r="K33" s="12">
        <f>LOOKUP(M33,$I$8:I32,$J$8:J32)</f>
        <v>8</v>
      </c>
      <c r="L33" s="13" t="str">
        <f t="shared" si="5"/>
        <v>01000</v>
      </c>
      <c r="M33" s="2" t="s">
        <v>18</v>
      </c>
      <c r="N33">
        <v>3</v>
      </c>
      <c r="P33" s="2">
        <v>25</v>
      </c>
      <c r="Q33" s="2" t="str">
        <f t="shared" si="6"/>
        <v>im</v>
      </c>
      <c r="R33" t="str">
        <f t="shared" ref="R33:R39" si="8">MID($B$4,U32+1,5)</f>
        <v>01000</v>
      </c>
      <c r="S33">
        <f t="shared" si="7"/>
        <v>8</v>
      </c>
      <c r="T33" t="str">
        <f>LOOKUP(S33,$P$8:$P32,$Q$8:$Q32)</f>
        <v>i</v>
      </c>
      <c r="U33">
        <f t="shared" ref="U33:U39" si="9">U32+5</f>
        <v>15</v>
      </c>
    </row>
    <row r="34" spans="3:21" x14ac:dyDescent="0.25">
      <c r="C34" s="7"/>
      <c r="D34" s="8"/>
      <c r="E34" s="9"/>
      <c r="F34" s="9"/>
      <c r="G34">
        <v>5</v>
      </c>
      <c r="H34" s="11">
        <v>4</v>
      </c>
      <c r="I34" s="2" t="str">
        <f t="shared" si="4"/>
        <v>me</v>
      </c>
      <c r="J34" s="2">
        <v>26</v>
      </c>
      <c r="K34" s="12">
        <f>LOOKUP(M34,$I$8:I33,$J$8:J33)</f>
        <v>10</v>
      </c>
      <c r="L34" s="13" t="str">
        <f t="shared" si="5"/>
        <v>01010</v>
      </c>
      <c r="M34" s="2" t="s">
        <v>19</v>
      </c>
      <c r="N34">
        <v>4</v>
      </c>
      <c r="P34" s="2">
        <v>26</v>
      </c>
      <c r="Q34" s="2" t="str">
        <f t="shared" si="6"/>
        <v>me</v>
      </c>
      <c r="R34" t="str">
        <f t="shared" si="8"/>
        <v>01010</v>
      </c>
      <c r="S34">
        <f t="shared" si="7"/>
        <v>10</v>
      </c>
      <c r="T34" t="str">
        <f>LOOKUP(S34,$P$8:$P33,$Q$8:$Q33)</f>
        <v>m</v>
      </c>
      <c r="U34">
        <f t="shared" si="9"/>
        <v>20</v>
      </c>
    </row>
    <row r="35" spans="3:21" x14ac:dyDescent="0.25">
      <c r="C35" s="7"/>
      <c r="D35" s="8"/>
      <c r="E35" s="9"/>
      <c r="F35" s="9"/>
      <c r="G35">
        <v>5</v>
      </c>
      <c r="H35" s="11">
        <v>5</v>
      </c>
      <c r="I35" s="2" t="str">
        <f t="shared" si="4"/>
        <v>en</v>
      </c>
      <c r="J35" s="2">
        <v>27</v>
      </c>
      <c r="K35" s="12">
        <f>LOOKUP(M35,$I$8:I34,$J$8:J34)</f>
        <v>6</v>
      </c>
      <c r="L35" s="13" t="str">
        <f t="shared" si="5"/>
        <v>00110</v>
      </c>
      <c r="M35" s="2" t="s">
        <v>20</v>
      </c>
      <c r="N35">
        <v>5</v>
      </c>
      <c r="P35" s="2">
        <v>27</v>
      </c>
      <c r="Q35" s="2" t="str">
        <f t="shared" si="6"/>
        <v>en</v>
      </c>
      <c r="R35" t="str">
        <f t="shared" si="8"/>
        <v>00110</v>
      </c>
      <c r="S35">
        <f t="shared" si="7"/>
        <v>6</v>
      </c>
      <c r="T35" t="str">
        <f>LOOKUP(S35,$P$8:$P34,$Q$8:$Q34)</f>
        <v>e</v>
      </c>
      <c r="U35">
        <f t="shared" si="9"/>
        <v>25</v>
      </c>
    </row>
    <row r="36" spans="3:21" x14ac:dyDescent="0.25">
      <c r="C36" s="7"/>
      <c r="D36" s="8"/>
      <c r="E36" s="9"/>
      <c r="F36" s="9"/>
      <c r="G36">
        <v>5</v>
      </c>
      <c r="H36" s="11">
        <v>6</v>
      </c>
      <c r="I36" s="2" t="str">
        <f t="shared" si="4"/>
        <v>nt</v>
      </c>
      <c r="J36" s="2">
        <v>28</v>
      </c>
      <c r="K36" s="12">
        <f>LOOKUP(M36,$I$8:I35,$J$8:J35)</f>
        <v>11</v>
      </c>
      <c r="L36" s="13" t="str">
        <f>DEC2BIN(K36,5)</f>
        <v>01011</v>
      </c>
      <c r="M36" s="2" t="s">
        <v>21</v>
      </c>
      <c r="N36">
        <v>6</v>
      </c>
      <c r="P36" s="2">
        <v>28</v>
      </c>
      <c r="Q36" s="2" t="str">
        <f t="shared" si="6"/>
        <v>nt</v>
      </c>
      <c r="R36" t="str">
        <f t="shared" si="8"/>
        <v>01011</v>
      </c>
      <c r="S36">
        <f t="shared" si="7"/>
        <v>11</v>
      </c>
      <c r="T36" t="str">
        <f>LOOKUP(S36,$P$8:$P35,$Q$8:$Q35)</f>
        <v>n</v>
      </c>
      <c r="U36">
        <f t="shared" si="9"/>
        <v>30</v>
      </c>
    </row>
    <row r="37" spans="3:21" x14ac:dyDescent="0.25">
      <c r="C37" s="7"/>
      <c r="D37" s="8"/>
      <c r="E37" s="9"/>
      <c r="F37" s="9"/>
      <c r="G37">
        <v>5</v>
      </c>
      <c r="H37" s="11">
        <v>7</v>
      </c>
      <c r="I37" s="2" t="str">
        <f t="shared" si="4"/>
        <v>ta</v>
      </c>
      <c r="J37" s="2">
        <v>29</v>
      </c>
      <c r="K37" s="12">
        <v>16</v>
      </c>
      <c r="L37" s="13" t="str">
        <f t="shared" si="5"/>
        <v>10000</v>
      </c>
      <c r="M37" s="2" t="s">
        <v>22</v>
      </c>
      <c r="N37">
        <v>7</v>
      </c>
      <c r="P37" s="2">
        <v>29</v>
      </c>
      <c r="Q37" s="2" t="str">
        <f t="shared" si="6"/>
        <v>ta</v>
      </c>
      <c r="R37" t="str">
        <f t="shared" si="8"/>
        <v>10000</v>
      </c>
      <c r="S37">
        <f t="shared" si="7"/>
        <v>16</v>
      </c>
      <c r="T37" t="str">
        <f>LOOKUP(S37,$P$8:$P36,$Q$8:$Q36)</f>
        <v>t</v>
      </c>
      <c r="U37">
        <f t="shared" si="9"/>
        <v>35</v>
      </c>
    </row>
    <row r="38" spans="3:21" x14ac:dyDescent="0.25">
      <c r="C38" s="7"/>
      <c r="D38" s="8"/>
      <c r="E38" s="9"/>
      <c r="F38" s="9"/>
      <c r="G38">
        <v>5</v>
      </c>
      <c r="H38" s="11">
        <v>8</v>
      </c>
      <c r="I38" s="2" t="str">
        <f t="shared" si="4"/>
        <v>an</v>
      </c>
      <c r="J38" s="2">
        <v>30</v>
      </c>
      <c r="K38" s="12">
        <f>LOOKUP(M38,$I$8:I37,$J$8:J37)</f>
        <v>3</v>
      </c>
      <c r="L38" s="13" t="str">
        <f t="shared" si="5"/>
        <v>00011</v>
      </c>
      <c r="M38" s="2" t="s">
        <v>16</v>
      </c>
      <c r="N38">
        <v>8</v>
      </c>
      <c r="P38" s="2">
        <v>30</v>
      </c>
      <c r="Q38" s="2" t="str">
        <f t="shared" si="6"/>
        <v>an</v>
      </c>
      <c r="R38" t="str">
        <f t="shared" si="8"/>
        <v>00011</v>
      </c>
      <c r="S38">
        <f t="shared" si="7"/>
        <v>3</v>
      </c>
      <c r="T38" t="str">
        <f>LOOKUP(S38,$P$8:$P37,$Q$8:$Q37)</f>
        <v>a</v>
      </c>
      <c r="U38">
        <f t="shared" si="9"/>
        <v>40</v>
      </c>
    </row>
    <row r="39" spans="3:21" x14ac:dyDescent="0.25">
      <c r="C39" s="7"/>
      <c r="D39" s="8"/>
      <c r="E39" s="9"/>
      <c r="F39" s="9"/>
      <c r="G39">
        <v>5</v>
      </c>
      <c r="H39" s="11">
        <v>9</v>
      </c>
      <c r="I39" s="2" t="str">
        <f t="shared" si="4"/>
        <v>nd</v>
      </c>
      <c r="J39" s="2">
        <v>31</v>
      </c>
      <c r="K39" s="12">
        <f>LOOKUP(M39,$I$8:I38,$J$8:J38)</f>
        <v>11</v>
      </c>
      <c r="L39" s="13" t="str">
        <f>DEC2BIN(K39,5)</f>
        <v>01011</v>
      </c>
      <c r="M39" s="2" t="s">
        <v>21</v>
      </c>
      <c r="N39">
        <v>9</v>
      </c>
      <c r="P39" s="2">
        <v>31</v>
      </c>
      <c r="Q39" s="2" t="str">
        <f t="shared" si="6"/>
        <v>nd</v>
      </c>
      <c r="R39" t="str">
        <f t="shared" si="8"/>
        <v>01011</v>
      </c>
      <c r="S39">
        <f t="shared" si="7"/>
        <v>11</v>
      </c>
      <c r="T39" t="str">
        <f>LOOKUP(S39,$P$8:$P38,$Q$8:$Q38)</f>
        <v>n</v>
      </c>
      <c r="U39">
        <f t="shared" si="9"/>
        <v>45</v>
      </c>
    </row>
    <row r="40" spans="3:21" ht="18.75" customHeight="1" x14ac:dyDescent="0.25">
      <c r="C40" s="7"/>
      <c r="D40" s="8"/>
      <c r="E40" s="9"/>
      <c r="F40" s="9"/>
      <c r="G40">
        <v>6</v>
      </c>
      <c r="H40" s="11">
        <v>10</v>
      </c>
      <c r="I40" s="2" t="str">
        <f t="shared" si="4"/>
        <v>do</v>
      </c>
      <c r="J40" s="2">
        <v>32</v>
      </c>
      <c r="K40" s="12">
        <f>LOOKUP(M40,$I$8:I39,$J$8:J39)</f>
        <v>5</v>
      </c>
      <c r="L40" s="13" t="str">
        <f>DEC2BIN(K40,6)</f>
        <v>000101</v>
      </c>
      <c r="M40" s="2" t="s">
        <v>23</v>
      </c>
      <c r="N40">
        <v>10</v>
      </c>
      <c r="P40" s="2">
        <v>32</v>
      </c>
      <c r="Q40" s="2" t="str">
        <f t="shared" si="6"/>
        <v>do</v>
      </c>
      <c r="R40" t="str">
        <f>MID($B$4,U39+1,6)</f>
        <v>000101</v>
      </c>
      <c r="S40">
        <f t="shared" si="7"/>
        <v>5</v>
      </c>
      <c r="T40" t="str">
        <f>LOOKUP(S40,$P$8:$P39,$Q$8:$Q39)</f>
        <v>d</v>
      </c>
      <c r="U40">
        <f>U39+6</f>
        <v>51</v>
      </c>
    </row>
    <row r="41" spans="3:21" x14ac:dyDescent="0.25">
      <c r="C41" s="7"/>
      <c r="D41" s="8"/>
      <c r="E41" s="9"/>
      <c r="F41" s="9"/>
      <c r="G41">
        <v>6</v>
      </c>
      <c r="H41" s="11">
        <v>11</v>
      </c>
      <c r="I41" s="2" t="str">
        <f t="shared" si="4"/>
        <v>o_</v>
      </c>
      <c r="J41" s="2">
        <v>33</v>
      </c>
      <c r="K41" s="12">
        <f>LOOKUP(M41,$I$8:I40,$J$8:J40)</f>
        <v>12</v>
      </c>
      <c r="L41" s="13" t="str">
        <f t="shared" ref="L41:L71" si="10">DEC2BIN(K41,6)</f>
        <v>001100</v>
      </c>
      <c r="M41" s="2" t="s">
        <v>24</v>
      </c>
      <c r="N41">
        <v>11</v>
      </c>
      <c r="P41" s="2">
        <v>33</v>
      </c>
      <c r="Q41" s="2" t="str">
        <f t="shared" si="6"/>
        <v>o_</v>
      </c>
      <c r="R41" t="str">
        <f t="shared" ref="R41:R71" si="11">MID($B$4,U40+1,6)</f>
        <v>001100</v>
      </c>
      <c r="S41">
        <f t="shared" si="7"/>
        <v>12</v>
      </c>
      <c r="T41" t="str">
        <f>LOOKUP(S41,$P$8:$P40,$Q$8:$Q40)</f>
        <v>o</v>
      </c>
      <c r="U41">
        <f t="shared" ref="U41:U71" si="12">U40+6</f>
        <v>57</v>
      </c>
    </row>
    <row r="42" spans="3:21" x14ac:dyDescent="0.25">
      <c r="C42" s="7"/>
      <c r="D42" s="8"/>
      <c r="E42" s="9"/>
      <c r="F42" s="9"/>
      <c r="G42">
        <v>6</v>
      </c>
      <c r="H42" s="11">
        <v>12</v>
      </c>
      <c r="I42" s="2" t="str">
        <f t="shared" si="4"/>
        <v>_l</v>
      </c>
      <c r="J42" s="2">
        <v>34</v>
      </c>
      <c r="K42" s="12">
        <v>0</v>
      </c>
      <c r="L42" s="13" t="str">
        <f t="shared" si="10"/>
        <v>000000</v>
      </c>
      <c r="M42" s="2" t="s">
        <v>57</v>
      </c>
      <c r="N42">
        <v>12</v>
      </c>
      <c r="P42" s="2">
        <v>34</v>
      </c>
      <c r="Q42" s="2" t="str">
        <f>CONCATENATE(T42,MID(T43,1,1))</f>
        <v>_l</v>
      </c>
      <c r="R42" t="str">
        <f t="shared" si="11"/>
        <v>000000</v>
      </c>
      <c r="S42">
        <f t="shared" si="7"/>
        <v>0</v>
      </c>
      <c r="T42" t="str">
        <f>LOOKUP(S42,$P$8:$P41,$Q$8:$Q41)</f>
        <v>_</v>
      </c>
      <c r="U42">
        <f t="shared" si="12"/>
        <v>63</v>
      </c>
    </row>
    <row r="43" spans="3:21" x14ac:dyDescent="0.25">
      <c r="C43" s="7"/>
      <c r="D43" s="8"/>
      <c r="E43" s="9"/>
      <c r="F43" s="9"/>
      <c r="G43">
        <v>6</v>
      </c>
      <c r="H43" s="11">
        <v>13</v>
      </c>
      <c r="I43" s="2" t="str">
        <f t="shared" si="4"/>
        <v>ll</v>
      </c>
      <c r="J43" s="2">
        <v>35</v>
      </c>
      <c r="K43" s="12">
        <f>LOOKUP(M43,$I$8:I42,$J$8:J42)</f>
        <v>9</v>
      </c>
      <c r="L43" s="13" t="str">
        <f t="shared" si="10"/>
        <v>001001</v>
      </c>
      <c r="M43" s="2" t="s">
        <v>17</v>
      </c>
      <c r="N43">
        <v>13</v>
      </c>
      <c r="P43" s="2">
        <v>35</v>
      </c>
      <c r="Q43" s="2" t="str">
        <f t="shared" si="6"/>
        <v>ll</v>
      </c>
      <c r="R43" t="str">
        <f t="shared" si="11"/>
        <v>001001</v>
      </c>
      <c r="S43">
        <f t="shared" si="7"/>
        <v>9</v>
      </c>
      <c r="T43" t="str">
        <f>LOOKUP(S43,$P$8:$P42,$Q$8:$Q42)</f>
        <v>l</v>
      </c>
      <c r="U43">
        <f t="shared" si="12"/>
        <v>69</v>
      </c>
    </row>
    <row r="44" spans="3:21" x14ac:dyDescent="0.25">
      <c r="C44" s="7"/>
      <c r="D44" s="8"/>
      <c r="E44" s="9"/>
      <c r="F44" s="9"/>
      <c r="G44">
        <v>6</v>
      </c>
      <c r="H44" s="11">
        <v>14</v>
      </c>
      <c r="I44" s="2" t="str">
        <f t="shared" si="4"/>
        <v>lu</v>
      </c>
      <c r="J44" s="2">
        <v>36</v>
      </c>
      <c r="K44" s="12">
        <f>LOOKUP(M44,$I$8:I43,$J$8:J43)</f>
        <v>9</v>
      </c>
      <c r="L44" s="13" t="str">
        <f>DEC2BIN(K44,6)</f>
        <v>001001</v>
      </c>
      <c r="M44" s="2" t="s">
        <v>17</v>
      </c>
      <c r="N44">
        <v>14</v>
      </c>
      <c r="P44" s="2">
        <v>36</v>
      </c>
      <c r="Q44" s="2" t="str">
        <f t="shared" si="6"/>
        <v>lu</v>
      </c>
      <c r="R44" t="str">
        <f t="shared" si="11"/>
        <v>001001</v>
      </c>
      <c r="S44">
        <f t="shared" si="7"/>
        <v>9</v>
      </c>
      <c r="T44" t="str">
        <f>LOOKUP(S44,$P$8:$P43,$Q$8:$Q43)</f>
        <v>l</v>
      </c>
      <c r="U44">
        <f t="shared" si="12"/>
        <v>75</v>
      </c>
    </row>
    <row r="45" spans="3:21" x14ac:dyDescent="0.25">
      <c r="C45" s="7"/>
      <c r="D45" s="8"/>
      <c r="E45" s="9"/>
      <c r="F45" s="9"/>
      <c r="G45">
        <v>6</v>
      </c>
      <c r="H45" s="11">
        <v>15</v>
      </c>
      <c r="I45" s="2" t="str">
        <f t="shared" si="4"/>
        <v>uv</v>
      </c>
      <c r="J45" s="2">
        <v>37</v>
      </c>
      <c r="K45" s="12">
        <f>LOOKUP(M45,$I$8:I44,$J$8:J44)</f>
        <v>17</v>
      </c>
      <c r="L45" s="13" t="str">
        <f t="shared" si="10"/>
        <v>010001</v>
      </c>
      <c r="M45" s="2" t="s">
        <v>11</v>
      </c>
      <c r="N45">
        <v>15</v>
      </c>
      <c r="P45" s="2">
        <v>37</v>
      </c>
      <c r="Q45" s="2" t="str">
        <f t="shared" si="6"/>
        <v>uv</v>
      </c>
      <c r="R45" t="str">
        <f t="shared" si="11"/>
        <v>010001</v>
      </c>
      <c r="S45">
        <f t="shared" si="7"/>
        <v>17</v>
      </c>
      <c r="T45" t="str">
        <f>LOOKUP(S45,$P$8:$P44,$Q$8:$Q44)</f>
        <v>u</v>
      </c>
      <c r="U45">
        <f t="shared" si="12"/>
        <v>81</v>
      </c>
    </row>
    <row r="46" spans="3:21" x14ac:dyDescent="0.25">
      <c r="C46" s="7"/>
      <c r="D46" s="8"/>
      <c r="E46" s="9"/>
      <c r="F46" s="9"/>
      <c r="G46">
        <v>6</v>
      </c>
      <c r="H46" s="11">
        <v>16</v>
      </c>
      <c r="I46" s="2" t="str">
        <f t="shared" si="4"/>
        <v>vi</v>
      </c>
      <c r="J46" s="2">
        <v>38</v>
      </c>
      <c r="K46" s="12">
        <f>LOOKUP(M46,$I$8:I45,$J$8:J45)</f>
        <v>18</v>
      </c>
      <c r="L46" s="13" t="str">
        <f t="shared" si="10"/>
        <v>010010</v>
      </c>
      <c r="M46" s="2" t="s">
        <v>25</v>
      </c>
      <c r="N46">
        <v>16</v>
      </c>
      <c r="P46" s="2">
        <v>38</v>
      </c>
      <c r="Q46" s="2" t="str">
        <f t="shared" si="6"/>
        <v>vi</v>
      </c>
      <c r="R46" t="str">
        <f t="shared" si="11"/>
        <v>010010</v>
      </c>
      <c r="S46">
        <f t="shared" si="7"/>
        <v>18</v>
      </c>
      <c r="T46" t="str">
        <f>LOOKUP(S46,$P$8:$P45,$Q$8:$Q45)</f>
        <v>v</v>
      </c>
      <c r="U46">
        <f t="shared" si="12"/>
        <v>87</v>
      </c>
    </row>
    <row r="47" spans="3:21" x14ac:dyDescent="0.25">
      <c r="C47" s="7"/>
      <c r="D47" s="8"/>
      <c r="E47" s="9"/>
      <c r="F47" s="9"/>
      <c r="G47">
        <v>6</v>
      </c>
      <c r="H47" s="11">
        <v>17</v>
      </c>
      <c r="I47" s="2" t="str">
        <f t="shared" si="4"/>
        <v>ia</v>
      </c>
      <c r="J47" s="2">
        <v>39</v>
      </c>
      <c r="K47" s="12">
        <f>LOOKUP(M47,$I$8:I46,$J$8:J46)</f>
        <v>8</v>
      </c>
      <c r="L47" s="13" t="str">
        <f t="shared" si="10"/>
        <v>001000</v>
      </c>
      <c r="M47" s="2" t="s">
        <v>18</v>
      </c>
      <c r="N47">
        <v>17</v>
      </c>
      <c r="P47" s="2">
        <v>39</v>
      </c>
      <c r="Q47" s="2" t="str">
        <f>CONCATENATE(T47,MID(T48,1,1))</f>
        <v>ia</v>
      </c>
      <c r="R47" t="str">
        <f t="shared" si="11"/>
        <v>001000</v>
      </c>
      <c r="S47">
        <f t="shared" si="7"/>
        <v>8</v>
      </c>
      <c r="T47" t="str">
        <f>LOOKUP(S47,$P$8:$P46,$Q$8:$Q46)</f>
        <v>i</v>
      </c>
      <c r="U47">
        <f t="shared" si="12"/>
        <v>93</v>
      </c>
    </row>
    <row r="48" spans="3:21" x14ac:dyDescent="0.25">
      <c r="C48" s="7"/>
      <c r="D48" s="8"/>
      <c r="E48" s="9"/>
      <c r="F48" s="9"/>
      <c r="G48">
        <v>6</v>
      </c>
      <c r="H48" s="11">
        <v>18</v>
      </c>
      <c r="I48" s="2" t="str">
        <f t="shared" si="4"/>
        <v>as</v>
      </c>
      <c r="J48" s="2">
        <v>40</v>
      </c>
      <c r="K48" s="12">
        <f>LOOKUP(M48,$I$8:I47,$J$8:J47)</f>
        <v>3</v>
      </c>
      <c r="L48" s="13" t="str">
        <f t="shared" si="10"/>
        <v>000011</v>
      </c>
      <c r="M48" s="2" t="s">
        <v>16</v>
      </c>
      <c r="N48">
        <v>18</v>
      </c>
      <c r="P48" s="2">
        <v>40</v>
      </c>
      <c r="Q48" s="2" t="str">
        <f t="shared" si="6"/>
        <v>as</v>
      </c>
      <c r="R48" t="str">
        <f t="shared" si="11"/>
        <v>000011</v>
      </c>
      <c r="S48">
        <f t="shared" si="7"/>
        <v>3</v>
      </c>
      <c r="T48" t="str">
        <f>LOOKUP(S48,$P$8:$P47,$Q$8:$Q47)</f>
        <v>a</v>
      </c>
      <c r="U48">
        <f t="shared" si="12"/>
        <v>99</v>
      </c>
    </row>
    <row r="49" spans="3:21" x14ac:dyDescent="0.25">
      <c r="C49" s="7"/>
      <c r="D49" s="8"/>
      <c r="E49" s="9"/>
      <c r="F49" s="9"/>
      <c r="G49">
        <v>6</v>
      </c>
      <c r="H49" s="11">
        <v>19</v>
      </c>
      <c r="I49" s="2" t="str">
        <f t="shared" si="4"/>
        <v>s,</v>
      </c>
      <c r="J49" s="2">
        <v>41</v>
      </c>
      <c r="K49" s="12">
        <f>LOOKUP(M49,$I$8:I48,$J$8:J48)</f>
        <v>15</v>
      </c>
      <c r="L49" s="13" t="str">
        <f t="shared" si="10"/>
        <v>001111</v>
      </c>
      <c r="M49" s="2" t="s">
        <v>26</v>
      </c>
      <c r="N49">
        <v>19</v>
      </c>
      <c r="P49" s="2">
        <v>41</v>
      </c>
      <c r="Q49" s="2" t="str">
        <f t="shared" si="6"/>
        <v>s,</v>
      </c>
      <c r="R49" t="str">
        <f t="shared" si="11"/>
        <v>001111</v>
      </c>
      <c r="S49">
        <f t="shared" si="7"/>
        <v>15</v>
      </c>
      <c r="T49" t="str">
        <f>LOOKUP(S49,$P$8:$P48,$Q$8:$Q48)</f>
        <v>s</v>
      </c>
      <c r="U49">
        <f t="shared" si="12"/>
        <v>105</v>
      </c>
    </row>
    <row r="50" spans="3:21" x14ac:dyDescent="0.25">
      <c r="C50" s="7"/>
      <c r="D50" s="8"/>
      <c r="E50" s="9"/>
      <c r="F50" s="9"/>
      <c r="G50">
        <v>6</v>
      </c>
      <c r="H50" s="11">
        <v>20</v>
      </c>
      <c r="I50" s="2" t="str">
        <f t="shared" si="4"/>
        <v>,_</v>
      </c>
      <c r="J50" s="2">
        <v>42</v>
      </c>
      <c r="K50" s="12">
        <f>LOOKUP(M50,$I$8:I49,$J$8:J49)</f>
        <v>1</v>
      </c>
      <c r="L50" s="13" t="str">
        <f>DEC2BIN(K50,6)</f>
        <v>000001</v>
      </c>
      <c r="M50" s="2" t="s">
        <v>27</v>
      </c>
      <c r="N50">
        <v>20</v>
      </c>
      <c r="P50" s="2">
        <v>42</v>
      </c>
      <c r="Q50" s="2" t="str">
        <f t="shared" si="6"/>
        <v>,_</v>
      </c>
      <c r="R50" t="str">
        <f t="shared" si="11"/>
        <v>000001</v>
      </c>
      <c r="S50">
        <f t="shared" si="7"/>
        <v>1</v>
      </c>
      <c r="T50" t="str">
        <f>LOOKUP(S50,$P$8:$P49,$Q$8:$Q49)</f>
        <v>,</v>
      </c>
      <c r="U50">
        <f t="shared" si="12"/>
        <v>111</v>
      </c>
    </row>
    <row r="51" spans="3:21" x14ac:dyDescent="0.25">
      <c r="C51" s="7"/>
      <c r="D51" s="8"/>
      <c r="E51" s="9"/>
      <c r="F51" s="9"/>
      <c r="G51">
        <v>6</v>
      </c>
      <c r="H51" s="11">
        <v>21</v>
      </c>
      <c r="I51" s="2" t="str">
        <f t="shared" si="4"/>
        <v>_c</v>
      </c>
      <c r="J51" s="2">
        <v>43</v>
      </c>
      <c r="K51" s="12">
        <v>0</v>
      </c>
      <c r="L51" s="13" t="str">
        <f>DEC2BIN(K51,6)</f>
        <v>000000</v>
      </c>
      <c r="M51" s="2" t="s">
        <v>57</v>
      </c>
      <c r="N51">
        <v>21</v>
      </c>
      <c r="P51" s="2">
        <v>43</v>
      </c>
      <c r="Q51" s="2" t="str">
        <f t="shared" si="6"/>
        <v>_c</v>
      </c>
      <c r="R51" t="str">
        <f t="shared" si="11"/>
        <v>000000</v>
      </c>
      <c r="S51">
        <f t="shared" si="7"/>
        <v>0</v>
      </c>
      <c r="T51" t="str">
        <f>LOOKUP(S51,$P$8:$P50,$Q$8:$Q50)</f>
        <v>_</v>
      </c>
      <c r="U51">
        <f t="shared" si="12"/>
        <v>117</v>
      </c>
    </row>
    <row r="52" spans="3:21" x14ac:dyDescent="0.25">
      <c r="C52" s="7"/>
      <c r="D52" s="8"/>
      <c r="E52" s="9"/>
      <c r="F52" s="9"/>
      <c r="G52">
        <v>6</v>
      </c>
      <c r="H52" s="11">
        <v>22</v>
      </c>
      <c r="I52" s="2" t="str">
        <f t="shared" si="4"/>
        <v>ca</v>
      </c>
      <c r="J52" s="2">
        <v>44</v>
      </c>
      <c r="K52" s="12">
        <f>LOOKUP(M52,$I$8:I51,$J$8:J51)</f>
        <v>4</v>
      </c>
      <c r="L52" s="13" t="str">
        <f t="shared" si="10"/>
        <v>000100</v>
      </c>
      <c r="M52" s="2" t="s">
        <v>28</v>
      </c>
      <c r="N52">
        <v>22</v>
      </c>
      <c r="P52" s="2">
        <v>44</v>
      </c>
      <c r="Q52" s="2" t="str">
        <f>CONCATENATE(T52,MID(T53,1,1))</f>
        <v>ca</v>
      </c>
      <c r="R52" t="str">
        <f t="shared" si="11"/>
        <v>000100</v>
      </c>
      <c r="S52">
        <f t="shared" si="7"/>
        <v>4</v>
      </c>
      <c r="T52" t="str">
        <f>LOOKUP(S52,$P$8:$P51,$Q$8:$Q51)</f>
        <v>c</v>
      </c>
      <c r="U52">
        <f t="shared" si="12"/>
        <v>123</v>
      </c>
    </row>
    <row r="53" spans="3:21" x14ac:dyDescent="0.25">
      <c r="C53" s="7"/>
      <c r="D53" s="8"/>
      <c r="E53" s="9"/>
      <c r="F53" s="9"/>
      <c r="G53">
        <v>6</v>
      </c>
      <c r="H53" s="11">
        <v>23</v>
      </c>
      <c r="I53" s="2" t="str">
        <f t="shared" si="4"/>
        <v>ar</v>
      </c>
      <c r="J53" s="2">
        <v>45</v>
      </c>
      <c r="K53" s="12">
        <f>LOOKUP(M53,$I$8:I52,$J$8:J52)</f>
        <v>3</v>
      </c>
      <c r="L53" s="13" t="str">
        <f t="shared" si="10"/>
        <v>000011</v>
      </c>
      <c r="M53" s="2" t="s">
        <v>16</v>
      </c>
      <c r="N53">
        <v>23</v>
      </c>
      <c r="P53" s="2">
        <v>45</v>
      </c>
      <c r="Q53" s="2" t="str">
        <f t="shared" si="6"/>
        <v>ar</v>
      </c>
      <c r="R53" t="str">
        <f t="shared" si="11"/>
        <v>000011</v>
      </c>
      <c r="S53">
        <f t="shared" si="7"/>
        <v>3</v>
      </c>
      <c r="T53" t="str">
        <f>LOOKUP(S53,$P$8:$P52,$Q$8:$Q52)</f>
        <v>a</v>
      </c>
      <c r="U53">
        <f t="shared" si="12"/>
        <v>129</v>
      </c>
    </row>
    <row r="54" spans="3:21" x14ac:dyDescent="0.25">
      <c r="C54" s="7"/>
      <c r="D54" s="8"/>
      <c r="E54" s="9"/>
      <c r="F54" s="9"/>
      <c r="G54">
        <v>6</v>
      </c>
      <c r="H54" s="11">
        <v>24</v>
      </c>
      <c r="I54" s="2" t="str">
        <f t="shared" si="4"/>
        <v>ra</v>
      </c>
      <c r="J54" s="2">
        <v>46</v>
      </c>
      <c r="K54" s="12">
        <v>14</v>
      </c>
      <c r="L54" s="13" t="str">
        <f t="shared" si="10"/>
        <v>001110</v>
      </c>
      <c r="M54" s="2" t="s">
        <v>29</v>
      </c>
      <c r="N54">
        <v>24</v>
      </c>
      <c r="P54" s="2">
        <v>46</v>
      </c>
      <c r="Q54" s="2" t="str">
        <f t="shared" si="6"/>
        <v>ra</v>
      </c>
      <c r="R54" t="str">
        <f t="shared" si="11"/>
        <v>001110</v>
      </c>
      <c r="S54">
        <f t="shared" si="7"/>
        <v>14</v>
      </c>
      <c r="T54" t="str">
        <f>LOOKUP(S54,$P$8:$P53,$Q$8:$Q53)</f>
        <v>r</v>
      </c>
      <c r="U54">
        <f t="shared" si="12"/>
        <v>135</v>
      </c>
    </row>
    <row r="55" spans="3:21" x14ac:dyDescent="0.25">
      <c r="C55" s="7"/>
      <c r="D55" s="8"/>
      <c r="E55" s="9"/>
      <c r="F55" s="9"/>
      <c r="G55">
        <v>6</v>
      </c>
      <c r="H55" s="11">
        <v>25</v>
      </c>
      <c r="I55" s="2" t="str">
        <f t="shared" si="4"/>
        <v>ac</v>
      </c>
      <c r="J55" s="2">
        <v>47</v>
      </c>
      <c r="K55" s="12">
        <f>LOOKUP(M55,$I$8:I54,$J$8:J54)</f>
        <v>3</v>
      </c>
      <c r="L55" s="13" t="str">
        <f t="shared" si="10"/>
        <v>000011</v>
      </c>
      <c r="M55" s="2" t="s">
        <v>16</v>
      </c>
      <c r="N55">
        <v>25</v>
      </c>
      <c r="P55" s="2">
        <v>47</v>
      </c>
      <c r="Q55" s="2" t="str">
        <f t="shared" si="6"/>
        <v>ac</v>
      </c>
      <c r="R55" t="str">
        <f t="shared" si="11"/>
        <v>000011</v>
      </c>
      <c r="S55">
        <f t="shared" si="7"/>
        <v>3</v>
      </c>
      <c r="T55" t="str">
        <f>LOOKUP(S55,$P$8:$P54,$Q$8:$Q54)</f>
        <v>a</v>
      </c>
      <c r="U55">
        <f t="shared" si="12"/>
        <v>141</v>
      </c>
    </row>
    <row r="56" spans="3:21" x14ac:dyDescent="0.25">
      <c r="C56" s="7"/>
      <c r="D56" s="8"/>
      <c r="E56" s="9"/>
      <c r="F56" s="9"/>
      <c r="G56">
        <v>6</v>
      </c>
      <c r="H56" s="11">
        <v>26</v>
      </c>
      <c r="I56" s="2" t="str">
        <f t="shared" si="4"/>
        <v>co</v>
      </c>
      <c r="J56" s="2">
        <v>48</v>
      </c>
      <c r="K56" s="12">
        <v>4</v>
      </c>
      <c r="L56" s="13" t="str">
        <f t="shared" si="10"/>
        <v>000100</v>
      </c>
      <c r="M56" s="2" t="s">
        <v>28</v>
      </c>
      <c r="N56">
        <v>26</v>
      </c>
      <c r="P56" s="2">
        <v>48</v>
      </c>
      <c r="Q56" s="2" t="str">
        <f>CONCATENATE(T56,MID(T57,1,1))</f>
        <v>co</v>
      </c>
      <c r="R56" t="str">
        <f t="shared" si="11"/>
        <v>000100</v>
      </c>
      <c r="S56">
        <f t="shared" si="7"/>
        <v>4</v>
      </c>
      <c r="T56" t="str">
        <f>LOOKUP(S56,$P$8:$P55,$Q$8:$Q55)</f>
        <v>c</v>
      </c>
      <c r="U56">
        <f t="shared" si="12"/>
        <v>147</v>
      </c>
    </row>
    <row r="57" spans="3:21" x14ac:dyDescent="0.25">
      <c r="C57" s="7"/>
      <c r="D57" s="8"/>
      <c r="E57" s="9"/>
      <c r="F57" s="9"/>
      <c r="G57">
        <v>6</v>
      </c>
      <c r="H57" s="11">
        <v>27</v>
      </c>
      <c r="I57" s="2" t="str">
        <f t="shared" si="4"/>
        <v>ol</v>
      </c>
      <c r="J57" s="2">
        <v>49</v>
      </c>
      <c r="K57" s="12">
        <v>12</v>
      </c>
      <c r="L57" s="13" t="str">
        <f t="shared" si="10"/>
        <v>001100</v>
      </c>
      <c r="M57" s="2" t="s">
        <v>24</v>
      </c>
      <c r="N57">
        <v>27</v>
      </c>
      <c r="P57" s="2">
        <v>49</v>
      </c>
      <c r="Q57" s="2" t="str">
        <f t="shared" si="6"/>
        <v>ol</v>
      </c>
      <c r="R57" t="str">
        <f t="shared" si="11"/>
        <v>001100</v>
      </c>
      <c r="S57">
        <f t="shared" si="7"/>
        <v>12</v>
      </c>
      <c r="T57" t="str">
        <f>LOOKUP(S57,$P$8:$P56,$Q$8:$Q56)</f>
        <v>o</v>
      </c>
      <c r="U57">
        <f t="shared" si="12"/>
        <v>153</v>
      </c>
    </row>
    <row r="58" spans="3:21" x14ac:dyDescent="0.25">
      <c r="C58" s="7"/>
      <c r="D58" s="8"/>
      <c r="E58" s="9"/>
      <c r="F58" s="9"/>
      <c r="G58">
        <v>6</v>
      </c>
      <c r="H58" s="11">
        <v>28</v>
      </c>
      <c r="I58" s="2" t="str">
        <f t="shared" si="4"/>
        <v>la</v>
      </c>
      <c r="J58" s="2">
        <v>50</v>
      </c>
      <c r="K58" s="12">
        <f>LOOKUP(M58,$I$8:I57,$J$8:J57)</f>
        <v>9</v>
      </c>
      <c r="L58" s="13" t="str">
        <f t="shared" si="10"/>
        <v>001001</v>
      </c>
      <c r="M58" s="2" t="s">
        <v>17</v>
      </c>
      <c r="N58">
        <v>28</v>
      </c>
      <c r="P58" s="2">
        <v>50</v>
      </c>
      <c r="Q58" s="2" t="str">
        <f t="shared" si="6"/>
        <v>la</v>
      </c>
      <c r="R58" t="str">
        <f t="shared" si="11"/>
        <v>001001</v>
      </c>
      <c r="S58">
        <f t="shared" si="7"/>
        <v>9</v>
      </c>
      <c r="T58" t="str">
        <f>LOOKUP(S58,$P$8:$P57,$Q$8:$Q57)</f>
        <v>l</v>
      </c>
      <c r="U58">
        <f t="shared" si="12"/>
        <v>159</v>
      </c>
    </row>
    <row r="59" spans="3:21" x14ac:dyDescent="0.25">
      <c r="C59" s="7"/>
      <c r="D59" s="8"/>
      <c r="E59" s="9"/>
      <c r="F59" s="9"/>
      <c r="G59">
        <v>6</v>
      </c>
      <c r="H59" s="11">
        <v>29</v>
      </c>
      <c r="I59" s="2" t="str">
        <f>MID($C$2,H59,3)</f>
        <v>as_</v>
      </c>
      <c r="J59" s="2">
        <v>51</v>
      </c>
      <c r="K59" s="12">
        <v>40</v>
      </c>
      <c r="L59" s="13" t="str">
        <f t="shared" si="10"/>
        <v>101000</v>
      </c>
      <c r="M59" s="2" t="s">
        <v>30</v>
      </c>
      <c r="N59">
        <v>29</v>
      </c>
      <c r="P59" s="2">
        <v>51</v>
      </c>
      <c r="Q59" s="2" t="str">
        <f t="shared" si="6"/>
        <v>as_</v>
      </c>
      <c r="R59" t="str">
        <f t="shared" si="11"/>
        <v>101000</v>
      </c>
      <c r="S59">
        <f t="shared" si="7"/>
        <v>40</v>
      </c>
      <c r="T59" t="str">
        <f>LOOKUP(S59,$P$8:$P58,$Q$8:$Q58)</f>
        <v>as</v>
      </c>
      <c r="U59">
        <f t="shared" si="12"/>
        <v>165</v>
      </c>
    </row>
    <row r="60" spans="3:21" x14ac:dyDescent="0.25">
      <c r="C60" s="7"/>
      <c r="D60" s="8"/>
      <c r="E60" s="9"/>
      <c r="F60" s="9"/>
      <c r="G60">
        <v>6</v>
      </c>
      <c r="H60" s="11">
        <v>31</v>
      </c>
      <c r="I60" s="2" t="str">
        <f t="shared" ref="I60:I81" si="13">MID($C$2,H60,2)</f>
        <v>_y</v>
      </c>
      <c r="J60" s="2">
        <v>52</v>
      </c>
      <c r="K60" s="12">
        <v>0</v>
      </c>
      <c r="L60" s="13" t="str">
        <f t="shared" si="10"/>
        <v>000000</v>
      </c>
      <c r="M60" s="2" t="s">
        <v>57</v>
      </c>
      <c r="N60">
        <v>30</v>
      </c>
      <c r="P60" s="2">
        <v>52</v>
      </c>
      <c r="Q60" s="2" t="str">
        <f>CONCATENATE(T60,MID(T61,1,1))</f>
        <v>_y</v>
      </c>
      <c r="R60" t="str">
        <f t="shared" si="11"/>
        <v>000000</v>
      </c>
      <c r="S60">
        <f t="shared" si="7"/>
        <v>0</v>
      </c>
      <c r="T60" t="str">
        <f>LOOKUP(S60,$P$8:$P59,$Q$8:$Q59)</f>
        <v>_</v>
      </c>
      <c r="U60">
        <f t="shared" si="12"/>
        <v>171</v>
      </c>
    </row>
    <row r="61" spans="3:21" x14ac:dyDescent="0.25">
      <c r="C61" s="7"/>
      <c r="D61" s="8"/>
      <c r="E61" s="9"/>
      <c r="F61" s="9"/>
      <c r="G61">
        <v>6</v>
      </c>
      <c r="H61" s="11">
        <v>32</v>
      </c>
      <c r="I61" s="2" t="str">
        <f t="shared" si="13"/>
        <v>y_</v>
      </c>
      <c r="J61" s="2">
        <v>53</v>
      </c>
      <c r="K61" s="12">
        <v>19</v>
      </c>
      <c r="L61" s="13" t="str">
        <f t="shared" si="10"/>
        <v>010011</v>
      </c>
      <c r="M61" s="2" t="s">
        <v>31</v>
      </c>
      <c r="N61">
        <v>31</v>
      </c>
      <c r="P61" s="2">
        <v>53</v>
      </c>
      <c r="Q61" s="2" t="str">
        <f t="shared" si="6"/>
        <v>y_</v>
      </c>
      <c r="R61" t="str">
        <f t="shared" si="11"/>
        <v>010011</v>
      </c>
      <c r="S61">
        <f t="shared" si="7"/>
        <v>19</v>
      </c>
      <c r="T61" t="str">
        <f>LOOKUP(S61,$P$8:$P60,$Q$8:$Q60)</f>
        <v>y</v>
      </c>
      <c r="U61">
        <f t="shared" si="12"/>
        <v>177</v>
      </c>
    </row>
    <row r="62" spans="3:21" x14ac:dyDescent="0.25">
      <c r="C62" s="7"/>
      <c r="D62" s="8"/>
      <c r="E62" s="9"/>
      <c r="F62" s="9"/>
      <c r="G62">
        <v>6</v>
      </c>
      <c r="H62" s="11">
        <v>33</v>
      </c>
      <c r="I62" s="2" t="str">
        <f t="shared" si="13"/>
        <v>_ó</v>
      </c>
      <c r="J62" s="2">
        <v>54</v>
      </c>
      <c r="K62" s="12">
        <v>0</v>
      </c>
      <c r="L62" s="13" t="str">
        <f t="shared" si="10"/>
        <v>000000</v>
      </c>
      <c r="M62" s="2" t="s">
        <v>57</v>
      </c>
      <c r="N62">
        <v>32</v>
      </c>
      <c r="P62" s="2">
        <v>54</v>
      </c>
      <c r="Q62" s="2" t="str">
        <f t="shared" si="6"/>
        <v>_ó</v>
      </c>
      <c r="R62" t="str">
        <f t="shared" si="11"/>
        <v>000000</v>
      </c>
      <c r="S62">
        <f t="shared" si="7"/>
        <v>0</v>
      </c>
      <c r="T62" t="str">
        <f>LOOKUP(S62,$P$8:$P61,$Q$8:$Q61)</f>
        <v>_</v>
      </c>
      <c r="U62">
        <f t="shared" si="12"/>
        <v>183</v>
      </c>
    </row>
    <row r="63" spans="3:21" x14ac:dyDescent="0.25">
      <c r="C63" s="7"/>
      <c r="D63" s="8"/>
      <c r="E63" s="9"/>
      <c r="F63" s="9"/>
      <c r="G63">
        <v>6</v>
      </c>
      <c r="H63" s="11">
        <v>34</v>
      </c>
      <c r="I63" s="2" t="str">
        <f t="shared" si="13"/>
        <v>ór</v>
      </c>
      <c r="J63" s="2">
        <v>55</v>
      </c>
      <c r="K63" s="12">
        <v>22</v>
      </c>
      <c r="L63" s="13" t="str">
        <f t="shared" si="10"/>
        <v>010110</v>
      </c>
      <c r="M63" s="2" t="str">
        <f>CHAR(C30)</f>
        <v>ó</v>
      </c>
      <c r="N63">
        <v>33</v>
      </c>
      <c r="P63" s="2">
        <v>55</v>
      </c>
      <c r="Q63" s="2" t="str">
        <f t="shared" si="6"/>
        <v>ór</v>
      </c>
      <c r="R63" t="str">
        <f t="shared" si="11"/>
        <v>010110</v>
      </c>
      <c r="S63">
        <f t="shared" si="7"/>
        <v>22</v>
      </c>
      <c r="T63" t="str">
        <f>LOOKUP(S63,$P$8:$P62,$Q$8:$Q62)</f>
        <v>ó</v>
      </c>
      <c r="U63">
        <f t="shared" si="12"/>
        <v>189</v>
      </c>
    </row>
    <row r="64" spans="3:21" x14ac:dyDescent="0.25">
      <c r="C64" s="7"/>
      <c r="D64" s="8"/>
      <c r="E64" s="9"/>
      <c r="F64" s="9"/>
      <c r="G64">
        <v>6</v>
      </c>
      <c r="H64" s="11">
        <v>35</v>
      </c>
      <c r="I64" s="2" t="str">
        <f t="shared" si="13"/>
        <v>rg</v>
      </c>
      <c r="J64" s="2">
        <v>56</v>
      </c>
      <c r="K64" s="12">
        <v>14</v>
      </c>
      <c r="L64" s="13" t="str">
        <f t="shared" si="10"/>
        <v>001110</v>
      </c>
      <c r="M64" s="2" t="s">
        <v>29</v>
      </c>
      <c r="N64">
        <v>34</v>
      </c>
      <c r="P64" s="2">
        <v>56</v>
      </c>
      <c r="Q64" s="2" t="str">
        <f t="shared" si="6"/>
        <v>rg</v>
      </c>
      <c r="R64" t="str">
        <f t="shared" si="11"/>
        <v>001110</v>
      </c>
      <c r="S64">
        <f t="shared" si="7"/>
        <v>14</v>
      </c>
      <c r="T64" t="str">
        <f>LOOKUP(S64,$P$8:$P63,$Q$8:$Q63)</f>
        <v>r</v>
      </c>
      <c r="U64">
        <f t="shared" si="12"/>
        <v>195</v>
      </c>
    </row>
    <row r="65" spans="3:21" x14ac:dyDescent="0.25">
      <c r="C65" s="7"/>
      <c r="D65" s="8"/>
      <c r="E65" s="9"/>
      <c r="F65" s="9"/>
      <c r="G65">
        <v>6</v>
      </c>
      <c r="H65" s="11">
        <v>36</v>
      </c>
      <c r="I65" s="2" t="str">
        <f t="shared" si="13"/>
        <v>ga</v>
      </c>
      <c r="J65" s="2">
        <v>57</v>
      </c>
      <c r="K65" s="12">
        <f>LOOKUP(M65,$I$8:I64,$J$8:J64)</f>
        <v>7</v>
      </c>
      <c r="L65" s="13" t="str">
        <f t="shared" si="10"/>
        <v>000111</v>
      </c>
      <c r="M65" s="2" t="s">
        <v>35</v>
      </c>
      <c r="N65">
        <v>35</v>
      </c>
      <c r="P65" s="2">
        <v>57</v>
      </c>
      <c r="Q65" s="2" t="str">
        <f t="shared" si="6"/>
        <v>ga</v>
      </c>
      <c r="R65" t="str">
        <f t="shared" si="11"/>
        <v>000111</v>
      </c>
      <c r="S65">
        <f t="shared" si="7"/>
        <v>7</v>
      </c>
      <c r="T65" t="str">
        <f>LOOKUP(S65,$P$8:$P64,$Q$8:$Q64)</f>
        <v>g</v>
      </c>
      <c r="U65">
        <f t="shared" si="12"/>
        <v>201</v>
      </c>
    </row>
    <row r="66" spans="3:21" x14ac:dyDescent="0.25">
      <c r="C66" s="7"/>
      <c r="D66" s="8"/>
      <c r="E66" s="9"/>
      <c r="F66" s="9"/>
      <c r="G66">
        <v>6</v>
      </c>
      <c r="H66" s="11">
        <v>37</v>
      </c>
      <c r="I66" s="2" t="str">
        <f>MID($C$2,H66,3)</f>
        <v>ano</v>
      </c>
      <c r="J66" s="2">
        <v>58</v>
      </c>
      <c r="K66" s="12">
        <v>30</v>
      </c>
      <c r="L66" s="13" t="str">
        <f t="shared" si="10"/>
        <v>011110</v>
      </c>
      <c r="M66" s="2" t="s">
        <v>34</v>
      </c>
      <c r="N66">
        <v>36</v>
      </c>
      <c r="P66" s="2">
        <v>58</v>
      </c>
      <c r="Q66" s="2" t="str">
        <f>CONCATENATE(T66,MID(T67,1,1))</f>
        <v>ano</v>
      </c>
      <c r="R66" t="str">
        <f t="shared" si="11"/>
        <v>011110</v>
      </c>
      <c r="S66">
        <f t="shared" si="7"/>
        <v>30</v>
      </c>
      <c r="T66" t="str">
        <f>LOOKUP(S66,$P$8:$P65,$Q$8:$Q65)</f>
        <v>an</v>
      </c>
      <c r="U66">
        <f t="shared" si="12"/>
        <v>207</v>
      </c>
    </row>
    <row r="67" spans="3:21" x14ac:dyDescent="0.25">
      <c r="C67" s="7"/>
      <c r="D67" s="8"/>
      <c r="E67" s="9"/>
      <c r="F67" s="9"/>
      <c r="G67">
        <v>6</v>
      </c>
      <c r="H67" s="11">
        <v>39</v>
      </c>
      <c r="I67" s="2" t="str">
        <f t="shared" si="13"/>
        <v>os</v>
      </c>
      <c r="J67" s="2">
        <v>59</v>
      </c>
      <c r="K67" s="12">
        <f>LOOKUP(M67,$I$8:I66,$J$8:J66)</f>
        <v>12</v>
      </c>
      <c r="L67" s="13" t="str">
        <f t="shared" si="10"/>
        <v>001100</v>
      </c>
      <c r="M67" s="2" t="s">
        <v>24</v>
      </c>
      <c r="N67">
        <v>37</v>
      </c>
      <c r="P67" s="2">
        <v>59</v>
      </c>
      <c r="Q67" s="2" t="str">
        <f t="shared" si="6"/>
        <v>os</v>
      </c>
      <c r="R67" t="str">
        <f t="shared" si="11"/>
        <v>001100</v>
      </c>
      <c r="S67">
        <f t="shared" si="7"/>
        <v>12</v>
      </c>
      <c r="T67" t="str">
        <f>LOOKUP(S67,$P$8:$P66,$Q$8:$Q66)</f>
        <v>o</v>
      </c>
      <c r="U67">
        <f t="shared" si="12"/>
        <v>213</v>
      </c>
    </row>
    <row r="68" spans="3:21" x14ac:dyDescent="0.25">
      <c r="C68" s="7"/>
      <c r="D68" s="8"/>
      <c r="E68" s="9"/>
      <c r="F68" s="9"/>
      <c r="G68">
        <v>6</v>
      </c>
      <c r="H68" s="11">
        <v>40</v>
      </c>
      <c r="I68" s="2" t="str">
        <f t="shared" si="13"/>
        <v>s_</v>
      </c>
      <c r="J68" s="2">
        <v>60</v>
      </c>
      <c r="K68" s="12">
        <v>15</v>
      </c>
      <c r="L68" s="13" t="str">
        <f t="shared" si="10"/>
        <v>001111</v>
      </c>
      <c r="M68" s="2" t="s">
        <v>26</v>
      </c>
      <c r="N68">
        <v>38</v>
      </c>
      <c r="P68" s="2">
        <v>60</v>
      </c>
      <c r="Q68" s="2" t="str">
        <f t="shared" si="6"/>
        <v>s_</v>
      </c>
      <c r="R68" t="str">
        <f t="shared" si="11"/>
        <v>001111</v>
      </c>
      <c r="S68">
        <f t="shared" si="7"/>
        <v>15</v>
      </c>
      <c r="T68" t="str">
        <f>LOOKUP(S68,$P$8:$P67,$Q$8:$Q67)</f>
        <v>s</v>
      </c>
      <c r="U68">
        <f t="shared" si="12"/>
        <v>219</v>
      </c>
    </row>
    <row r="69" spans="3:21" x14ac:dyDescent="0.25">
      <c r="C69" s="7"/>
      <c r="D69" s="8"/>
      <c r="E69" s="9"/>
      <c r="F69" s="9"/>
      <c r="G69">
        <v>6</v>
      </c>
      <c r="H69" s="11">
        <v>41</v>
      </c>
      <c r="I69" s="2" t="str">
        <f t="shared" si="13"/>
        <v>_m</v>
      </c>
      <c r="J69" s="2">
        <v>61</v>
      </c>
      <c r="K69" s="12">
        <v>0</v>
      </c>
      <c r="L69" s="13" t="str">
        <f t="shared" si="10"/>
        <v>000000</v>
      </c>
      <c r="M69" s="2" t="s">
        <v>57</v>
      </c>
      <c r="N69">
        <v>39</v>
      </c>
      <c r="P69" s="2">
        <v>61</v>
      </c>
      <c r="Q69" s="2" t="str">
        <f t="shared" si="6"/>
        <v>_m</v>
      </c>
      <c r="R69" t="str">
        <f t="shared" si="11"/>
        <v>000000</v>
      </c>
      <c r="S69">
        <f t="shared" si="7"/>
        <v>0</v>
      </c>
      <c r="T69" t="str">
        <f>LOOKUP(S69,$P$8:$P68,$Q$8:$Q68)</f>
        <v>_</v>
      </c>
      <c r="U69">
        <f t="shared" si="12"/>
        <v>225</v>
      </c>
    </row>
    <row r="70" spans="3:21" x14ac:dyDescent="0.25">
      <c r="C70" s="7"/>
      <c r="D70" s="8"/>
      <c r="E70" s="9"/>
      <c r="F70" s="9"/>
      <c r="G70">
        <v>6</v>
      </c>
      <c r="H70" s="11">
        <v>42</v>
      </c>
      <c r="I70" s="2" t="str">
        <f t="shared" si="13"/>
        <v>mi</v>
      </c>
      <c r="J70" s="2">
        <v>62</v>
      </c>
      <c r="K70" s="12">
        <v>10</v>
      </c>
      <c r="L70" s="13" t="str">
        <f t="shared" si="10"/>
        <v>001010</v>
      </c>
      <c r="M70" s="2" t="s">
        <v>19</v>
      </c>
      <c r="N70">
        <v>40</v>
      </c>
      <c r="P70" s="2">
        <v>62</v>
      </c>
      <c r="Q70" s="2" t="str">
        <f t="shared" si="6"/>
        <v>mi</v>
      </c>
      <c r="R70" t="str">
        <f t="shared" si="11"/>
        <v>001010</v>
      </c>
      <c r="S70">
        <f t="shared" si="7"/>
        <v>10</v>
      </c>
      <c r="T70" t="str">
        <f>LOOKUP(S70,$P$8:$P69,$Q$8:$Q69)</f>
        <v>m</v>
      </c>
      <c r="U70">
        <f t="shared" si="12"/>
        <v>231</v>
      </c>
    </row>
    <row r="71" spans="3:21" x14ac:dyDescent="0.25">
      <c r="C71" s="7"/>
      <c r="D71" s="8"/>
      <c r="E71" s="9"/>
      <c r="F71" s="9"/>
      <c r="G71">
        <v>6</v>
      </c>
      <c r="H71" s="11">
        <v>43</v>
      </c>
      <c r="I71" s="2" t="str">
        <f t="shared" si="13"/>
        <v>i_</v>
      </c>
      <c r="J71" s="2">
        <v>63</v>
      </c>
      <c r="K71" s="12">
        <f>LOOKUP(M71,$I$8:I70,$J$8:J70)</f>
        <v>8</v>
      </c>
      <c r="L71" s="13" t="str">
        <f t="shared" si="10"/>
        <v>001000</v>
      </c>
      <c r="M71" s="2" t="s">
        <v>18</v>
      </c>
      <c r="N71">
        <v>41</v>
      </c>
      <c r="P71" s="2">
        <v>63</v>
      </c>
      <c r="Q71" s="2" t="str">
        <f t="shared" si="6"/>
        <v>i_</v>
      </c>
      <c r="R71" t="str">
        <f t="shared" si="11"/>
        <v>001000</v>
      </c>
      <c r="S71">
        <f t="shared" si="7"/>
        <v>8</v>
      </c>
      <c r="T71" t="str">
        <f>LOOKUP(S71,$P$8:$P70,$Q$8:$Q70)</f>
        <v>i</v>
      </c>
      <c r="U71">
        <f t="shared" si="12"/>
        <v>237</v>
      </c>
    </row>
    <row r="72" spans="3:21" x14ac:dyDescent="0.25">
      <c r="C72" s="7"/>
      <c r="D72" s="8"/>
      <c r="E72" s="9"/>
      <c r="F72" s="9"/>
      <c r="G72">
        <v>7</v>
      </c>
      <c r="H72" s="11">
        <v>44</v>
      </c>
      <c r="I72" s="2" t="str">
        <f t="shared" si="13"/>
        <v>_d</v>
      </c>
      <c r="J72" s="2">
        <v>64</v>
      </c>
      <c r="K72" s="12">
        <v>0</v>
      </c>
      <c r="L72" s="13" t="str">
        <f>DEC2BIN(K72,7)</f>
        <v>0000000</v>
      </c>
      <c r="M72" s="2" t="s">
        <v>57</v>
      </c>
      <c r="N72">
        <v>42</v>
      </c>
      <c r="P72" s="2">
        <v>64</v>
      </c>
      <c r="Q72" s="2" t="str">
        <f t="shared" si="6"/>
        <v>_d</v>
      </c>
      <c r="R72" t="str">
        <f>MID($B$4,U71+1,7)</f>
        <v>0000000</v>
      </c>
      <c r="S72">
        <f t="shared" si="7"/>
        <v>0</v>
      </c>
      <c r="T72" t="str">
        <f>LOOKUP(S72,$P$8:$P71,$Q$8:$Q71)</f>
        <v>_</v>
      </c>
      <c r="U72">
        <f>U71+7</f>
        <v>244</v>
      </c>
    </row>
    <row r="73" spans="3:21" x14ac:dyDescent="0.25">
      <c r="C73" s="7"/>
      <c r="D73" s="8"/>
      <c r="E73" s="9"/>
      <c r="F73" s="9"/>
      <c r="G73">
        <v>7</v>
      </c>
      <c r="H73" s="11">
        <v>45</v>
      </c>
      <c r="I73" s="2" t="str">
        <f>MID($C$2,H73,3)</f>
        <v>dol</v>
      </c>
      <c r="J73" s="2">
        <v>65</v>
      </c>
      <c r="K73" s="12">
        <v>32</v>
      </c>
      <c r="L73" s="13" t="str">
        <f t="shared" ref="L73:L125" si="14">DEC2BIN(K73,7)</f>
        <v>0100000</v>
      </c>
      <c r="M73" s="2" t="s">
        <v>36</v>
      </c>
      <c r="N73">
        <v>43</v>
      </c>
      <c r="P73" s="2">
        <v>65</v>
      </c>
      <c r="Q73" s="2" t="str">
        <f t="shared" si="6"/>
        <v>dol</v>
      </c>
      <c r="R73" t="str">
        <f t="shared" ref="R73:R125" si="15">MID($B$4,U72+1,7)</f>
        <v>0100000</v>
      </c>
      <c r="S73">
        <f t="shared" si="7"/>
        <v>32</v>
      </c>
      <c r="T73" t="str">
        <f>LOOKUP(S73,$P$8:$P72,$Q$8:$Q72)</f>
        <v>do</v>
      </c>
      <c r="U73">
        <f>U72+7</f>
        <v>251</v>
      </c>
    </row>
    <row r="74" spans="3:21" x14ac:dyDescent="0.25">
      <c r="C74" s="7"/>
      <c r="D74" s="8"/>
      <c r="E74" s="9"/>
      <c r="F74" s="9"/>
      <c r="G74">
        <v>7</v>
      </c>
      <c r="H74" s="11">
        <v>47</v>
      </c>
      <c r="I74" s="2" t="str">
        <f t="shared" si="13"/>
        <v>lo</v>
      </c>
      <c r="J74" s="2">
        <v>66</v>
      </c>
      <c r="K74" s="12">
        <v>9</v>
      </c>
      <c r="L74" s="13" t="str">
        <f t="shared" si="14"/>
        <v>0001001</v>
      </c>
      <c r="M74" s="2" t="s">
        <v>17</v>
      </c>
      <c r="N74">
        <v>44</v>
      </c>
      <c r="P74" s="2">
        <v>66</v>
      </c>
      <c r="Q74" s="2" t="str">
        <f t="shared" si="6"/>
        <v>lo</v>
      </c>
      <c r="R74" t="str">
        <f t="shared" si="15"/>
        <v>0001001</v>
      </c>
      <c r="S74">
        <f t="shared" si="7"/>
        <v>9</v>
      </c>
      <c r="T74" t="str">
        <f>LOOKUP(S74,$P$8:$P73,$Q$8:$Q73)</f>
        <v>l</v>
      </c>
      <c r="U74">
        <f t="shared" ref="U74:U125" si="16">U73+7</f>
        <v>258</v>
      </c>
    </row>
    <row r="75" spans="3:21" x14ac:dyDescent="0.25">
      <c r="C75" s="7"/>
      <c r="D75" s="8"/>
      <c r="E75" s="9"/>
      <c r="F75" s="9"/>
      <c r="G75">
        <v>7</v>
      </c>
      <c r="H75" s="11">
        <v>48</v>
      </c>
      <c r="I75" s="2" t="str">
        <f t="shared" si="13"/>
        <v>or</v>
      </c>
      <c r="J75" s="2">
        <v>67</v>
      </c>
      <c r="K75" s="12">
        <f>LOOKUP(M75,$I$8:I74,$J$8:J74)</f>
        <v>12</v>
      </c>
      <c r="L75" s="13" t="str">
        <f t="shared" si="14"/>
        <v>0001100</v>
      </c>
      <c r="M75" s="2" t="s">
        <v>24</v>
      </c>
      <c r="N75">
        <v>45</v>
      </c>
      <c r="P75" s="2">
        <v>67</v>
      </c>
      <c r="Q75" s="2" t="str">
        <f>CONCATENATE(T75,MID(T76,1,1))</f>
        <v>or</v>
      </c>
      <c r="R75" t="str">
        <f t="shared" si="15"/>
        <v>0001100</v>
      </c>
      <c r="S75">
        <f t="shared" si="7"/>
        <v>12</v>
      </c>
      <c r="T75" t="str">
        <f>LOOKUP(S75,$P$8:$P74,$Q$8:$Q74)</f>
        <v>o</v>
      </c>
      <c r="U75">
        <f t="shared" si="16"/>
        <v>265</v>
      </c>
    </row>
    <row r="76" spans="3:21" x14ac:dyDescent="0.25">
      <c r="C76" s="7"/>
      <c r="D76" s="8"/>
      <c r="E76" s="9"/>
      <c r="F76" s="9"/>
      <c r="G76">
        <v>7</v>
      </c>
      <c r="H76" s="11">
        <v>49</v>
      </c>
      <c r="I76" s="2" t="str">
        <f t="shared" si="13"/>
        <v>r_</v>
      </c>
      <c r="J76" s="2">
        <v>68</v>
      </c>
      <c r="K76" s="12">
        <v>14</v>
      </c>
      <c r="L76" s="13" t="str">
        <f t="shared" si="14"/>
        <v>0001110</v>
      </c>
      <c r="M76" s="2" t="s">
        <v>29</v>
      </c>
      <c r="N76">
        <v>46</v>
      </c>
      <c r="P76" s="2">
        <v>68</v>
      </c>
      <c r="Q76" s="2" t="str">
        <f t="shared" si="6"/>
        <v>r_</v>
      </c>
      <c r="R76" t="str">
        <f t="shared" si="15"/>
        <v>0001110</v>
      </c>
      <c r="S76">
        <f t="shared" si="7"/>
        <v>14</v>
      </c>
      <c r="T76" t="str">
        <f>LOOKUP(S76,$P$8:$P75,$Q$8:$Q75)</f>
        <v>r</v>
      </c>
      <c r="U76">
        <f t="shared" si="16"/>
        <v>272</v>
      </c>
    </row>
    <row r="77" spans="3:21" x14ac:dyDescent="0.25">
      <c r="C77" s="7"/>
      <c r="D77" s="8"/>
      <c r="E77" s="9"/>
      <c r="F77" s="9"/>
      <c r="G77">
        <v>7</v>
      </c>
      <c r="H77" s="11">
        <v>50</v>
      </c>
      <c r="I77" s="2" t="str">
        <f t="shared" si="13"/>
        <v>_s</v>
      </c>
      <c r="J77" s="2">
        <v>69</v>
      </c>
      <c r="K77" s="12">
        <v>0</v>
      </c>
      <c r="L77" s="13" t="str">
        <f t="shared" si="14"/>
        <v>0000000</v>
      </c>
      <c r="M77" s="2" t="s">
        <v>57</v>
      </c>
      <c r="N77">
        <v>47</v>
      </c>
      <c r="P77" s="2">
        <v>69</v>
      </c>
      <c r="Q77" s="2" t="str">
        <f t="shared" si="6"/>
        <v>_s</v>
      </c>
      <c r="R77" t="str">
        <f t="shared" si="15"/>
        <v>0000000</v>
      </c>
      <c r="S77">
        <f t="shared" si="7"/>
        <v>0</v>
      </c>
      <c r="T77" t="str">
        <f>LOOKUP(S77,$P$8:$P76,$Q$8:$Q76)</f>
        <v>_</v>
      </c>
      <c r="U77">
        <f t="shared" si="16"/>
        <v>279</v>
      </c>
    </row>
    <row r="78" spans="3:21" x14ac:dyDescent="0.25">
      <c r="C78" s="7"/>
      <c r="D78" s="8"/>
      <c r="E78" s="9"/>
      <c r="F78" s="9"/>
      <c r="G78">
        <v>7</v>
      </c>
      <c r="H78" s="11">
        <v>51</v>
      </c>
      <c r="I78" s="2" t="str">
        <f t="shared" si="13"/>
        <v>si</v>
      </c>
      <c r="J78" s="2">
        <v>70</v>
      </c>
      <c r="K78" s="12">
        <v>15</v>
      </c>
      <c r="L78" s="13" t="str">
        <f t="shared" si="14"/>
        <v>0001111</v>
      </c>
      <c r="M78" s="2" t="s">
        <v>26</v>
      </c>
      <c r="N78">
        <v>48</v>
      </c>
      <c r="P78" s="2">
        <v>70</v>
      </c>
      <c r="Q78" s="2" t="str">
        <f t="shared" si="6"/>
        <v>si</v>
      </c>
      <c r="R78" t="str">
        <f t="shared" si="15"/>
        <v>0001111</v>
      </c>
      <c r="S78">
        <f t="shared" si="7"/>
        <v>15</v>
      </c>
      <c r="T78" t="str">
        <f>LOOKUP(S78,$P$8:$P77,$Q$8:$Q77)</f>
        <v>s</v>
      </c>
      <c r="U78">
        <f t="shared" si="16"/>
        <v>286</v>
      </c>
    </row>
    <row r="79" spans="3:21" x14ac:dyDescent="0.25">
      <c r="C79" s="7"/>
      <c r="D79" s="8"/>
      <c r="E79" s="9"/>
      <c r="F79" s="9"/>
      <c r="G79">
        <v>7</v>
      </c>
      <c r="H79" s="11">
        <v>52</v>
      </c>
      <c r="I79" s="2" t="str">
        <f t="shared" si="13"/>
        <v>in</v>
      </c>
      <c r="J79" s="2">
        <v>71</v>
      </c>
      <c r="K79" s="12">
        <f>LOOKUP(M79,$I$8:I78,$J$8:J78)</f>
        <v>8</v>
      </c>
      <c r="L79" s="13" t="str">
        <f t="shared" si="14"/>
        <v>0001000</v>
      </c>
      <c r="M79" s="2" t="s">
        <v>18</v>
      </c>
      <c r="N79">
        <v>49</v>
      </c>
      <c r="P79" s="2">
        <v>71</v>
      </c>
      <c r="Q79" s="2" t="str">
        <f t="shared" si="6"/>
        <v>in</v>
      </c>
      <c r="R79" t="str">
        <f t="shared" si="15"/>
        <v>0001000</v>
      </c>
      <c r="S79">
        <f t="shared" si="7"/>
        <v>8</v>
      </c>
      <c r="T79" t="str">
        <f>LOOKUP(S79,$P$8:$P78,$Q$8:$Q78)</f>
        <v>i</v>
      </c>
      <c r="U79">
        <f t="shared" si="16"/>
        <v>293</v>
      </c>
    </row>
    <row r="80" spans="3:21" x14ac:dyDescent="0.25">
      <c r="C80" s="7"/>
      <c r="D80" s="8"/>
      <c r="E80" s="9"/>
      <c r="F80" s="9"/>
      <c r="G80">
        <v>7</v>
      </c>
      <c r="H80" s="11">
        <v>53</v>
      </c>
      <c r="I80" s="2" t="str">
        <f t="shared" si="13"/>
        <v>n_</v>
      </c>
      <c r="J80" s="2">
        <v>72</v>
      </c>
      <c r="K80" s="12">
        <v>11</v>
      </c>
      <c r="L80" s="13" t="str">
        <f t="shared" si="14"/>
        <v>0001011</v>
      </c>
      <c r="M80" s="2" t="s">
        <v>21</v>
      </c>
      <c r="N80">
        <v>50</v>
      </c>
      <c r="P80" s="2">
        <v>72</v>
      </c>
      <c r="Q80" s="2" t="str">
        <f t="shared" si="6"/>
        <v>n_</v>
      </c>
      <c r="R80" t="str">
        <f t="shared" si="15"/>
        <v>0001011</v>
      </c>
      <c r="S80">
        <f t="shared" si="7"/>
        <v>11</v>
      </c>
      <c r="T80" t="str">
        <f>LOOKUP(S80,$P$8:$P79,$Q$8:$Q79)</f>
        <v>n</v>
      </c>
      <c r="U80">
        <f t="shared" si="16"/>
        <v>300</v>
      </c>
    </row>
    <row r="81" spans="3:21" x14ac:dyDescent="0.25">
      <c r="C81" s="7"/>
      <c r="D81" s="8"/>
      <c r="E81" s="9"/>
      <c r="F81" s="9"/>
      <c r="G81">
        <v>7</v>
      </c>
      <c r="H81" s="11">
        <v>54</v>
      </c>
      <c r="I81" s="2" t="str">
        <f t="shared" si="13"/>
        <v>_i</v>
      </c>
      <c r="J81" s="2">
        <v>73</v>
      </c>
      <c r="K81" s="12">
        <v>0</v>
      </c>
      <c r="L81" s="13" t="str">
        <f t="shared" si="14"/>
        <v>0000000</v>
      </c>
      <c r="M81" s="2" t="s">
        <v>57</v>
      </c>
      <c r="N81">
        <v>51</v>
      </c>
      <c r="P81" s="2">
        <v>73</v>
      </c>
      <c r="Q81" s="2" t="str">
        <f t="shared" si="6"/>
        <v>_i</v>
      </c>
      <c r="R81" t="str">
        <f t="shared" si="15"/>
        <v>0000000</v>
      </c>
      <c r="S81">
        <f t="shared" si="7"/>
        <v>0</v>
      </c>
      <c r="T81" t="str">
        <f>LOOKUP(S81,$P$8:$P80,$Q$8:$Q80)</f>
        <v>_</v>
      </c>
      <c r="U81">
        <f t="shared" si="16"/>
        <v>307</v>
      </c>
    </row>
    <row r="82" spans="3:21" x14ac:dyDescent="0.25">
      <c r="C82" s="7"/>
      <c r="D82" s="8"/>
      <c r="E82" s="9"/>
      <c r="F82" s="9"/>
      <c r="G82">
        <v>7</v>
      </c>
      <c r="H82" s="11">
        <v>55</v>
      </c>
      <c r="I82" s="2" t="str">
        <f>MID($C$2,H82,3)</f>
        <v>ins</v>
      </c>
      <c r="J82" s="2">
        <v>74</v>
      </c>
      <c r="K82" s="12">
        <v>71</v>
      </c>
      <c r="L82" s="13" t="str">
        <f t="shared" si="14"/>
        <v>1000111</v>
      </c>
      <c r="M82" s="2" t="s">
        <v>39</v>
      </c>
      <c r="N82">
        <v>52</v>
      </c>
      <c r="P82" s="2">
        <v>74</v>
      </c>
      <c r="Q82" s="2" t="str">
        <f>CONCATENATE(T82,MID(T83,1,1))</f>
        <v>ins</v>
      </c>
      <c r="R82" t="str">
        <f t="shared" si="15"/>
        <v>1000111</v>
      </c>
      <c r="S82">
        <f t="shared" si="7"/>
        <v>71</v>
      </c>
      <c r="T82" t="str">
        <f>LOOKUP(S82,$P$8:$P81,$Q$8:$Q81)</f>
        <v>in</v>
      </c>
      <c r="U82">
        <f t="shared" si="16"/>
        <v>314</v>
      </c>
    </row>
    <row r="83" spans="3:21" x14ac:dyDescent="0.25">
      <c r="C83" s="7"/>
      <c r="D83" s="8"/>
      <c r="E83" s="9"/>
      <c r="F83" s="9"/>
      <c r="G83">
        <v>7</v>
      </c>
      <c r="H83" s="11">
        <v>57</v>
      </c>
      <c r="I83" s="2" t="str">
        <f>MID($C$2,H83,2)</f>
        <v>st</v>
      </c>
      <c r="J83" s="2">
        <v>75</v>
      </c>
      <c r="K83" s="12">
        <f>LOOKUP(M83,$I$8:I82,$J$8:J82)</f>
        <v>15</v>
      </c>
      <c r="L83" s="13" t="str">
        <f t="shared" si="14"/>
        <v>0001111</v>
      </c>
      <c r="M83" s="2" t="s">
        <v>26</v>
      </c>
      <c r="N83">
        <v>53</v>
      </c>
      <c r="P83" s="2">
        <v>75</v>
      </c>
      <c r="Q83" s="2" t="str">
        <f t="shared" si="6"/>
        <v>st</v>
      </c>
      <c r="R83" t="str">
        <f t="shared" si="15"/>
        <v>0001111</v>
      </c>
      <c r="S83">
        <f t="shared" si="7"/>
        <v>15</v>
      </c>
      <c r="T83" t="str">
        <f>LOOKUP(S83,$P$8:$P82,$Q$8:$Q82)</f>
        <v>s</v>
      </c>
      <c r="U83">
        <f t="shared" si="16"/>
        <v>321</v>
      </c>
    </row>
    <row r="84" spans="3:21" x14ac:dyDescent="0.25">
      <c r="C84" s="7"/>
      <c r="D84" s="8"/>
      <c r="E84" s="9"/>
      <c r="F84" s="9"/>
      <c r="G84">
        <v>7</v>
      </c>
      <c r="H84" s="11">
        <v>58</v>
      </c>
      <c r="I84" s="2" t="str">
        <f>MID($C$2,H84,2)</f>
        <v>tr</v>
      </c>
      <c r="J84" s="2">
        <v>76</v>
      </c>
      <c r="K84" s="12">
        <f>LOOKUP(M84,$I$8:I83,$J$8:J83)</f>
        <v>16</v>
      </c>
      <c r="L84" s="13" t="str">
        <f t="shared" si="14"/>
        <v>0010000</v>
      </c>
      <c r="M84" s="2" t="s">
        <v>22</v>
      </c>
      <c r="N84">
        <v>54</v>
      </c>
      <c r="P84" s="2">
        <v>76</v>
      </c>
      <c r="Q84" s="2" t="str">
        <f t="shared" si="6"/>
        <v>tr</v>
      </c>
      <c r="R84" t="str">
        <f t="shared" si="15"/>
        <v>0010000</v>
      </c>
      <c r="S84">
        <f t="shared" si="7"/>
        <v>16</v>
      </c>
      <c r="T84" t="str">
        <f>LOOKUP(S84,$P$8:$P83,$Q$8:$Q83)</f>
        <v>t</v>
      </c>
      <c r="U84">
        <f t="shared" si="16"/>
        <v>328</v>
      </c>
    </row>
    <row r="85" spans="3:21" x14ac:dyDescent="0.25">
      <c r="C85" s="7"/>
      <c r="D85" s="8"/>
      <c r="E85" s="9"/>
      <c r="F85" s="9"/>
      <c r="G85">
        <v>7</v>
      </c>
      <c r="H85" s="11">
        <v>59</v>
      </c>
      <c r="I85" s="2" t="str">
        <f>MID($C$2,H85,2)</f>
        <v>ru</v>
      </c>
      <c r="J85" s="2">
        <v>77</v>
      </c>
      <c r="K85" s="12">
        <f>LOOKUP(M85,$I$8:I84,$J$8:J84)</f>
        <v>14</v>
      </c>
      <c r="L85" s="13" t="str">
        <f t="shared" si="14"/>
        <v>0001110</v>
      </c>
      <c r="M85" s="2" t="s">
        <v>29</v>
      </c>
      <c r="N85">
        <v>55</v>
      </c>
      <c r="P85" s="2">
        <v>77</v>
      </c>
      <c r="Q85" s="2" t="str">
        <f t="shared" si="6"/>
        <v>ru</v>
      </c>
      <c r="R85" t="str">
        <f t="shared" si="15"/>
        <v>0001110</v>
      </c>
      <c r="S85">
        <f t="shared" si="7"/>
        <v>14</v>
      </c>
      <c r="T85" t="str">
        <f>LOOKUP(S85,$P$8:$P84,$Q$8:$Q84)</f>
        <v>r</v>
      </c>
      <c r="U85">
        <f t="shared" si="16"/>
        <v>335</v>
      </c>
    </row>
    <row r="86" spans="3:21" x14ac:dyDescent="0.25">
      <c r="C86" s="7"/>
      <c r="D86" s="8"/>
      <c r="E86" s="9"/>
      <c r="F86" s="9"/>
      <c r="G86">
        <v>7</v>
      </c>
      <c r="H86" s="11">
        <v>60</v>
      </c>
      <c r="I86" s="2" t="str">
        <f>MID($C$2,H86,2)</f>
        <v>um</v>
      </c>
      <c r="J86" s="2">
        <v>78</v>
      </c>
      <c r="K86" s="12">
        <f>LOOKUP(M86,$I$8:I85,$J$8:J85)</f>
        <v>17</v>
      </c>
      <c r="L86" s="13" t="str">
        <f t="shared" si="14"/>
        <v>0010001</v>
      </c>
      <c r="M86" s="2" t="s">
        <v>11</v>
      </c>
      <c r="N86">
        <v>56</v>
      </c>
      <c r="P86" s="2">
        <v>78</v>
      </c>
      <c r="Q86" s="2" t="str">
        <f t="shared" si="6"/>
        <v>um</v>
      </c>
      <c r="R86" t="str">
        <f t="shared" si="15"/>
        <v>0010001</v>
      </c>
      <c r="S86">
        <f t="shared" si="7"/>
        <v>17</v>
      </c>
      <c r="T86" t="str">
        <f>LOOKUP(S86,$P$8:$P85,$Q$8:$Q85)</f>
        <v>u</v>
      </c>
      <c r="U86">
        <f t="shared" si="16"/>
        <v>342</v>
      </c>
    </row>
    <row r="87" spans="3:21" x14ac:dyDescent="0.25">
      <c r="C87" s="7"/>
      <c r="D87" s="8"/>
      <c r="E87" s="9"/>
      <c r="F87" s="9"/>
      <c r="G87">
        <v>7</v>
      </c>
      <c r="H87" s="11">
        <v>61</v>
      </c>
      <c r="I87" s="2" t="str">
        <f>MID($C$2,H87,3)</f>
        <v>men</v>
      </c>
      <c r="J87" s="2">
        <v>79</v>
      </c>
      <c r="K87" s="12">
        <v>26</v>
      </c>
      <c r="L87" s="13" t="str">
        <f t="shared" si="14"/>
        <v>0011010</v>
      </c>
      <c r="M87" s="2" t="s">
        <v>40</v>
      </c>
      <c r="N87">
        <v>57</v>
      </c>
      <c r="P87" s="2">
        <v>79</v>
      </c>
      <c r="Q87" s="2" t="str">
        <f t="shared" si="6"/>
        <v>men</v>
      </c>
      <c r="R87" t="str">
        <f t="shared" si="15"/>
        <v>0011010</v>
      </c>
      <c r="S87">
        <f t="shared" si="7"/>
        <v>26</v>
      </c>
      <c r="T87" t="str">
        <f>LOOKUP(S87,$P$8:$P86,$Q$8:$Q86)</f>
        <v>me</v>
      </c>
      <c r="U87">
        <f t="shared" si="16"/>
        <v>349</v>
      </c>
    </row>
    <row r="88" spans="3:21" x14ac:dyDescent="0.25">
      <c r="C88" s="7"/>
      <c r="D88" s="8"/>
      <c r="E88" s="9"/>
      <c r="F88" s="9"/>
      <c r="G88">
        <v>7</v>
      </c>
      <c r="H88" s="11">
        <v>63</v>
      </c>
      <c r="I88" s="2" t="str">
        <f>MID($C$2,H88,3)</f>
        <v>nto</v>
      </c>
      <c r="J88" s="2">
        <v>80</v>
      </c>
      <c r="K88" s="12">
        <v>28</v>
      </c>
      <c r="L88" s="13" t="str">
        <f t="shared" si="14"/>
        <v>0011100</v>
      </c>
      <c r="M88" s="2" t="s">
        <v>42</v>
      </c>
      <c r="N88">
        <v>58</v>
      </c>
      <c r="P88" s="2">
        <v>80</v>
      </c>
      <c r="Q88" s="2" t="str">
        <f t="shared" si="6"/>
        <v>nto</v>
      </c>
      <c r="R88" t="str">
        <f t="shared" si="15"/>
        <v>0011100</v>
      </c>
      <c r="S88">
        <f t="shared" si="7"/>
        <v>28</v>
      </c>
      <c r="T88" t="str">
        <f>LOOKUP(S88,$P$8:$P87,$Q$8:$Q87)</f>
        <v>nt</v>
      </c>
      <c r="U88">
        <f t="shared" si="16"/>
        <v>356</v>
      </c>
    </row>
    <row r="89" spans="3:21" x14ac:dyDescent="0.25">
      <c r="C89" s="7"/>
      <c r="D89" s="8"/>
      <c r="E89" s="9"/>
      <c r="F89" s="9"/>
      <c r="G89">
        <v>7</v>
      </c>
      <c r="H89" s="11">
        <v>65</v>
      </c>
      <c r="I89" s="2" t="str">
        <f>MID($C$2,H89,2)</f>
        <v>o,</v>
      </c>
      <c r="J89" s="2">
        <v>81</v>
      </c>
      <c r="K89" s="12">
        <v>12</v>
      </c>
      <c r="L89" s="13" t="str">
        <f t="shared" si="14"/>
        <v>0001100</v>
      </c>
      <c r="M89" s="2" t="s">
        <v>24</v>
      </c>
      <c r="N89">
        <v>59</v>
      </c>
      <c r="P89" s="2">
        <v>81</v>
      </c>
      <c r="Q89" s="2" t="str">
        <f t="shared" si="6"/>
        <v>o,</v>
      </c>
      <c r="R89" t="str">
        <f t="shared" si="15"/>
        <v>0001100</v>
      </c>
      <c r="S89">
        <f t="shared" si="7"/>
        <v>12</v>
      </c>
      <c r="T89" t="str">
        <f>LOOKUP(S89,$P$8:$P88,$Q$8:$Q88)</f>
        <v>o</v>
      </c>
      <c r="U89">
        <f t="shared" si="16"/>
        <v>363</v>
      </c>
    </row>
    <row r="90" spans="3:21" x14ac:dyDescent="0.25">
      <c r="C90" s="7"/>
      <c r="D90" s="8"/>
      <c r="E90" s="9"/>
      <c r="F90" s="9"/>
      <c r="G90">
        <v>7</v>
      </c>
      <c r="H90" s="11">
        <v>66</v>
      </c>
      <c r="I90" s="2" t="str">
        <f>MID($C$2,H90,3)</f>
        <v>,_a</v>
      </c>
      <c r="J90" s="2">
        <v>82</v>
      </c>
      <c r="K90" s="12">
        <v>42</v>
      </c>
      <c r="L90" s="13" t="str">
        <f t="shared" si="14"/>
        <v>0101010</v>
      </c>
      <c r="M90" s="2" t="s">
        <v>58</v>
      </c>
      <c r="N90">
        <v>60</v>
      </c>
      <c r="P90" s="2">
        <v>82</v>
      </c>
      <c r="Q90" s="2" t="str">
        <f t="shared" si="6"/>
        <v>,_a</v>
      </c>
      <c r="R90" t="str">
        <f t="shared" si="15"/>
        <v>0101010</v>
      </c>
      <c r="S90">
        <f t="shared" si="7"/>
        <v>42</v>
      </c>
      <c r="T90" t="str">
        <f>LOOKUP(S90,$P$8:$P89,$Q$8:$Q89)</f>
        <v>,_</v>
      </c>
      <c r="U90">
        <f t="shared" si="16"/>
        <v>370</v>
      </c>
    </row>
    <row r="91" spans="3:21" x14ac:dyDescent="0.25">
      <c r="C91" s="7"/>
      <c r="D91" s="8"/>
      <c r="E91" s="9"/>
      <c r="F91" s="9"/>
      <c r="G91">
        <v>7</v>
      </c>
      <c r="H91" s="11">
        <v>68</v>
      </c>
      <c r="I91" s="2" t="str">
        <f>MID($C$2,H91,2)</f>
        <v>a_</v>
      </c>
      <c r="J91" s="2">
        <v>83</v>
      </c>
      <c r="K91" s="12">
        <f>LOOKUP(M91,$I$8:I90,$J$8:J90)</f>
        <v>3</v>
      </c>
      <c r="L91" s="13" t="str">
        <f t="shared" si="14"/>
        <v>0000011</v>
      </c>
      <c r="M91" s="2" t="s">
        <v>16</v>
      </c>
      <c r="N91">
        <v>61</v>
      </c>
      <c r="P91" s="2">
        <v>83</v>
      </c>
      <c r="Q91" s="2" t="str">
        <f t="shared" si="6"/>
        <v>a_</v>
      </c>
      <c r="R91" t="str">
        <f t="shared" si="15"/>
        <v>0000011</v>
      </c>
      <c r="S91">
        <f t="shared" si="7"/>
        <v>3</v>
      </c>
      <c r="T91" t="str">
        <f>LOOKUP(S91,$P$8:$P90,$Q$8:$Q90)</f>
        <v>a</v>
      </c>
      <c r="U91">
        <f t="shared" si="16"/>
        <v>377</v>
      </c>
    </row>
    <row r="92" spans="3:21" x14ac:dyDescent="0.25">
      <c r="C92" s="7"/>
      <c r="D92" s="8"/>
      <c r="E92" s="9"/>
      <c r="F92" s="9"/>
      <c r="G92">
        <v>7</v>
      </c>
      <c r="H92" s="11">
        <v>69</v>
      </c>
      <c r="I92" s="2" t="str">
        <f>MID($C$2,H92,3)</f>
        <v>_la</v>
      </c>
      <c r="J92" s="2">
        <v>84</v>
      </c>
      <c r="K92" s="12">
        <v>34</v>
      </c>
      <c r="L92" s="13" t="str">
        <f t="shared" si="14"/>
        <v>0100010</v>
      </c>
      <c r="M92" s="2" t="s">
        <v>59</v>
      </c>
      <c r="N92">
        <v>62</v>
      </c>
      <c r="P92" s="2">
        <v>84</v>
      </c>
      <c r="Q92" s="2" t="str">
        <f t="shared" si="6"/>
        <v>_la</v>
      </c>
      <c r="R92" t="str">
        <f t="shared" si="15"/>
        <v>0100010</v>
      </c>
      <c r="S92">
        <f t="shared" si="7"/>
        <v>34</v>
      </c>
      <c r="T92" t="str">
        <f>LOOKUP(S92,$P$8:$P91,$Q$8:$Q91)</f>
        <v>_l</v>
      </c>
      <c r="U92">
        <f t="shared" si="16"/>
        <v>384</v>
      </c>
    </row>
    <row r="93" spans="3:21" x14ac:dyDescent="0.25">
      <c r="C93" s="7"/>
      <c r="D93" s="8"/>
      <c r="E93" s="9"/>
      <c r="F93" s="9"/>
      <c r="G93">
        <v>7</v>
      </c>
      <c r="H93" s="11">
        <v>71</v>
      </c>
      <c r="I93" s="2" t="str">
        <f>MID($C$2,H93,4)</f>
        <v>as_d</v>
      </c>
      <c r="J93" s="2">
        <v>85</v>
      </c>
      <c r="K93" s="12">
        <v>51</v>
      </c>
      <c r="L93" s="13" t="str">
        <f t="shared" si="14"/>
        <v>0110011</v>
      </c>
      <c r="M93" s="2" t="s">
        <v>60</v>
      </c>
      <c r="N93">
        <v>63</v>
      </c>
      <c r="P93" s="2">
        <v>85</v>
      </c>
      <c r="Q93" s="2" t="str">
        <f>CONCATENATE(T93,MID(T94,1,1))</f>
        <v>as_d</v>
      </c>
      <c r="R93" t="str">
        <f t="shared" si="15"/>
        <v>0110011</v>
      </c>
      <c r="S93">
        <f t="shared" si="7"/>
        <v>51</v>
      </c>
      <c r="T93" t="str">
        <f>LOOKUP(S93,$P$8:$P92,$Q$8:$Q92)</f>
        <v>as_</v>
      </c>
      <c r="U93">
        <f t="shared" si="16"/>
        <v>391</v>
      </c>
    </row>
    <row r="94" spans="3:21" x14ac:dyDescent="0.25">
      <c r="C94" s="7"/>
      <c r="D94" s="8"/>
      <c r="E94" s="9"/>
      <c r="F94" s="9"/>
      <c r="G94">
        <v>7</v>
      </c>
      <c r="H94" s="11">
        <v>74</v>
      </c>
      <c r="I94" s="2" t="str">
        <f>MID($C$2,H94,2)</f>
        <v>de</v>
      </c>
      <c r="J94" s="2">
        <v>86</v>
      </c>
      <c r="K94" s="12">
        <v>5</v>
      </c>
      <c r="L94" s="13" t="str">
        <f t="shared" si="14"/>
        <v>0000101</v>
      </c>
      <c r="M94" s="2" t="s">
        <v>23</v>
      </c>
      <c r="N94">
        <v>64</v>
      </c>
      <c r="P94" s="2">
        <v>86</v>
      </c>
      <c r="Q94" s="2" t="str">
        <f t="shared" si="6"/>
        <v>de</v>
      </c>
      <c r="R94" t="str">
        <f t="shared" si="15"/>
        <v>0000101</v>
      </c>
      <c r="S94">
        <f t="shared" si="7"/>
        <v>5</v>
      </c>
      <c r="T94" t="str">
        <f>LOOKUP(S94,$P$8:$P93,$Q$8:$Q93)</f>
        <v>d</v>
      </c>
      <c r="U94">
        <f t="shared" si="16"/>
        <v>398</v>
      </c>
    </row>
    <row r="95" spans="3:21" x14ac:dyDescent="0.25">
      <c r="C95" s="7"/>
      <c r="D95" s="8"/>
      <c r="E95" s="9"/>
      <c r="F95" s="9"/>
      <c r="G95">
        <v>7</v>
      </c>
      <c r="H95" s="11">
        <v>75</v>
      </c>
      <c r="I95" s="2" t="str">
        <f>MID($C$2,H95,2)</f>
        <v>es</v>
      </c>
      <c r="J95" s="2">
        <v>87</v>
      </c>
      <c r="K95" s="12">
        <v>6</v>
      </c>
      <c r="L95" s="13" t="str">
        <f t="shared" si="14"/>
        <v>0000110</v>
      </c>
      <c r="M95" s="2" t="s">
        <v>20</v>
      </c>
      <c r="N95">
        <v>65</v>
      </c>
      <c r="P95" s="2">
        <v>87</v>
      </c>
      <c r="Q95" s="2" t="str">
        <f t="shared" si="6"/>
        <v>es</v>
      </c>
      <c r="R95" t="str">
        <f t="shared" si="15"/>
        <v>0000110</v>
      </c>
      <c r="S95">
        <f t="shared" si="7"/>
        <v>6</v>
      </c>
      <c r="T95" t="str">
        <f>LOOKUP(S95,$P$8:$P94,$Q$8:$Q94)</f>
        <v>e</v>
      </c>
      <c r="U95">
        <f t="shared" si="16"/>
        <v>405</v>
      </c>
    </row>
    <row r="96" spans="3:21" x14ac:dyDescent="0.25">
      <c r="C96" s="7"/>
      <c r="D96" s="8"/>
      <c r="E96" s="9"/>
      <c r="F96" s="9"/>
      <c r="G96">
        <v>7</v>
      </c>
      <c r="H96" s="11">
        <v>76</v>
      </c>
      <c r="I96" s="2" t="str">
        <f>MID($C$2,H96,2)</f>
        <v>sa</v>
      </c>
      <c r="J96" s="2">
        <v>88</v>
      </c>
      <c r="K96" s="12">
        <v>15</v>
      </c>
      <c r="L96" s="13" t="str">
        <f t="shared" si="14"/>
        <v>0001111</v>
      </c>
      <c r="M96" s="2" t="s">
        <v>26</v>
      </c>
      <c r="N96">
        <v>66</v>
      </c>
      <c r="P96" s="2">
        <v>88</v>
      </c>
      <c r="Q96" s="2" t="str">
        <f t="shared" ref="Q96:Q110" si="17">CONCATENATE(T96,MID(T97,1,1))</f>
        <v>sa</v>
      </c>
      <c r="R96" t="str">
        <f t="shared" si="15"/>
        <v>0001111</v>
      </c>
      <c r="S96">
        <f t="shared" ref="S96:S125" si="18">BIN2DEC(R96)</f>
        <v>15</v>
      </c>
      <c r="T96" t="str">
        <f>LOOKUP(S96,$P$8:$P95,$Q$8:$Q95)</f>
        <v>s</v>
      </c>
      <c r="U96">
        <f t="shared" si="16"/>
        <v>412</v>
      </c>
    </row>
    <row r="97" spans="3:21" x14ac:dyDescent="0.25">
      <c r="C97" s="7"/>
      <c r="D97" s="8"/>
      <c r="E97" s="9"/>
      <c r="F97" s="9"/>
      <c r="G97">
        <v>7</v>
      </c>
      <c r="H97" s="11">
        <v>77</v>
      </c>
      <c r="I97" s="2" t="str">
        <f>MID($C$2,H97,3)</f>
        <v>ale</v>
      </c>
      <c r="J97" s="2">
        <v>89</v>
      </c>
      <c r="K97" s="12">
        <v>23</v>
      </c>
      <c r="L97" s="13" t="str">
        <f t="shared" si="14"/>
        <v>0010111</v>
      </c>
      <c r="M97" s="2" t="s">
        <v>32</v>
      </c>
      <c r="N97">
        <v>67</v>
      </c>
      <c r="P97" s="2">
        <v>89</v>
      </c>
      <c r="Q97" s="2" t="str">
        <f t="shared" si="17"/>
        <v>ale</v>
      </c>
      <c r="R97" t="str">
        <f t="shared" si="15"/>
        <v>0010111</v>
      </c>
      <c r="S97">
        <f t="shared" si="18"/>
        <v>23</v>
      </c>
      <c r="T97" t="str">
        <f>LOOKUP(S97,$P$8:$P96,$Q$8:$Q96)</f>
        <v>al</v>
      </c>
      <c r="U97">
        <f t="shared" si="16"/>
        <v>419</v>
      </c>
    </row>
    <row r="98" spans="3:21" x14ac:dyDescent="0.25">
      <c r="C98" s="7"/>
      <c r="D98" s="8"/>
      <c r="E98" s="9"/>
      <c r="F98" s="9"/>
      <c r="G98">
        <v>7</v>
      </c>
      <c r="H98" s="11">
        <v>79</v>
      </c>
      <c r="I98" s="2" t="str">
        <f>MID($C$2,H98,3)</f>
        <v>ent</v>
      </c>
      <c r="J98" s="2">
        <v>90</v>
      </c>
      <c r="K98" s="12">
        <v>27</v>
      </c>
      <c r="L98" s="13" t="str">
        <f t="shared" si="14"/>
        <v>0011011</v>
      </c>
      <c r="M98" s="2" t="s">
        <v>41</v>
      </c>
      <c r="N98">
        <v>68</v>
      </c>
      <c r="P98" s="2">
        <v>90</v>
      </c>
      <c r="Q98" s="2" t="str">
        <f>CONCATENATE(T98,MID(T99,1,1))</f>
        <v>ent</v>
      </c>
      <c r="R98" t="str">
        <f t="shared" si="15"/>
        <v>0011011</v>
      </c>
      <c r="S98">
        <f t="shared" si="18"/>
        <v>27</v>
      </c>
      <c r="T98" t="str">
        <f>LOOKUP(S98,$P$8:$P97,$Q$8:$Q97)</f>
        <v>en</v>
      </c>
      <c r="U98">
        <f t="shared" si="16"/>
        <v>426</v>
      </c>
    </row>
    <row r="99" spans="3:21" x14ac:dyDescent="0.25">
      <c r="C99" s="7"/>
      <c r="D99" s="8"/>
      <c r="E99" s="9"/>
      <c r="F99" s="9"/>
      <c r="G99">
        <v>7</v>
      </c>
      <c r="H99" s="11">
        <v>81</v>
      </c>
      <c r="I99" s="2" t="str">
        <f>MID($C$2,H99,3)</f>
        <v>tad</v>
      </c>
      <c r="J99" s="2">
        <v>91</v>
      </c>
      <c r="K99" s="12">
        <v>29</v>
      </c>
      <c r="L99" s="13" t="str">
        <f t="shared" si="14"/>
        <v>0011101</v>
      </c>
      <c r="M99" s="2" t="s">
        <v>43</v>
      </c>
      <c r="N99">
        <v>69</v>
      </c>
      <c r="P99" s="2">
        <v>91</v>
      </c>
      <c r="Q99" s="2" t="str">
        <f t="shared" si="17"/>
        <v>tad</v>
      </c>
      <c r="R99" t="str">
        <f t="shared" si="15"/>
        <v>0011101</v>
      </c>
      <c r="S99">
        <f t="shared" si="18"/>
        <v>29</v>
      </c>
      <c r="T99" t="str">
        <f>LOOKUP(S99,$P$8:$P98,$Q$8:$Q98)</f>
        <v>ta</v>
      </c>
      <c r="U99">
        <f t="shared" si="16"/>
        <v>433</v>
      </c>
    </row>
    <row r="100" spans="3:21" x14ac:dyDescent="0.25">
      <c r="C100" s="7"/>
      <c r="D100" s="8"/>
      <c r="E100" s="9"/>
      <c r="F100" s="9"/>
      <c r="G100">
        <v>7</v>
      </c>
      <c r="H100" s="11">
        <v>83</v>
      </c>
      <c r="I100" s="2" t="str">
        <f>MID($C$2,H100,2)</f>
        <v>da</v>
      </c>
      <c r="J100" s="2">
        <v>92</v>
      </c>
      <c r="K100" s="12">
        <v>5</v>
      </c>
      <c r="L100" s="13" t="str">
        <f t="shared" si="14"/>
        <v>0000101</v>
      </c>
      <c r="M100" s="2" t="s">
        <v>23</v>
      </c>
      <c r="N100">
        <v>70</v>
      </c>
      <c r="P100" s="2">
        <v>92</v>
      </c>
      <c r="Q100" s="2" t="str">
        <f t="shared" si="17"/>
        <v>da</v>
      </c>
      <c r="R100" t="str">
        <f t="shared" si="15"/>
        <v>0000101</v>
      </c>
      <c r="S100">
        <f t="shared" si="18"/>
        <v>5</v>
      </c>
      <c r="T100" t="str">
        <f>LOOKUP(S100,$P$8:$P99,$Q$8:$Q99)</f>
        <v>d</v>
      </c>
      <c r="U100">
        <f t="shared" si="16"/>
        <v>440</v>
      </c>
    </row>
    <row r="101" spans="3:21" x14ac:dyDescent="0.25">
      <c r="C101" s="7"/>
      <c r="D101" s="8"/>
      <c r="E101" s="9"/>
      <c r="F101" s="9"/>
      <c r="G101">
        <v>7</v>
      </c>
      <c r="H101" s="11">
        <v>84</v>
      </c>
      <c r="I101" s="2" t="str">
        <f>MID($C$2,H101,4)</f>
        <v>as_a</v>
      </c>
      <c r="J101" s="2">
        <v>93</v>
      </c>
      <c r="K101" s="12">
        <v>51</v>
      </c>
      <c r="L101" s="13" t="str">
        <f t="shared" si="14"/>
        <v>0110011</v>
      </c>
      <c r="M101" s="2" t="s">
        <v>60</v>
      </c>
      <c r="N101">
        <v>71</v>
      </c>
      <c r="P101" s="2">
        <v>93</v>
      </c>
      <c r="Q101" s="2" t="str">
        <f t="shared" si="17"/>
        <v>as_a</v>
      </c>
      <c r="R101" t="str">
        <f t="shared" si="15"/>
        <v>0110011</v>
      </c>
      <c r="S101">
        <f t="shared" si="18"/>
        <v>51</v>
      </c>
      <c r="T101" t="str">
        <f>LOOKUP(S101,$P$8:$P100,$Q$8:$Q100)</f>
        <v>as_</v>
      </c>
      <c r="U101">
        <f t="shared" si="16"/>
        <v>447</v>
      </c>
    </row>
    <row r="102" spans="3:21" x14ac:dyDescent="0.25">
      <c r="C102" s="7"/>
      <c r="D102" s="8"/>
      <c r="E102" s="9"/>
      <c r="F102" s="9"/>
      <c r="G102">
        <v>7</v>
      </c>
      <c r="H102" s="11">
        <v>87</v>
      </c>
      <c r="I102" s="2" t="str">
        <f>MID($C$2,H102,2)</f>
        <v>am</v>
      </c>
      <c r="J102" s="2">
        <v>94</v>
      </c>
      <c r="K102" s="12">
        <f>LOOKUP(M102,$I$8:I101,$J$8:J101)</f>
        <v>3</v>
      </c>
      <c r="L102" s="13" t="str">
        <f t="shared" si="14"/>
        <v>0000011</v>
      </c>
      <c r="M102" s="2" t="s">
        <v>16</v>
      </c>
      <c r="N102">
        <v>72</v>
      </c>
      <c r="P102" s="2">
        <v>94</v>
      </c>
      <c r="Q102" s="2" t="str">
        <f t="shared" si="17"/>
        <v>am</v>
      </c>
      <c r="R102" t="str">
        <f t="shared" si="15"/>
        <v>0000011</v>
      </c>
      <c r="S102">
        <f t="shared" si="18"/>
        <v>3</v>
      </c>
      <c r="T102" t="str">
        <f>LOOKUP(S102,$P$8:$P101,$Q$8:$Q101)</f>
        <v>a</v>
      </c>
      <c r="U102">
        <f t="shared" si="16"/>
        <v>454</v>
      </c>
    </row>
    <row r="103" spans="3:21" x14ac:dyDescent="0.25">
      <c r="C103" s="7"/>
      <c r="D103" s="8"/>
      <c r="E103" s="9"/>
      <c r="F103" s="9"/>
      <c r="G103">
        <v>7</v>
      </c>
      <c r="H103" s="11">
        <v>88</v>
      </c>
      <c r="I103" s="2" t="str">
        <f>MID($C$2,H103,2)</f>
        <v>ma</v>
      </c>
      <c r="J103" s="2">
        <v>95</v>
      </c>
      <c r="K103" s="12">
        <v>10</v>
      </c>
      <c r="L103" s="13" t="str">
        <f t="shared" si="14"/>
        <v>0001010</v>
      </c>
      <c r="M103" s="2" t="s">
        <v>19</v>
      </c>
      <c r="N103">
        <v>73</v>
      </c>
      <c r="P103" s="2">
        <v>95</v>
      </c>
      <c r="Q103" s="2" t="str">
        <f>CONCATENATE(T103,MID(T104,1,1))</f>
        <v>ma</v>
      </c>
      <c r="R103" t="str">
        <f t="shared" si="15"/>
        <v>0001010</v>
      </c>
      <c r="S103">
        <f t="shared" si="18"/>
        <v>10</v>
      </c>
      <c r="T103" t="str">
        <f>LOOKUP(S103,$P$8:$P102,$Q$8:$Q102)</f>
        <v>m</v>
      </c>
      <c r="U103">
        <f t="shared" si="16"/>
        <v>461</v>
      </c>
    </row>
    <row r="104" spans="3:21" x14ac:dyDescent="0.25">
      <c r="C104" s="7"/>
      <c r="D104" s="8"/>
      <c r="E104" s="9"/>
      <c r="F104" s="9"/>
      <c r="G104">
        <v>7</v>
      </c>
      <c r="H104" s="11">
        <v>89</v>
      </c>
      <c r="I104" s="2" t="str">
        <f>MID($C$2,H104,2)</f>
        <v>ap</v>
      </c>
      <c r="J104" s="2">
        <v>96</v>
      </c>
      <c r="K104" s="12">
        <f>LOOKUP(M104,$I$8:I103,$J$8:J103)</f>
        <v>3</v>
      </c>
      <c r="L104" s="13" t="str">
        <f t="shared" si="14"/>
        <v>0000011</v>
      </c>
      <c r="M104" s="2" t="s">
        <v>16</v>
      </c>
      <c r="N104">
        <v>74</v>
      </c>
      <c r="P104" s="2">
        <v>96</v>
      </c>
      <c r="Q104" s="2" t="str">
        <f t="shared" si="17"/>
        <v>ap</v>
      </c>
      <c r="R104" t="str">
        <f t="shared" si="15"/>
        <v>0000011</v>
      </c>
      <c r="S104">
        <f t="shared" si="18"/>
        <v>3</v>
      </c>
      <c r="T104" t="str">
        <f>LOOKUP(S104,$P$8:$P103,$Q$8:$Q103)</f>
        <v>a</v>
      </c>
      <c r="U104">
        <f t="shared" si="16"/>
        <v>468</v>
      </c>
    </row>
    <row r="105" spans="3:21" x14ac:dyDescent="0.25">
      <c r="C105" s="7"/>
      <c r="D105" s="8"/>
      <c r="E105" s="9"/>
      <c r="F105" s="9"/>
      <c r="G105">
        <v>7</v>
      </c>
      <c r="H105" s="11">
        <v>90</v>
      </c>
      <c r="I105" s="2" t="str">
        <f>MID($C$2,H105,2)</f>
        <v>po</v>
      </c>
      <c r="J105" s="2">
        <v>97</v>
      </c>
      <c r="K105" s="12">
        <v>13</v>
      </c>
      <c r="L105" s="13" t="str">
        <f t="shared" si="14"/>
        <v>0001101</v>
      </c>
      <c r="M105" s="2" t="s">
        <v>45</v>
      </c>
      <c r="N105">
        <v>75</v>
      </c>
      <c r="P105" s="2">
        <v>97</v>
      </c>
      <c r="Q105" s="2" t="str">
        <f t="shared" si="17"/>
        <v>po</v>
      </c>
      <c r="R105" t="str">
        <f t="shared" si="15"/>
        <v>0001101</v>
      </c>
      <c r="S105">
        <f t="shared" si="18"/>
        <v>13</v>
      </c>
      <c r="T105" t="str">
        <f>LOOKUP(S105,$P$8:$P104,$Q$8:$Q104)</f>
        <v>p</v>
      </c>
      <c r="U105">
        <f t="shared" si="16"/>
        <v>475</v>
      </c>
    </row>
    <row r="106" spans="3:21" x14ac:dyDescent="0.25">
      <c r="C106" s="7"/>
      <c r="D106" s="8"/>
      <c r="E106" s="9"/>
      <c r="F106" s="9"/>
      <c r="G106">
        <v>7</v>
      </c>
      <c r="H106" s="11">
        <v>91</v>
      </c>
      <c r="I106" s="2" t="str">
        <f>MID($C$2,H106,3)</f>
        <v>ola</v>
      </c>
      <c r="J106" s="2">
        <v>98</v>
      </c>
      <c r="K106" s="12">
        <v>49</v>
      </c>
      <c r="L106" s="13" t="str">
        <f t="shared" si="14"/>
        <v>0110001</v>
      </c>
      <c r="M106" s="2" t="s">
        <v>37</v>
      </c>
      <c r="N106">
        <v>76</v>
      </c>
      <c r="P106" s="2">
        <v>98</v>
      </c>
      <c r="Q106" s="2" t="str">
        <f t="shared" si="17"/>
        <v>ola</v>
      </c>
      <c r="R106" t="str">
        <f t="shared" si="15"/>
        <v>0110001</v>
      </c>
      <c r="S106">
        <f t="shared" si="18"/>
        <v>49</v>
      </c>
      <c r="T106" t="str">
        <f>LOOKUP(S106,$P$8:$P105,$Q$8:$Q105)</f>
        <v>ol</v>
      </c>
      <c r="U106">
        <f t="shared" si="16"/>
        <v>482</v>
      </c>
    </row>
    <row r="107" spans="3:21" x14ac:dyDescent="0.25">
      <c r="C107" s="7"/>
      <c r="D107" s="8"/>
      <c r="E107" s="9"/>
      <c r="F107" s="9"/>
      <c r="G107">
        <v>7</v>
      </c>
      <c r="H107" s="11">
        <v>93</v>
      </c>
      <c r="I107" s="2" t="str">
        <f>MID($C$2,H107,5)</f>
        <v>as_da</v>
      </c>
      <c r="J107" s="2">
        <v>99</v>
      </c>
      <c r="K107" s="12">
        <v>85</v>
      </c>
      <c r="L107" s="13" t="str">
        <f t="shared" si="14"/>
        <v>1010101</v>
      </c>
      <c r="M107" s="2" t="s">
        <v>61</v>
      </c>
      <c r="N107">
        <v>77</v>
      </c>
      <c r="P107" s="2">
        <v>99</v>
      </c>
      <c r="Q107" s="2" t="str">
        <f>CONCATENATE(T107,MID(T108,1,1))</f>
        <v>as_da</v>
      </c>
      <c r="R107" t="str">
        <f t="shared" si="15"/>
        <v>1010101</v>
      </c>
      <c r="S107">
        <f t="shared" si="18"/>
        <v>85</v>
      </c>
      <c r="T107" t="str">
        <f>LOOKUP(S107,$P$8:$P106,$Q$8:$Q106)</f>
        <v>as_d</v>
      </c>
      <c r="U107">
        <f t="shared" si="16"/>
        <v>489</v>
      </c>
    </row>
    <row r="108" spans="3:21" x14ac:dyDescent="0.25">
      <c r="C108" s="7"/>
      <c r="D108" s="8"/>
      <c r="E108" s="9"/>
      <c r="F108" s="9"/>
      <c r="G108">
        <v>7</v>
      </c>
      <c r="H108" s="11">
        <v>97</v>
      </c>
      <c r="I108" s="2" t="str">
        <f>MID($C$2,H108,3)</f>
        <v>aré</v>
      </c>
      <c r="J108" s="2">
        <v>100</v>
      </c>
      <c r="K108" s="12">
        <v>45</v>
      </c>
      <c r="L108" s="13" t="str">
        <f t="shared" si="14"/>
        <v>0101101</v>
      </c>
      <c r="M108" s="2" t="s">
        <v>46</v>
      </c>
      <c r="N108">
        <v>78</v>
      </c>
      <c r="P108" s="2">
        <v>100</v>
      </c>
      <c r="Q108" s="2" t="str">
        <f t="shared" si="17"/>
        <v>aré</v>
      </c>
      <c r="R108" t="str">
        <f t="shared" si="15"/>
        <v>0101101</v>
      </c>
      <c r="S108">
        <f t="shared" si="18"/>
        <v>45</v>
      </c>
      <c r="T108" t="str">
        <f>LOOKUP(S108,$P$8:$P107,$Q$8:$Q107)</f>
        <v>ar</v>
      </c>
      <c r="U108">
        <f t="shared" si="16"/>
        <v>496</v>
      </c>
    </row>
    <row r="109" spans="3:21" x14ac:dyDescent="0.25">
      <c r="C109" s="7"/>
      <c r="D109" s="8"/>
      <c r="E109" s="9"/>
      <c r="F109" s="9"/>
      <c r="G109">
        <v>7</v>
      </c>
      <c r="H109" s="11">
        <v>99</v>
      </c>
      <c r="I109" s="2" t="str">
        <f>MID($C$2,H109,2)</f>
        <v>é_</v>
      </c>
      <c r="J109" s="2">
        <v>101</v>
      </c>
      <c r="K109" s="12">
        <v>21</v>
      </c>
      <c r="L109" s="13" t="str">
        <f t="shared" si="14"/>
        <v>0010101</v>
      </c>
      <c r="M109" s="2" t="s">
        <v>47</v>
      </c>
      <c r="N109">
        <v>79</v>
      </c>
      <c r="P109" s="2">
        <v>101</v>
      </c>
      <c r="Q109" s="2" t="str">
        <f t="shared" si="17"/>
        <v>é_</v>
      </c>
      <c r="R109" t="str">
        <f t="shared" si="15"/>
        <v>0010101</v>
      </c>
      <c r="S109">
        <f t="shared" si="18"/>
        <v>21</v>
      </c>
      <c r="T109" t="str">
        <f>LOOKUP(S109,$P$8:$P108,$Q$8:$Q108)</f>
        <v>é</v>
      </c>
      <c r="U109">
        <f t="shared" si="16"/>
        <v>503</v>
      </c>
    </row>
    <row r="110" spans="3:21" x14ac:dyDescent="0.25">
      <c r="C110" s="7"/>
      <c r="D110" s="8"/>
      <c r="E110" s="9"/>
      <c r="F110" s="9"/>
      <c r="G110">
        <v>7</v>
      </c>
      <c r="H110" s="11">
        <v>100</v>
      </c>
      <c r="I110" s="2" t="str">
        <f>MID($C$2,H110,2)</f>
        <v>_t</v>
      </c>
      <c r="J110" s="2">
        <v>102</v>
      </c>
      <c r="K110" s="12">
        <v>0</v>
      </c>
      <c r="L110" s="13" t="str">
        <f t="shared" si="14"/>
        <v>0000000</v>
      </c>
      <c r="M110" s="2" t="s">
        <v>57</v>
      </c>
      <c r="N110">
        <v>80</v>
      </c>
      <c r="P110" s="2">
        <v>102</v>
      </c>
      <c r="Q110" s="2" t="str">
        <f t="shared" si="17"/>
        <v>_t</v>
      </c>
      <c r="R110" t="str">
        <f t="shared" si="15"/>
        <v>0000000</v>
      </c>
      <c r="S110">
        <f t="shared" si="18"/>
        <v>0</v>
      </c>
      <c r="T110" t="str">
        <f>LOOKUP(S110,$P$8:$P109,$Q$8:$Q109)</f>
        <v>_</v>
      </c>
      <c r="U110">
        <f t="shared" si="16"/>
        <v>510</v>
      </c>
    </row>
    <row r="111" spans="3:21" x14ac:dyDescent="0.25">
      <c r="C111" s="7"/>
      <c r="D111" s="8"/>
      <c r="E111" s="9"/>
      <c r="F111" s="9"/>
      <c r="G111">
        <v>7</v>
      </c>
      <c r="H111" s="11">
        <v>101</v>
      </c>
      <c r="I111" s="2" t="str">
        <f>MID($C$2,H111,2)</f>
        <v>tu</v>
      </c>
      <c r="J111" s="2">
        <v>103</v>
      </c>
      <c r="K111" s="12">
        <v>16</v>
      </c>
      <c r="L111" s="13" t="str">
        <f t="shared" si="14"/>
        <v>0010000</v>
      </c>
      <c r="M111" s="2" t="s">
        <v>22</v>
      </c>
      <c r="N111">
        <v>81</v>
      </c>
      <c r="P111" s="2">
        <v>103</v>
      </c>
      <c r="Q111" s="2" t="str">
        <f>CONCATENATE(T111,MID(T112,1,1))</f>
        <v>tu</v>
      </c>
      <c r="R111" t="str">
        <f t="shared" si="15"/>
        <v>0010000</v>
      </c>
      <c r="S111">
        <f t="shared" si="18"/>
        <v>16</v>
      </c>
      <c r="T111" t="str">
        <f>LOOKUP(S111,$P$8:$P110,$Q$8:$Q110)</f>
        <v>t</v>
      </c>
      <c r="U111">
        <f t="shared" si="16"/>
        <v>517</v>
      </c>
    </row>
    <row r="112" spans="3:21" x14ac:dyDescent="0.25">
      <c r="C112" s="7"/>
      <c r="D112" s="8"/>
      <c r="E112" s="9"/>
      <c r="F112" s="9"/>
      <c r="G112">
        <v>7</v>
      </c>
      <c r="H112" s="11">
        <v>102</v>
      </c>
      <c r="I112" s="2" t="str">
        <f>MID($C$2,H112,2)</f>
        <v>u_</v>
      </c>
      <c r="J112" s="2">
        <v>104</v>
      </c>
      <c r="K112" s="12">
        <v>17</v>
      </c>
      <c r="L112" s="13" t="str">
        <f t="shared" si="14"/>
        <v>0010001</v>
      </c>
      <c r="M112" s="2" t="s">
        <v>11</v>
      </c>
      <c r="N112">
        <v>82</v>
      </c>
      <c r="P112" s="2">
        <v>104</v>
      </c>
      <c r="Q112" s="2" t="str">
        <f>CONCATENATE(T112,MID(T113,1,1))</f>
        <v>u_</v>
      </c>
      <c r="R112" t="str">
        <f t="shared" si="15"/>
        <v>0010001</v>
      </c>
      <c r="S112">
        <f t="shared" si="18"/>
        <v>17</v>
      </c>
      <c r="T112" t="str">
        <f>LOOKUP(S112,$P$8:$P111,$Q$8:$Q111)</f>
        <v>u</v>
      </c>
      <c r="U112">
        <f t="shared" si="16"/>
        <v>524</v>
      </c>
    </row>
    <row r="113" spans="3:21" x14ac:dyDescent="0.25">
      <c r="C113" s="7"/>
      <c r="D113" s="8"/>
      <c r="E113" s="9"/>
      <c r="F113" s="9"/>
      <c r="G113">
        <v>7</v>
      </c>
      <c r="H113" s="11">
        <v>103</v>
      </c>
      <c r="I113" s="2" t="str">
        <f>MID($C$2,H113,3)</f>
        <v>_co</v>
      </c>
      <c r="J113" s="2">
        <v>105</v>
      </c>
      <c r="K113" s="12">
        <v>43</v>
      </c>
      <c r="L113" s="13" t="str">
        <f t="shared" si="14"/>
        <v>0101011</v>
      </c>
      <c r="M113" s="2" t="s">
        <v>62</v>
      </c>
      <c r="N113">
        <v>83</v>
      </c>
      <c r="P113" s="2">
        <v>105</v>
      </c>
      <c r="Q113" s="2" t="str">
        <f t="shared" ref="Q113:Q125" si="19">CONCATENATE(T113,MID(T114,1,1))</f>
        <v>_co</v>
      </c>
      <c r="R113" t="str">
        <f t="shared" si="15"/>
        <v>0101011</v>
      </c>
      <c r="S113">
        <f t="shared" si="18"/>
        <v>43</v>
      </c>
      <c r="T113" t="str">
        <f>LOOKUP(S113,$P$8:$P112,$Q$8:$Q112)</f>
        <v>_c</v>
      </c>
      <c r="U113">
        <f t="shared" si="16"/>
        <v>531</v>
      </c>
    </row>
    <row r="114" spans="3:21" x14ac:dyDescent="0.25">
      <c r="C114" s="7"/>
      <c r="D114" s="8"/>
      <c r="E114" s="9"/>
      <c r="F114" s="9"/>
      <c r="G114">
        <v>7</v>
      </c>
      <c r="H114" s="11">
        <v>105</v>
      </c>
      <c r="I114" s="2" t="str">
        <f>MID($C$2,H114,3)</f>
        <v>ora</v>
      </c>
      <c r="J114" s="2">
        <v>106</v>
      </c>
      <c r="K114" s="12">
        <v>67</v>
      </c>
      <c r="L114" s="13" t="str">
        <f t="shared" si="14"/>
        <v>1000011</v>
      </c>
      <c r="M114" s="2" t="s">
        <v>38</v>
      </c>
      <c r="N114">
        <v>84</v>
      </c>
      <c r="P114" s="2">
        <v>106</v>
      </c>
      <c r="Q114" s="2" t="str">
        <f t="shared" si="19"/>
        <v>ora</v>
      </c>
      <c r="R114" t="str">
        <f t="shared" si="15"/>
        <v>1000011</v>
      </c>
      <c r="S114">
        <f t="shared" si="18"/>
        <v>67</v>
      </c>
      <c r="T114" t="str">
        <f>LOOKUP(S114,$P$8:$P113,$Q$8:$Q113)</f>
        <v>or</v>
      </c>
      <c r="U114">
        <f t="shared" si="16"/>
        <v>538</v>
      </c>
    </row>
    <row r="115" spans="3:21" x14ac:dyDescent="0.25">
      <c r="C115" s="7"/>
      <c r="D115" s="8"/>
      <c r="E115" s="9"/>
      <c r="F115" s="9"/>
      <c r="G115">
        <v>7</v>
      </c>
      <c r="H115" s="11">
        <v>107</v>
      </c>
      <c r="I115" s="2" t="str">
        <f>MID($C$2,H115,2)</f>
        <v>az</v>
      </c>
      <c r="J115" s="2">
        <v>107</v>
      </c>
      <c r="K115" s="12">
        <f>LOOKUP(M115,$I$8:I114,$J$8:J114)</f>
        <v>3</v>
      </c>
      <c r="L115" s="13" t="str">
        <f t="shared" si="14"/>
        <v>0000011</v>
      </c>
      <c r="M115" s="2" t="s">
        <v>16</v>
      </c>
      <c r="N115">
        <v>85</v>
      </c>
      <c r="P115" s="2">
        <v>107</v>
      </c>
      <c r="Q115" s="2" t="str">
        <f t="shared" si="19"/>
        <v>az</v>
      </c>
      <c r="R115" t="str">
        <f t="shared" si="15"/>
        <v>0000011</v>
      </c>
      <c r="S115">
        <f t="shared" si="18"/>
        <v>3</v>
      </c>
      <c r="T115" t="str">
        <f>LOOKUP(S115,$P$8:$P114,$Q$8:$Q114)</f>
        <v>a</v>
      </c>
      <c r="U115">
        <f t="shared" si="16"/>
        <v>545</v>
      </c>
    </row>
    <row r="116" spans="3:21" x14ac:dyDescent="0.25">
      <c r="C116" s="7"/>
      <c r="D116" s="8"/>
      <c r="E116" s="9"/>
      <c r="F116" s="9"/>
      <c r="G116">
        <v>7</v>
      </c>
      <c r="H116" s="11">
        <v>108</v>
      </c>
      <c r="I116" s="2" t="str">
        <f>MID($C$2,H116,2)</f>
        <v>zó</v>
      </c>
      <c r="J116" s="2">
        <v>108</v>
      </c>
      <c r="K116" s="12">
        <v>20</v>
      </c>
      <c r="L116" s="13" t="str">
        <f t="shared" si="14"/>
        <v>0010100</v>
      </c>
      <c r="M116" s="2" t="s">
        <v>48</v>
      </c>
      <c r="N116">
        <v>86</v>
      </c>
      <c r="P116" s="2">
        <v>108</v>
      </c>
      <c r="Q116" s="2" t="str">
        <f t="shared" si="19"/>
        <v>zó</v>
      </c>
      <c r="R116" t="str">
        <f t="shared" si="15"/>
        <v>0010100</v>
      </c>
      <c r="S116">
        <f t="shared" si="18"/>
        <v>20</v>
      </c>
      <c r="T116" t="str">
        <f>LOOKUP(S116,$P$8:$P115,$Q$8:$Q115)</f>
        <v>z</v>
      </c>
      <c r="U116">
        <f t="shared" si="16"/>
        <v>552</v>
      </c>
    </row>
    <row r="117" spans="3:21" x14ac:dyDescent="0.25">
      <c r="C117" s="7"/>
      <c r="D117" s="8"/>
      <c r="E117" s="9"/>
      <c r="F117" s="9"/>
      <c r="G117">
        <v>7</v>
      </c>
      <c r="H117" s="11">
        <v>109</v>
      </c>
      <c r="I117" s="2" t="str">
        <f>MID($C$2,H117,2)</f>
        <v>ón</v>
      </c>
      <c r="J117" s="2">
        <v>109</v>
      </c>
      <c r="K117" s="12">
        <v>22</v>
      </c>
      <c r="L117" s="13" t="str">
        <f t="shared" si="14"/>
        <v>0010110</v>
      </c>
      <c r="M117" s="2" t="s">
        <v>33</v>
      </c>
      <c r="N117">
        <v>87</v>
      </c>
      <c r="P117" s="2">
        <v>109</v>
      </c>
      <c r="Q117" s="2" t="str">
        <f t="shared" si="19"/>
        <v>ón</v>
      </c>
      <c r="R117" t="str">
        <f t="shared" si="15"/>
        <v>0010110</v>
      </c>
      <c r="S117">
        <f t="shared" si="18"/>
        <v>22</v>
      </c>
      <c r="T117" t="str">
        <f>LOOKUP(S117,$P$8:$P116,$Q$8:$Q116)</f>
        <v>ó</v>
      </c>
      <c r="U117">
        <f t="shared" si="16"/>
        <v>559</v>
      </c>
    </row>
    <row r="118" spans="3:21" x14ac:dyDescent="0.25">
      <c r="C118" s="7"/>
      <c r="D118" s="8"/>
      <c r="E118" s="9"/>
      <c r="F118" s="9"/>
      <c r="G118">
        <v>7</v>
      </c>
      <c r="H118" s="11">
        <v>110</v>
      </c>
      <c r="I118" s="2" t="str">
        <f>MID($C$2,H118,3)</f>
        <v>n_p</v>
      </c>
      <c r="J118" s="2">
        <v>110</v>
      </c>
      <c r="K118" s="12">
        <v>72</v>
      </c>
      <c r="L118" s="13" t="str">
        <f t="shared" si="14"/>
        <v>1001000</v>
      </c>
      <c r="M118" s="2" t="s">
        <v>63</v>
      </c>
      <c r="N118">
        <v>88</v>
      </c>
      <c r="P118" s="2">
        <v>110</v>
      </c>
      <c r="Q118" s="2" t="str">
        <f t="shared" si="19"/>
        <v>n_p</v>
      </c>
      <c r="R118" t="str">
        <f t="shared" si="15"/>
        <v>1001000</v>
      </c>
      <c r="S118">
        <f t="shared" si="18"/>
        <v>72</v>
      </c>
      <c r="T118" t="str">
        <f>LOOKUP(S118,$P$8:$P117,$Q$8:$Q117)</f>
        <v>n_</v>
      </c>
      <c r="U118">
        <f t="shared" si="16"/>
        <v>566</v>
      </c>
    </row>
    <row r="119" spans="3:21" x14ac:dyDescent="0.25">
      <c r="C119" s="7"/>
      <c r="D119" s="8"/>
      <c r="E119" s="9"/>
      <c r="F119" s="9"/>
      <c r="G119">
        <v>7</v>
      </c>
      <c r="H119" s="11">
        <v>112</v>
      </c>
      <c r="I119" s="2" t="str">
        <f>MID($C$2,H119,3)</f>
        <v>por</v>
      </c>
      <c r="J119" s="2">
        <v>111</v>
      </c>
      <c r="K119" s="12">
        <v>97</v>
      </c>
      <c r="L119" s="13" t="str">
        <f t="shared" si="14"/>
        <v>1100001</v>
      </c>
      <c r="M119" s="2" t="s">
        <v>44</v>
      </c>
      <c r="N119">
        <v>89</v>
      </c>
      <c r="P119" s="2">
        <v>111</v>
      </c>
      <c r="Q119" s="2" t="str">
        <f t="shared" si="19"/>
        <v>por</v>
      </c>
      <c r="R119" t="str">
        <f t="shared" si="15"/>
        <v>1100001</v>
      </c>
      <c r="S119">
        <f t="shared" si="18"/>
        <v>97</v>
      </c>
      <c r="T119" t="str">
        <f>LOOKUP(S119,$P$8:$P118,$Q$8:$Q118)</f>
        <v>po</v>
      </c>
      <c r="U119">
        <f t="shared" si="16"/>
        <v>573</v>
      </c>
    </row>
    <row r="120" spans="3:21" x14ac:dyDescent="0.25">
      <c r="C120" s="7"/>
      <c r="D120" s="8"/>
      <c r="E120" s="9"/>
      <c r="F120" s="9"/>
      <c r="G120">
        <v>7</v>
      </c>
      <c r="H120" s="11">
        <v>114</v>
      </c>
      <c r="I120" s="2" t="str">
        <f>MID($C$2,H120,3)</f>
        <v>r_a</v>
      </c>
      <c r="J120" s="2">
        <v>112</v>
      </c>
      <c r="K120" s="12">
        <v>68</v>
      </c>
      <c r="L120" s="13" t="str">
        <f t="shared" si="14"/>
        <v>1000100</v>
      </c>
      <c r="M120" s="2" t="s">
        <v>64</v>
      </c>
      <c r="N120">
        <v>90</v>
      </c>
      <c r="P120" s="2">
        <v>112</v>
      </c>
      <c r="Q120" s="2" t="str">
        <f t="shared" si="19"/>
        <v>r_a</v>
      </c>
      <c r="R120" t="str">
        <f t="shared" si="15"/>
        <v>1000100</v>
      </c>
      <c r="S120">
        <f t="shared" si="18"/>
        <v>68</v>
      </c>
      <c r="T120" t="str">
        <f>LOOKUP(S120,$P$8:$P119,$Q$8:$Q119)</f>
        <v>r_</v>
      </c>
      <c r="U120">
        <f t="shared" si="16"/>
        <v>580</v>
      </c>
    </row>
    <row r="121" spans="3:21" x14ac:dyDescent="0.25">
      <c r="C121" s="7"/>
      <c r="D121" s="8"/>
      <c r="E121" s="9"/>
      <c r="F121" s="9"/>
      <c r="G121">
        <v>7</v>
      </c>
      <c r="H121" s="11">
        <v>116</v>
      </c>
      <c r="I121" s="2" t="str">
        <f>MID($C$2,H121,3)</f>
        <v>ali</v>
      </c>
      <c r="J121" s="2">
        <v>113</v>
      </c>
      <c r="K121" s="12">
        <v>23</v>
      </c>
      <c r="L121" s="13" t="str">
        <f t="shared" si="14"/>
        <v>0010111</v>
      </c>
      <c r="M121" s="2" t="s">
        <v>32</v>
      </c>
      <c r="N121">
        <v>91</v>
      </c>
      <c r="P121" s="2">
        <v>113</v>
      </c>
      <c r="Q121" s="2" t="str">
        <f t="shared" si="19"/>
        <v>ali</v>
      </c>
      <c r="R121" t="str">
        <f t="shared" si="15"/>
        <v>0010111</v>
      </c>
      <c r="S121">
        <f t="shared" si="18"/>
        <v>23</v>
      </c>
      <c r="T121" t="str">
        <f>LOOKUP(S121,$P$8:$P120,$Q$8:$Q120)</f>
        <v>al</v>
      </c>
      <c r="U121">
        <f t="shared" si="16"/>
        <v>587</v>
      </c>
    </row>
    <row r="122" spans="3:21" x14ac:dyDescent="0.25">
      <c r="C122" s="7"/>
      <c r="D122" s="8"/>
      <c r="E122" s="9"/>
      <c r="F122" s="9"/>
      <c r="G122">
        <v>7</v>
      </c>
      <c r="H122" s="11">
        <v>118</v>
      </c>
      <c r="I122" s="2" t="str">
        <f>MID($C$2,H122,3)</f>
        <v>ime</v>
      </c>
      <c r="J122" s="2">
        <v>114</v>
      </c>
      <c r="K122" s="12">
        <v>25</v>
      </c>
      <c r="L122" s="13" t="str">
        <f t="shared" si="14"/>
        <v>0011001</v>
      </c>
      <c r="M122" s="2" t="s">
        <v>49</v>
      </c>
      <c r="N122">
        <v>92</v>
      </c>
      <c r="P122" s="2">
        <v>114</v>
      </c>
      <c r="Q122" s="2" t="str">
        <f t="shared" si="19"/>
        <v>ime</v>
      </c>
      <c r="R122" t="str">
        <f t="shared" si="15"/>
        <v>0011001</v>
      </c>
      <c r="S122">
        <f t="shared" si="18"/>
        <v>25</v>
      </c>
      <c r="T122" t="str">
        <f>LOOKUP(S122,$P$8:$P121,$Q$8:$Q121)</f>
        <v>im</v>
      </c>
      <c r="U122">
        <f t="shared" si="16"/>
        <v>594</v>
      </c>
    </row>
    <row r="123" spans="3:21" x14ac:dyDescent="0.25">
      <c r="C123" s="7"/>
      <c r="D123" s="8"/>
      <c r="E123" s="9"/>
      <c r="F123" s="9"/>
      <c r="G123">
        <v>7</v>
      </c>
      <c r="H123" s="11">
        <v>120</v>
      </c>
      <c r="I123" s="2" t="str">
        <f>MID($C$2,H123,4)</f>
        <v>ento</v>
      </c>
      <c r="J123" s="2">
        <v>115</v>
      </c>
      <c r="K123" s="12">
        <v>90</v>
      </c>
      <c r="L123" s="13" t="str">
        <f t="shared" si="14"/>
        <v>1011010</v>
      </c>
      <c r="M123" s="2" t="s">
        <v>51</v>
      </c>
      <c r="N123">
        <v>93</v>
      </c>
      <c r="P123" s="2">
        <v>115</v>
      </c>
      <c r="Q123" s="2" t="str">
        <f>CONCATENATE(T123,MID(T124,1,1))</f>
        <v>ento</v>
      </c>
      <c r="R123" t="str">
        <f t="shared" si="15"/>
        <v>1011010</v>
      </c>
      <c r="S123">
        <f t="shared" si="18"/>
        <v>90</v>
      </c>
      <c r="T123" t="str">
        <f>LOOKUP(S123,$P$8:$P122,$Q$8:$Q122)</f>
        <v>ent</v>
      </c>
      <c r="U123">
        <f t="shared" si="16"/>
        <v>601</v>
      </c>
    </row>
    <row r="124" spans="3:21" x14ac:dyDescent="0.25">
      <c r="C124" s="7"/>
      <c r="D124" s="8"/>
      <c r="E124" s="9"/>
      <c r="F124" s="9"/>
      <c r="G124">
        <v>7</v>
      </c>
      <c r="H124" s="11">
        <v>123</v>
      </c>
      <c r="I124" s="2" t="str">
        <f>MID($C$2,H124,2)</f>
        <v>o.</v>
      </c>
      <c r="J124" s="2">
        <v>116</v>
      </c>
      <c r="K124" s="12">
        <v>12</v>
      </c>
      <c r="L124" s="13" t="str">
        <f t="shared" si="14"/>
        <v>0001100</v>
      </c>
      <c r="M124" s="2" t="s">
        <v>24</v>
      </c>
      <c r="N124">
        <v>94</v>
      </c>
      <c r="P124" s="2">
        <v>116</v>
      </c>
      <c r="Q124" s="2" t="str">
        <f t="shared" si="19"/>
        <v>o.</v>
      </c>
      <c r="R124" t="str">
        <f t="shared" si="15"/>
        <v>0001100</v>
      </c>
      <c r="S124">
        <f t="shared" si="18"/>
        <v>12</v>
      </c>
      <c r="T124" t="str">
        <f>LOOKUP(S124,$P$8:$P123,$Q$8:$Q123)</f>
        <v>o</v>
      </c>
      <c r="U124">
        <f t="shared" si="16"/>
        <v>608</v>
      </c>
    </row>
    <row r="125" spans="3:21" x14ac:dyDescent="0.25">
      <c r="C125" s="7"/>
      <c r="D125" s="8"/>
      <c r="E125" s="9"/>
      <c r="F125" s="9"/>
      <c r="G125">
        <v>7</v>
      </c>
      <c r="H125" s="11">
        <v>124</v>
      </c>
      <c r="I125" s="2" t="str">
        <f>MID($C$2,H125,2)</f>
        <v>.</v>
      </c>
      <c r="J125" s="2">
        <v>117</v>
      </c>
      <c r="K125" s="12">
        <f>LOOKUP(M125,$I$8:I124,$J$8:J124)</f>
        <v>2</v>
      </c>
      <c r="L125" s="13" t="str">
        <f t="shared" si="14"/>
        <v>0000010</v>
      </c>
      <c r="M125" s="2" t="s">
        <v>50</v>
      </c>
      <c r="N125">
        <v>95</v>
      </c>
      <c r="P125" s="2">
        <v>117</v>
      </c>
      <c r="Q125" s="2" t="str">
        <f t="shared" si="19"/>
        <v>.</v>
      </c>
      <c r="R125" t="str">
        <f t="shared" si="15"/>
        <v>0000010</v>
      </c>
      <c r="S125">
        <f t="shared" si="18"/>
        <v>2</v>
      </c>
      <c r="T125" t="str">
        <f>LOOKUP(S125,$P$8:$P124,$Q$8:$Q124)</f>
        <v>.</v>
      </c>
      <c r="U125">
        <f t="shared" si="16"/>
        <v>615</v>
      </c>
    </row>
    <row r="126" spans="3:21" x14ac:dyDescent="0.25">
      <c r="C126" s="7"/>
      <c r="D126" s="8"/>
      <c r="E126" s="9"/>
      <c r="F126" s="9"/>
    </row>
    <row r="127" spans="3:21" x14ac:dyDescent="0.25">
      <c r="C127" s="7"/>
      <c r="D127" s="8"/>
      <c r="E127" s="9"/>
      <c r="F127" s="9"/>
    </row>
    <row r="128" spans="3:21" x14ac:dyDescent="0.25">
      <c r="C128" s="7"/>
      <c r="D128" s="9"/>
      <c r="E128" s="9"/>
      <c r="F128" s="9"/>
    </row>
    <row r="129" spans="3:6" x14ac:dyDescent="0.25">
      <c r="C129" s="7"/>
      <c r="D129" s="9"/>
      <c r="E129" s="9"/>
      <c r="F129" s="9"/>
    </row>
    <row r="130" spans="3:6" x14ac:dyDescent="0.25">
      <c r="C130" s="9"/>
      <c r="D130" s="9"/>
      <c r="E130" s="9"/>
      <c r="F130" s="9"/>
    </row>
    <row r="131" spans="3:6" x14ac:dyDescent="0.25">
      <c r="C131" s="9"/>
      <c r="D131" s="9"/>
      <c r="E131" s="9"/>
      <c r="F131" s="9"/>
    </row>
    <row r="132" spans="3:6" x14ac:dyDescent="0.25">
      <c r="C132" s="9"/>
      <c r="D132" s="9"/>
      <c r="E132" s="9"/>
      <c r="F132" s="9"/>
    </row>
    <row r="133" spans="3:6" x14ac:dyDescent="0.25">
      <c r="C133" s="9"/>
      <c r="D133" s="9"/>
      <c r="E133" s="9"/>
      <c r="F133" s="9"/>
    </row>
  </sheetData>
  <mergeCells count="6">
    <mergeCell ref="T29:T30"/>
    <mergeCell ref="K29:K30"/>
    <mergeCell ref="L29:L30"/>
    <mergeCell ref="M29:M30"/>
    <mergeCell ref="R29:R30"/>
    <mergeCell ref="S29:S30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Londoño Mora</dc:creator>
  <cp:lastModifiedBy>Elizabeth Londoño Mora</cp:lastModifiedBy>
  <dcterms:created xsi:type="dcterms:W3CDTF">2020-12-05T14:52:08Z</dcterms:created>
  <dcterms:modified xsi:type="dcterms:W3CDTF">2020-12-15T23:10:22Z</dcterms:modified>
</cp:coreProperties>
</file>