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 Mail.Ru\Преподавание\2020-2021\ОТП 3 курс\Лаба 8\"/>
    </mc:Choice>
  </mc:AlternateContent>
  <bookViews>
    <workbookView xWindow="0" yWindow="0" windowWidth="21555" windowHeight="99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C6" i="1"/>
  <c r="H6" i="1"/>
  <c r="I6" i="1"/>
  <c r="H5" i="1"/>
  <c r="G5" i="1"/>
  <c r="F5" i="1"/>
  <c r="E5" i="1"/>
  <c r="D5" i="1"/>
  <c r="C5" i="1"/>
  <c r="I5" i="1"/>
  <c r="J5" i="1"/>
  <c r="K5" i="1"/>
  <c r="B3" i="1"/>
  <c r="H3" i="1"/>
  <c r="I3" i="1"/>
  <c r="J3" i="1"/>
  <c r="K2" i="1"/>
  <c r="K6" i="1" s="1"/>
  <c r="J2" i="1"/>
  <c r="J6" i="1" s="1"/>
  <c r="I2" i="1"/>
  <c r="H2" i="1"/>
  <c r="G2" i="1"/>
  <c r="G3" i="1" s="1"/>
  <c r="F2" i="1"/>
  <c r="F3" i="1" s="1"/>
  <c r="F4" i="1" s="1"/>
  <c r="E2" i="1"/>
  <c r="E3" i="1" s="1"/>
  <c r="D2" i="1"/>
  <c r="D3" i="1" s="1"/>
  <c r="C2" i="1"/>
  <c r="B2" i="1"/>
  <c r="H4" i="1" l="1"/>
  <c r="D4" i="1"/>
  <c r="G4" i="1"/>
  <c r="E4" i="1"/>
  <c r="I4" i="1"/>
  <c r="G6" i="1"/>
  <c r="F6" i="1"/>
  <c r="E6" i="1"/>
  <c r="C3" i="1"/>
  <c r="B4" i="1" s="1"/>
  <c r="D6" i="1"/>
  <c r="K3" i="1"/>
  <c r="J4" i="1" s="1"/>
  <c r="C4" i="1" l="1"/>
</calcChain>
</file>

<file path=xl/sharedStrings.xml><?xml version="1.0" encoding="utf-8"?>
<sst xmlns="http://schemas.openxmlformats.org/spreadsheetml/2006/main" count="7" uniqueCount="7">
  <si>
    <t>h, км</t>
  </si>
  <si>
    <t>F(h), м*м*сут/кг</t>
  </si>
  <si>
    <t>Δt</t>
  </si>
  <si>
    <t>ϕ1</t>
  </si>
  <si>
    <t>ϕ2</t>
  </si>
  <si>
    <t>сигма</t>
  </si>
  <si>
    <t>t_сущ, сут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</si>
</sst>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ϕ2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Лист1!$B$1:$K$1</c:f>
              <c:numCache>
                <c:formatCode>General</c:formatCode>
                <c:ptCount val="10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35.4</c:v>
                </c:pt>
                <c:pt idx="1">
                  <c:v>22.072500000000002</c:v>
                </c:pt>
                <c:pt idx="2">
                  <c:v>13.282499999999999</c:v>
                </c:pt>
                <c:pt idx="3">
                  <c:v>7.6449999999999996</c:v>
                </c:pt>
                <c:pt idx="4">
                  <c:v>4.1475</c:v>
                </c:pt>
                <c:pt idx="5">
                  <c:v>2.0674999999999999</c:v>
                </c:pt>
                <c:pt idx="6">
                  <c:v>0.90224999999999989</c:v>
                </c:pt>
                <c:pt idx="7">
                  <c:v>0.32124999999999998</c:v>
                </c:pt>
                <c:pt idx="8">
                  <c:v>8.0250000000000002E-2</c:v>
                </c:pt>
                <c:pt idx="9">
                  <c:v>8.4125000000000016E-3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ϕ1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Лист1!$B$1:$K$1</c:f>
              <c:numCache>
                <c:formatCode>General</c:formatCode>
                <c:ptCount val="10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62.76010321551481</c:v>
                </c:pt>
                <c:pt idx="1">
                  <c:v>62.478077851178845</c:v>
                </c:pt>
                <c:pt idx="2">
                  <c:v>62.196476203233793</c:v>
                </c:pt>
                <c:pt idx="3">
                  <c:v>61.915298910193165</c:v>
                </c:pt>
                <c:pt idx="4">
                  <c:v>61.634546613465879</c:v>
                </c:pt>
                <c:pt idx="5">
                  <c:v>61.354219957378092</c:v>
                </c:pt>
                <c:pt idx="6">
                  <c:v>61.074319589195404</c:v>
                </c:pt>
                <c:pt idx="7">
                  <c:v>60.794846159145315</c:v>
                </c:pt>
                <c:pt idx="8">
                  <c:v>60.51580032043983</c:v>
                </c:pt>
                <c:pt idx="9">
                  <c:v>60.237182729298461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7312"/>
        <c:axId val="374660448"/>
      </c:scatterChart>
      <c:valAx>
        <c:axId val="3746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60448"/>
        <c:crosses val="autoZero"/>
        <c:crossBetween val="midCat"/>
      </c:valAx>
      <c:valAx>
        <c:axId val="3746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6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12</xdr:row>
      <xdr:rowOff>133350</xdr:rowOff>
    </xdr:from>
    <xdr:to>
      <xdr:col>10</xdr:col>
      <xdr:colOff>200025</xdr:colOff>
      <xdr:row>27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0" bestFit="1" customWidth="1"/>
    <col min="11" max="11" width="11" bestFit="1" customWidth="1"/>
  </cols>
  <sheetData>
    <row r="1" spans="1:11" x14ac:dyDescent="0.25">
      <c r="A1" t="s">
        <v>0</v>
      </c>
      <c r="B1">
        <v>300</v>
      </c>
      <c r="C1">
        <v>280</v>
      </c>
      <c r="D1">
        <v>260</v>
      </c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</row>
    <row r="2" spans="1:11" x14ac:dyDescent="0.25">
      <c r="A2" t="s">
        <v>1</v>
      </c>
      <c r="B2">
        <f>1.416/10</f>
        <v>0.1416</v>
      </c>
      <c r="C2">
        <f>8.829/100</f>
        <v>8.8290000000000007E-2</v>
      </c>
      <c r="D2">
        <f>5.313/100</f>
        <v>5.3129999999999997E-2</v>
      </c>
      <c r="E2">
        <f>3.058/100</f>
        <v>3.058E-2</v>
      </c>
      <c r="F2">
        <f>1.659/100</f>
        <v>1.6590000000000001E-2</v>
      </c>
      <c r="G2">
        <f>8.27/1000</f>
        <v>8.2699999999999996E-3</v>
      </c>
      <c r="H2">
        <f>3.609/1000</f>
        <v>3.6089999999999998E-3</v>
      </c>
      <c r="I2">
        <f>1.285/1000</f>
        <v>1.2849999999999999E-3</v>
      </c>
      <c r="J2">
        <f>3.21/10000</f>
        <v>3.21E-4</v>
      </c>
      <c r="K2">
        <f>3.365/100000</f>
        <v>3.3650000000000005E-5</v>
      </c>
    </row>
    <row r="3" spans="1:11" x14ac:dyDescent="0.25">
      <c r="A3" t="s">
        <v>6</v>
      </c>
      <c r="B3">
        <f>B2/$B$8</f>
        <v>35.4</v>
      </c>
      <c r="C3">
        <f>C2/$B$8</f>
        <v>22.072500000000002</v>
      </c>
      <c r="D3">
        <f t="shared" ref="D3:J3" si="0">D2/$B$8</f>
        <v>13.282499999999999</v>
      </c>
      <c r="E3">
        <f t="shared" si="0"/>
        <v>7.6449999999999996</v>
      </c>
      <c r="F3">
        <f t="shared" si="0"/>
        <v>4.1475</v>
      </c>
      <c r="G3">
        <f t="shared" si="0"/>
        <v>2.0674999999999999</v>
      </c>
      <c r="H3">
        <f t="shared" si="0"/>
        <v>0.90224999999999989</v>
      </c>
      <c r="I3">
        <f t="shared" si="0"/>
        <v>0.32124999999999998</v>
      </c>
      <c r="J3">
        <f t="shared" si="0"/>
        <v>8.0250000000000002E-2</v>
      </c>
      <c r="K3">
        <f>K2/$B$8</f>
        <v>8.4125000000000016E-3</v>
      </c>
    </row>
    <row r="4" spans="1:11" x14ac:dyDescent="0.25">
      <c r="A4" s="1" t="s">
        <v>2</v>
      </c>
      <c r="B4">
        <f>B3-C3</f>
        <v>13.327499999999997</v>
      </c>
      <c r="C4">
        <f>C3-D3</f>
        <v>8.7900000000000027</v>
      </c>
      <c r="D4">
        <f>D3-E3</f>
        <v>5.6374999999999993</v>
      </c>
      <c r="E4">
        <f>E3-F3</f>
        <v>3.4974999999999996</v>
      </c>
      <c r="F4">
        <f>F3-G3</f>
        <v>2.08</v>
      </c>
      <c r="G4">
        <f>G3-H3</f>
        <v>1.1652499999999999</v>
      </c>
      <c r="H4">
        <f>H3-I3</f>
        <v>0.58099999999999996</v>
      </c>
      <c r="I4">
        <f>I3-J3</f>
        <v>0.24099999999999999</v>
      </c>
      <c r="J4">
        <f>J3-K3</f>
        <v>7.1837499999999999E-2</v>
      </c>
    </row>
    <row r="5" spans="1:11" x14ac:dyDescent="0.25">
      <c r="A5" s="1" t="s">
        <v>3</v>
      </c>
      <c r="B5">
        <f>(1000/(60*60*24))*2*PI()*(6371+B1)*SQRT(6371+B1)/SQRT(398600.4415)</f>
        <v>62.76010321551481</v>
      </c>
      <c r="C5">
        <f>(1000/(60*60*24))*2*PI()*(6371+C1)*SQRT(6371+C1)/SQRT(398600.4415)</f>
        <v>62.478077851178845</v>
      </c>
      <c r="D5">
        <f>(1000/(60*60*24))*2*PI()*(6371+D1)*SQRT(6371+D1)/SQRT(398600.4415)</f>
        <v>62.196476203233793</v>
      </c>
      <c r="E5">
        <f>(1000/(60*60*24))*2*PI()*(6371+E1)*SQRT(6371+E1)/SQRT(398600.4415)</f>
        <v>61.915298910193165</v>
      </c>
      <c r="F5">
        <f>(1000/(60*60*24))*2*PI()*(6371+F1)*SQRT(6371+F1)/SQRT(398600.4415)</f>
        <v>61.634546613465879</v>
      </c>
      <c r="G5">
        <f>(1000/(60*60*24))*2*PI()*(6371+G1)*SQRT(6371+G1)/SQRT(398600.4415)</f>
        <v>61.354219957378092</v>
      </c>
      <c r="H5">
        <f>(1000/(60*60*24))*2*PI()*(6371+H1)*SQRT(6371+H1)/SQRT(398600.4415)</f>
        <v>61.074319589195404</v>
      </c>
      <c r="I5">
        <f t="shared" ref="I5:K5" si="1">(1000/(60*60*24))*2*PI()*(6371+I1)*SQRT(6371+I1)/SQRT(398600.4415)</f>
        <v>60.794846159145315</v>
      </c>
      <c r="J5">
        <f t="shared" si="1"/>
        <v>60.51580032043983</v>
      </c>
      <c r="K5">
        <f t="shared" si="1"/>
        <v>60.237182729298461</v>
      </c>
    </row>
    <row r="6" spans="1:11" x14ac:dyDescent="0.25">
      <c r="A6" s="1" t="s">
        <v>4</v>
      </c>
      <c r="B6">
        <f>B2/$B$8</f>
        <v>35.4</v>
      </c>
      <c r="C6">
        <f t="shared" ref="C6:K6" si="2">C2/$B$8</f>
        <v>22.072500000000002</v>
      </c>
      <c r="D6">
        <f t="shared" si="2"/>
        <v>13.282499999999999</v>
      </c>
      <c r="E6">
        <f t="shared" si="2"/>
        <v>7.6449999999999996</v>
      </c>
      <c r="F6">
        <f t="shared" si="2"/>
        <v>4.1475</v>
      </c>
      <c r="G6">
        <f t="shared" si="2"/>
        <v>2.0674999999999999</v>
      </c>
      <c r="H6">
        <f t="shared" si="2"/>
        <v>0.90224999999999989</v>
      </c>
      <c r="I6">
        <f t="shared" si="2"/>
        <v>0.32124999999999998</v>
      </c>
      <c r="J6">
        <f t="shared" si="2"/>
        <v>8.0250000000000002E-2</v>
      </c>
      <c r="K6">
        <f t="shared" si="2"/>
        <v>8.4125000000000016E-3</v>
      </c>
    </row>
    <row r="8" spans="1:11" x14ac:dyDescent="0.25">
      <c r="A8" t="s">
        <v>5</v>
      </c>
      <c r="B8">
        <v>4.0000000000000001E-3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Файн</dc:creator>
  <cp:lastModifiedBy>Максим Файн</cp:lastModifiedBy>
  <dcterms:created xsi:type="dcterms:W3CDTF">2021-04-25T19:19:50Z</dcterms:created>
  <dcterms:modified xsi:type="dcterms:W3CDTF">2021-04-25T20:22:56Z</dcterms:modified>
</cp:coreProperties>
</file>