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zonda-etl-production\max_santander\alation\cosmos_alation\"/>
    </mc:Choice>
  </mc:AlternateContent>
  <xr:revisionPtr revIDLastSave="0" documentId="13_ncr:1_{81D546B2-F0D7-46EB-89FD-9D112611FD60}" xr6:coauthVersionLast="45" xr6:coauthVersionMax="45" xr10:uidLastSave="{00000000-0000-0000-0000-000000000000}"/>
  <bookViews>
    <workbookView xWindow="-110" yWindow="-110" windowWidth="19420" windowHeight="11020" activeTab="1" xr2:uid="{F065AA9E-9066-4530-9634-65CC46B38AAF}"/>
  </bookViews>
  <sheets>
    <sheet name="Metadata Tabla" sheetId="1" r:id="rId1"/>
    <sheet name="Metadata Colum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2" l="1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08B5690F-2B97-4651-B9EE-16A069F3EEBA}">
      <text>
        <r>
          <rPr>
            <sz val="10"/>
            <color rgb="FF000000"/>
            <rFont val="Tahoma"/>
            <family val="2"/>
          </rPr>
          <t>Nombre del aplicativo origen como aparece en la CMDB</t>
        </r>
      </text>
    </comment>
    <comment ref="C2" authorId="0" shapeId="0" xr:uid="{E16F9BC7-511F-486A-8AF7-42BD6F0FBF41}">
      <text>
        <r>
          <rPr>
            <sz val="10"/>
            <color rgb="FF000000"/>
            <rFont val="Tahoma"/>
            <family val="2"/>
          </rPr>
          <t>Descripción sobre el contenido de la tabla, indicando el perímetro </t>
        </r>
      </text>
    </comment>
    <comment ref="D2" authorId="0" shapeId="0" xr:uid="{85676E6B-0522-4A8E-B07D-AFC6C3D1FDB6}">
      <text>
        <r>
          <rPr>
            <sz val="10"/>
            <color rgb="FF000000"/>
            <rFont val="Tahoma"/>
            <family val="2"/>
          </rPr>
          <t>Tipo de tabla si es hecho o dimensión. Posibles valores Fact o Dim</t>
        </r>
      </text>
    </comment>
    <comment ref="E2" authorId="0" shapeId="0" xr:uid="{11614E2E-CAF1-4487-A11B-AA50DB335B52}">
      <text>
        <r>
          <rPr>
            <sz val="10"/>
            <color rgb="FF000000"/>
            <rFont val="Tahoma"/>
            <family val="2"/>
          </rPr>
          <t>Indica cada cuánto se realiza la ingesta</t>
        </r>
      </text>
    </comment>
    <comment ref="F2" authorId="0" shapeId="0" xr:uid="{455AE6BA-380A-4104-9A4C-A30C835DC26E}">
      <text>
        <r>
          <rPr>
            <sz val="10"/>
            <color rgb="FF000000"/>
            <rFont val="Tahoma"/>
            <family val="2"/>
          </rPr>
          <t>Si es total (stock a la fecha) o incremental (contempla solo las modificaciones)</t>
        </r>
      </text>
    </comment>
    <comment ref="G2" authorId="0" shapeId="0" xr:uid="{AAF19935-EF2B-4849-9713-87DC3783C4BF}">
      <text>
        <r>
          <rPr>
            <sz val="10"/>
            <color rgb="FF000000"/>
            <rFont val="Tahoma"/>
            <family val="2"/>
          </rPr>
          <t>Nombre y legajo del experto técnico o referente, de acuerdo a la CMDB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" authorId="0" shapeId="0" xr:uid="{91769F4A-03E5-4F8D-8D4A-6407EF297272}">
      <text>
        <r>
          <rPr>
            <sz val="10"/>
            <color rgb="FF000000"/>
            <rFont val="Tahoma"/>
            <family val="2"/>
          </rPr>
          <t>Nombre Tecnico de la columna en el sistema origen</t>
        </r>
      </text>
    </comment>
    <comment ref="C2" authorId="0" shapeId="0" xr:uid="{F8FB92C5-6475-43FA-8DF4-05124F1F387C}">
      <text>
        <r>
          <rPr>
            <sz val="10"/>
            <color rgb="FF000000"/>
            <rFont val="Tahoma"/>
            <family val="2"/>
          </rPr>
          <t>Descripción del dato dado por el sistema origen</t>
        </r>
      </text>
    </comment>
    <comment ref="D2" authorId="0" shapeId="0" xr:uid="{2B886A5B-A85A-4CCF-A440-42D1EFAC9F95}">
      <text>
        <r>
          <rPr>
            <sz val="10"/>
            <color rgb="FF000000"/>
            <rFont val="Tahoma"/>
            <family val="2"/>
          </rPr>
          <t>Tipo de dato como String, Int, Float, Double, Boolean, Timestamp, y/o tipo de dato de acuerdo a la tecnología utilizada.</t>
        </r>
      </text>
    </comment>
    <comment ref="E2" authorId="0" shapeId="0" xr:uid="{1E2A36FB-36C3-4062-85EF-25234604ACC4}">
      <text>
        <r>
          <rPr>
            <sz val="10"/>
            <color rgb="FF000000"/>
            <rFont val="Tahoma"/>
            <family val="2"/>
          </rPr>
          <t xml:space="preserve">Indica si el dato permite o no identificar unívocamente a una persona/cliente. 
</t>
        </r>
        <r>
          <rPr>
            <sz val="10"/>
            <color rgb="FF000000"/>
            <rFont val="Tahoma"/>
            <family val="2"/>
          </rPr>
          <t xml:space="preserve">A continuación se detallan el tipo de contenido que debe poseer un campo para se considerado como identificador de la persona:
</t>
        </r>
        <r>
          <rPr>
            <sz val="10"/>
            <color rgb="FF000000"/>
            <rFont val="Tahoma"/>
            <family val="2"/>
          </rPr>
          <t xml:space="preserve">- Nombre y Apellido / Razón Social
</t>
        </r>
        <r>
          <rPr>
            <sz val="10"/>
            <color rgb="FF000000"/>
            <rFont val="Tahoma"/>
            <family val="2"/>
          </rPr>
          <t xml:space="preserve">- </t>
        </r>
        <r>
          <rPr>
            <sz val="10"/>
            <color rgb="FF000000"/>
            <rFont val="Calibri"/>
            <family val="2"/>
          </rPr>
          <t xml:space="preserve">Número de Identificación persona (jurídica / física, CUIT, DNI, Pasaporte, etc)
</t>
        </r>
        <r>
          <rPr>
            <sz val="10"/>
            <color rgb="FF000000"/>
            <rFont val="Tahoma"/>
            <family val="2"/>
          </rPr>
          <t xml:space="preserve">- Correo electrónico 
</t>
        </r>
        <r>
          <rPr>
            <sz val="10"/>
            <color rgb="FF000000"/>
            <rFont val="Tahoma"/>
            <family val="2"/>
          </rPr>
          <t xml:space="preserve">- Dirección
</t>
        </r>
        <r>
          <rPr>
            <sz val="10"/>
            <color rgb="FF000000"/>
            <rFont val="Tahoma"/>
            <family val="2"/>
          </rPr>
          <t xml:space="preserve">- Teléfono (fijo o móvil)
</t>
        </r>
        <r>
          <rPr>
            <sz val="10"/>
            <color rgb="FF000000"/>
            <rFont val="Tahoma"/>
            <family val="2"/>
          </rPr>
          <t xml:space="preserve">- Número de tarjeta
</t>
        </r>
        <r>
          <rPr>
            <sz val="10"/>
            <color rgb="FF000000"/>
            <rFont val="Tahoma"/>
            <family val="2"/>
          </rPr>
          <t xml:space="preserve">- Código de seguridad del plástico
</t>
        </r>
        <r>
          <rPr>
            <sz val="10"/>
            <color rgb="FF000000"/>
            <rFont val="Tahoma"/>
            <family val="2"/>
          </rPr>
          <t xml:space="preserve">- Apellido y nombre como figura en el plástico
</t>
        </r>
        <r>
          <rPr>
            <sz val="10"/>
            <color rgb="FF000000"/>
            <rFont val="Tahoma"/>
            <family val="2"/>
          </rPr>
          <t xml:space="preserve">- Fecha de vencimiento del plástico
</t>
        </r>
        <r>
          <rPr>
            <sz val="10"/>
            <color rgb="FF000000"/>
            <rFont val="Tahoma"/>
            <family val="2"/>
          </rPr>
          <t xml:space="preserve">- Datos sobre creencias religiosas/orientación sexual/salud/opinión política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Tener presente que esta lista puede variar por si alguien detecta más datos, no es una lista estática.
</t>
        </r>
      </text>
    </comment>
    <comment ref="F2" authorId="0" shapeId="0" xr:uid="{60CF0CFF-9BB4-49AE-BB89-D28E27402FED}">
      <text>
        <r>
          <rPr>
            <sz val="10"/>
            <color rgb="FF000000"/>
            <rFont val="Tahoma"/>
            <family val="2"/>
          </rPr>
          <t>Longitud del campo, si es de texto cuál es el máximo.</t>
        </r>
      </text>
    </comment>
    <comment ref="G2" authorId="0" shapeId="0" xr:uid="{AB4E4F9C-3A81-4D4A-95EE-81EFC5402AFD}">
      <text>
        <r>
          <rPr>
            <sz val="10"/>
            <color rgb="FF000000"/>
            <rFont val="Tahoma"/>
            <family val="2"/>
          </rPr>
          <t>Indicador si requiere un valor obligatorio o puede ser NULL</t>
        </r>
      </text>
    </comment>
    <comment ref="H2" authorId="0" shapeId="0" xr:uid="{296443C0-82BA-475A-93AB-491FE2A657DF}">
      <text>
        <r>
          <rPr>
            <sz val="10"/>
            <color rgb="FF000000"/>
            <rFont val="Tahoma"/>
            <family val="2"/>
          </rPr>
          <t>Si es numérico, indicar el signo decimal. Si no es decimal establecer "No aplica" (NA)</t>
        </r>
      </text>
    </comment>
  </commentList>
</comments>
</file>

<file path=xl/sharedStrings.xml><?xml version="1.0" encoding="utf-8"?>
<sst xmlns="http://schemas.openxmlformats.org/spreadsheetml/2006/main" count="156" uniqueCount="59">
  <si>
    <t>SISTEMA ORIGEN</t>
  </si>
  <si>
    <t>DESCRIPCION</t>
  </si>
  <si>
    <t>TIPO DE TABLA</t>
  </si>
  <si>
    <t>PERIODICIDAD DE INGESTA</t>
  </si>
  <si>
    <t>TIPO DE CARGA</t>
  </si>
  <si>
    <t>RESPONSABLE TECNICO</t>
  </si>
  <si>
    <t>COSMOS</t>
  </si>
  <si>
    <t>DIARIO</t>
  </si>
  <si>
    <t>INCREMENTAL</t>
  </si>
  <si>
    <t>CHRISTIAN MARTIN</t>
  </si>
  <si>
    <t>NOMBRE</t>
  </si>
  <si>
    <t>TIPO DE DATO</t>
  </si>
  <si>
    <t>IDENTIFICA A PERSONA</t>
  </si>
  <si>
    <t>LONGITUD</t>
  </si>
  <si>
    <t>NULLABLE</t>
  </si>
  <si>
    <t>SIGNO DECIMAL</t>
  </si>
  <si>
    <t>NO</t>
  </si>
  <si>
    <t>N</t>
  </si>
  <si>
    <t>VARCHAR2</t>
  </si>
  <si>
    <t>Y</t>
  </si>
  <si>
    <t>ID_USUARIO_ALTA</t>
  </si>
  <si>
    <t>FECHA_ALTA</t>
  </si>
  <si>
    <t>DATE</t>
  </si>
  <si>
    <t>ID_USUARIO_MODIF</t>
  </si>
  <si>
    <t>FECHA_MODIF</t>
  </si>
  <si>
    <t>FECHA_BAJA</t>
  </si>
  <si>
    <t>FACT</t>
  </si>
  <si>
    <t>CHAR</t>
  </si>
  <si>
    <t>NUMBER</t>
  </si>
  <si>
    <t>ID_GESTION</t>
  </si>
  <si>
    <t>NRO_MOVIMIENTO</t>
  </si>
  <si>
    <t>SUCURSAL_CUENTA</t>
  </si>
  <si>
    <t>NRO_CUENTA</t>
  </si>
  <si>
    <t>DIVISA_CUENTA</t>
  </si>
  <si>
    <t>NRO_COMPROBANTE</t>
  </si>
  <si>
    <t>COD_OPERATIVO</t>
  </si>
  <si>
    <t>FECHA_MOVIMIENTO</t>
  </si>
  <si>
    <t>MONTO_MOVIMIENTO</t>
  </si>
  <si>
    <t>IND_DEVOLUCION</t>
  </si>
  <si>
    <t>FECHA_DEVOLUCION</t>
  </si>
  <si>
    <t>MONTO_DEVOLUCION</t>
  </si>
  <si>
    <t>COD_RUBRO</t>
  </si>
  <si>
    <t>NRO_ESTABLECIMIENTO</t>
  </si>
  <si>
    <t>NOMBRE_ESTABLECIMIENTO</t>
  </si>
  <si>
    <t>COD_AUTORIZACION</t>
  </si>
  <si>
    <t>NRO_CUPON</t>
  </si>
  <si>
    <t>NOMBRE_EMPRESA</t>
  </si>
  <si>
    <t>EMPRESA_B24</t>
  </si>
  <si>
    <t>MONTO_RECLAMADO</t>
  </si>
  <si>
    <t>TASA_PROMEDIO</t>
  </si>
  <si>
    <t>MONTO_INTERES</t>
  </si>
  <si>
    <t>MONTO_COMISION</t>
  </si>
  <si>
    <t>ID_MOTIVO</t>
  </si>
  <si>
    <t>COD_OP_BRIO_GRUPO</t>
  </si>
  <si>
    <t>COD_OP_BRIO_SUBGRUPO</t>
  </si>
  <si>
    <t>NRO_TARJETA_DEBITO</t>
  </si>
  <si>
    <t>ID_ATM</t>
  </si>
  <si>
    <t>SI</t>
  </si>
  <si>
    <t>COMA (,)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</si>
</sst>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Bahnschrift Light SemiCondensed"/>
      <family val="2"/>
    </font>
    <font>
      <b/>
      <sz val="10"/>
      <color theme="1" tint="0.499984740745262"/>
      <name val="Bahnschrift Light SemiCondensed"/>
      <family val="2"/>
    </font>
    <font>
      <u/>
      <sz val="10"/>
      <color theme="1"/>
      <name val="Bahnschrift Light SemiCondensed"/>
      <family val="2"/>
    </font>
    <font>
      <sz val="10"/>
      <color rgb="FF000000"/>
      <name val="Tahoma"/>
      <family val="2"/>
    </font>
    <font>
      <sz val="12"/>
      <color theme="1"/>
      <name val="Bahnschrift Light SemiCondensed"/>
      <family val="2"/>
    </font>
    <font>
      <b/>
      <sz val="12"/>
      <color theme="1" tint="0.499984740745262"/>
      <name val="Bahnschrift Light SemiCondensed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/>
    <xf numFmtId="0" fontId="1" fillId="2" borderId="6" xfId="0" applyFont="1" applyFill="1" applyBorder="1"/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vertical="center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5" xfId="0" quotePrefix="1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vertical="center"/>
    </xf>
    <xf numFmtId="0" fontId="5" fillId="2" borderId="8" xfId="0" applyFont="1" applyFill="1" applyBorder="1"/>
    <xf numFmtId="0" fontId="5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A72C-EC4B-4C08-91D8-47085207926B}">
  <dimension ref="B1:G6"/>
  <sheetViews>
    <sheetView workbookViewId="0">
      <selection activeCell="D3" sqref="D3"/>
    </sheetView>
  </sheetViews>
  <sheetFormatPr baseColWidth="10" defaultRowHeight="14.5" x14ac:dyDescent="0.35"/>
  <cols>
    <col min="1" max="1" width="3.6328125" customWidth="1"/>
    <col min="2" max="2" width="16.36328125" style="1" bestFit="1" customWidth="1"/>
    <col min="3" max="3" width="73.1796875" style="1" bestFit="1" customWidth="1"/>
    <col min="4" max="4" width="14.36328125" style="1" bestFit="1" customWidth="1"/>
    <col min="5" max="5" width="25.54296875" style="1" bestFit="1" customWidth="1"/>
    <col min="6" max="6" width="14.7265625" style="1" bestFit="1" customWidth="1"/>
    <col min="7" max="7" width="22.81640625" style="1" bestFit="1" customWidth="1"/>
  </cols>
  <sheetData>
    <row r="1" spans="2:7" ht="15" thickBot="1" x14ac:dyDescent="0.4"/>
    <row r="2" spans="2:7" x14ac:dyDescent="0.35"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5" t="s">
        <v>5</v>
      </c>
    </row>
    <row r="3" spans="2:7" x14ac:dyDescent="0.35">
      <c r="B3" s="6" t="s">
        <v>6</v>
      </c>
      <c r="C3" s="7" t="str">
        <f>UPPER("Movimientos de la cuenta que participan en la gestión")</f>
        <v>MOVIMIENTOS DE LA CUENTA QUE PARTICIPAN EN LA GESTIÓN</v>
      </c>
      <c r="D3" s="8" t="s">
        <v>26</v>
      </c>
      <c r="E3" s="8" t="s">
        <v>7</v>
      </c>
      <c r="F3" s="8" t="s">
        <v>8</v>
      </c>
      <c r="G3" s="9" t="s">
        <v>9</v>
      </c>
    </row>
    <row r="6" spans="2:7" x14ac:dyDescent="0.35">
      <c r="D6" s="1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80DA3-B755-4AF0-8E4A-822CD52AA414}">
  <dimension ref="B1:H51"/>
  <sheetViews>
    <sheetView tabSelected="1" topLeftCell="A20" workbookViewId="0">
      <selection activeCell="H31" sqref="H31"/>
    </sheetView>
  </sheetViews>
  <sheetFormatPr baseColWidth="10" defaultRowHeight="15" x14ac:dyDescent="0.3"/>
  <cols>
    <col min="1" max="1" width="3.7265625" style="11" customWidth="1"/>
    <col min="2" max="2" width="30.1796875" style="11" bestFit="1" customWidth="1"/>
    <col min="3" max="3" width="44.7265625" style="11" bestFit="1" customWidth="1"/>
    <col min="4" max="4" width="16.1796875" style="11" bestFit="1" customWidth="1"/>
    <col min="5" max="5" width="26" style="11" bestFit="1" customWidth="1"/>
    <col min="6" max="6" width="12.54296875" style="11" bestFit="1" customWidth="1"/>
    <col min="7" max="7" width="12" style="11" bestFit="1" customWidth="1"/>
    <col min="8" max="8" width="18.54296875" style="11" bestFit="1" customWidth="1"/>
    <col min="9" max="16384" width="10.90625" style="11"/>
  </cols>
  <sheetData>
    <row r="1" spans="2:8" ht="15.5" thickBot="1" x14ac:dyDescent="0.35"/>
    <row r="2" spans="2:8" x14ac:dyDescent="0.3">
      <c r="B2" s="12" t="s">
        <v>10</v>
      </c>
      <c r="C2" s="13" t="s">
        <v>1</v>
      </c>
      <c r="D2" s="14" t="s">
        <v>11</v>
      </c>
      <c r="E2" s="14" t="s">
        <v>12</v>
      </c>
      <c r="F2" s="14" t="s">
        <v>13</v>
      </c>
      <c r="G2" s="14" t="s">
        <v>14</v>
      </c>
      <c r="H2" s="15" t="s">
        <v>15</v>
      </c>
    </row>
    <row r="3" spans="2:8" x14ac:dyDescent="0.3">
      <c r="B3" s="16" t="s">
        <v>29</v>
      </c>
      <c r="C3" s="17" t="str">
        <f>UPPER("Número identificador de la entidad")</f>
        <v>NÚMERO IDENTIFICADOR DE LA ENTIDAD</v>
      </c>
      <c r="D3" s="17" t="s">
        <v>28</v>
      </c>
      <c r="E3" s="18" t="s">
        <v>16</v>
      </c>
      <c r="F3" s="17">
        <v>22</v>
      </c>
      <c r="G3" s="18" t="s">
        <v>17</v>
      </c>
      <c r="H3" s="19"/>
    </row>
    <row r="4" spans="2:8" x14ac:dyDescent="0.3">
      <c r="B4" s="16" t="s">
        <v>30</v>
      </c>
      <c r="C4" s="20" t="str">
        <f>UPPER("Número de movimiento")</f>
        <v>NÚMERO DE MOVIMIENTO</v>
      </c>
      <c r="D4" s="17" t="s">
        <v>28</v>
      </c>
      <c r="E4" s="18" t="s">
        <v>16</v>
      </c>
      <c r="F4" s="17">
        <v>22</v>
      </c>
      <c r="G4" s="18" t="s">
        <v>17</v>
      </c>
      <c r="H4" s="19"/>
    </row>
    <row r="5" spans="2:8" x14ac:dyDescent="0.3">
      <c r="B5" s="16" t="s">
        <v>31</v>
      </c>
      <c r="C5" s="17" t="str">
        <f>UPPER("Sucursal de la cuenta")</f>
        <v>SUCURSAL DE LA CUENTA</v>
      </c>
      <c r="D5" s="17" t="s">
        <v>18</v>
      </c>
      <c r="E5" s="18" t="s">
        <v>16</v>
      </c>
      <c r="F5" s="17">
        <v>4</v>
      </c>
      <c r="G5" s="18" t="s">
        <v>17</v>
      </c>
      <c r="H5" s="19"/>
    </row>
    <row r="6" spans="2:8" x14ac:dyDescent="0.3">
      <c r="B6" s="16" t="s">
        <v>32</v>
      </c>
      <c r="C6" s="17" t="str">
        <f>UPPER("Numero Cuenta")</f>
        <v>NUMERO CUENTA</v>
      </c>
      <c r="D6" s="17" t="s">
        <v>18</v>
      </c>
      <c r="E6" s="18" t="s">
        <v>57</v>
      </c>
      <c r="F6" s="17">
        <v>12</v>
      </c>
      <c r="G6" s="18" t="s">
        <v>17</v>
      </c>
      <c r="H6" s="19"/>
    </row>
    <row r="7" spans="2:8" x14ac:dyDescent="0.3">
      <c r="B7" s="16" t="s">
        <v>33</v>
      </c>
      <c r="C7" s="17" t="str">
        <f>UPPER("moneda de la cuenta")</f>
        <v>MONEDA DE LA CUENTA</v>
      </c>
      <c r="D7" s="17" t="s">
        <v>18</v>
      </c>
      <c r="E7" s="18" t="s">
        <v>16</v>
      </c>
      <c r="F7" s="17">
        <v>3</v>
      </c>
      <c r="G7" s="18" t="s">
        <v>17</v>
      </c>
      <c r="H7" s="19"/>
    </row>
    <row r="8" spans="2:8" x14ac:dyDescent="0.3">
      <c r="B8" s="16" t="s">
        <v>34</v>
      </c>
      <c r="C8" s="17" t="str">
        <f>UPPER("número de comprobante")</f>
        <v>NÚMERO DE COMPROBANTE</v>
      </c>
      <c r="D8" s="17" t="s">
        <v>28</v>
      </c>
      <c r="E8" s="18" t="s">
        <v>16</v>
      </c>
      <c r="F8" s="17">
        <v>22</v>
      </c>
      <c r="G8" s="18" t="s">
        <v>17</v>
      </c>
      <c r="H8" s="19"/>
    </row>
    <row r="9" spans="2:8" x14ac:dyDescent="0.3">
      <c r="B9" s="16" t="s">
        <v>35</v>
      </c>
      <c r="C9" s="17" t="str">
        <f>UPPER("Código relacional")</f>
        <v>CÓDIGO RELACIONAL</v>
      </c>
      <c r="D9" s="17" t="s">
        <v>18</v>
      </c>
      <c r="E9" s="18" t="s">
        <v>16</v>
      </c>
      <c r="F9" s="17">
        <v>10</v>
      </c>
      <c r="G9" s="18" t="s">
        <v>19</v>
      </c>
      <c r="H9" s="19"/>
    </row>
    <row r="10" spans="2:8" x14ac:dyDescent="0.3">
      <c r="B10" s="16" t="s">
        <v>36</v>
      </c>
      <c r="C10" s="17" t="str">
        <f>UPPER("Fecha del movimiento")</f>
        <v>FECHA DEL MOVIMIENTO</v>
      </c>
      <c r="D10" s="17" t="s">
        <v>22</v>
      </c>
      <c r="E10" s="18" t="s">
        <v>16</v>
      </c>
      <c r="F10" s="17">
        <v>7</v>
      </c>
      <c r="G10" s="18" t="s">
        <v>17</v>
      </c>
      <c r="H10" s="19"/>
    </row>
    <row r="11" spans="2:8" x14ac:dyDescent="0.3">
      <c r="B11" s="16" t="s">
        <v>37</v>
      </c>
      <c r="C11" s="17" t="str">
        <f>UPPER("Monto del movimiento")</f>
        <v>MONTO DEL MOVIMIENTO</v>
      </c>
      <c r="D11" s="17" t="s">
        <v>28</v>
      </c>
      <c r="E11" s="18" t="s">
        <v>16</v>
      </c>
      <c r="F11" s="17">
        <v>22</v>
      </c>
      <c r="G11" s="18" t="s">
        <v>17</v>
      </c>
      <c r="H11" s="19" t="s">
        <v>58</v>
      </c>
    </row>
    <row r="12" spans="2:8" x14ac:dyDescent="0.3">
      <c r="B12" s="16" t="s">
        <v>38</v>
      </c>
      <c r="C12" s="17" t="str">
        <f>UPPER("N - No se devuelve / S - A devolver / D - Devuelto")</f>
        <v>N - NO SE DEVUELVE / S - A DEVOLVER / D - DEVUELTO</v>
      </c>
      <c r="D12" s="17" t="s">
        <v>27</v>
      </c>
      <c r="E12" s="18" t="s">
        <v>16</v>
      </c>
      <c r="F12" s="17">
        <v>1</v>
      </c>
      <c r="G12" s="18" t="s">
        <v>17</v>
      </c>
      <c r="H12" s="19"/>
    </row>
    <row r="13" spans="2:8" x14ac:dyDescent="0.3">
      <c r="B13" s="16" t="s">
        <v>39</v>
      </c>
      <c r="C13" s="17" t="str">
        <f>UPPER("Fecha de devolución")</f>
        <v>FECHA DE DEVOLUCIÓN</v>
      </c>
      <c r="D13" s="17" t="s">
        <v>22</v>
      </c>
      <c r="E13" s="18" t="s">
        <v>16</v>
      </c>
      <c r="F13" s="17">
        <v>7</v>
      </c>
      <c r="G13" s="18" t="s">
        <v>19</v>
      </c>
      <c r="H13" s="19"/>
    </row>
    <row r="14" spans="2:8" x14ac:dyDescent="0.3">
      <c r="B14" s="16" t="s">
        <v>40</v>
      </c>
      <c r="C14" s="17" t="str">
        <f>UPPER("Monto de devolución")</f>
        <v>MONTO DE DEVOLUCIÓN</v>
      </c>
      <c r="D14" s="17" t="s">
        <v>28</v>
      </c>
      <c r="E14" s="18" t="s">
        <v>16</v>
      </c>
      <c r="F14" s="17">
        <v>22</v>
      </c>
      <c r="G14" s="18" t="s">
        <v>19</v>
      </c>
      <c r="H14" s="19" t="s">
        <v>58</v>
      </c>
    </row>
    <row r="15" spans="2:8" x14ac:dyDescent="0.3">
      <c r="B15" s="16" t="s">
        <v>41</v>
      </c>
      <c r="C15" s="17" t="str">
        <f>UPPER("Código relacional")</f>
        <v>CÓDIGO RELACIONAL</v>
      </c>
      <c r="D15" s="17" t="s">
        <v>28</v>
      </c>
      <c r="E15" s="18" t="s">
        <v>16</v>
      </c>
      <c r="F15" s="17">
        <v>22</v>
      </c>
      <c r="G15" s="18" t="s">
        <v>19</v>
      </c>
      <c r="H15" s="19"/>
    </row>
    <row r="16" spans="2:8" x14ac:dyDescent="0.3">
      <c r="B16" s="16" t="s">
        <v>42</v>
      </c>
      <c r="C16" s="17" t="str">
        <f>UPPER("Número del establecimiento")</f>
        <v>NÚMERO DEL ESTABLECIMIENTO</v>
      </c>
      <c r="D16" s="17" t="s">
        <v>18</v>
      </c>
      <c r="E16" s="18" t="s">
        <v>16</v>
      </c>
      <c r="F16" s="17">
        <v>20</v>
      </c>
      <c r="G16" s="18" t="s">
        <v>19</v>
      </c>
      <c r="H16" s="19"/>
    </row>
    <row r="17" spans="2:8" x14ac:dyDescent="0.3">
      <c r="B17" s="16" t="s">
        <v>20</v>
      </c>
      <c r="C17" s="17" t="str">
        <f>UPPER("Usuario que dio de alta el registro")</f>
        <v>USUARIO QUE DIO DE ALTA EL REGISTRO</v>
      </c>
      <c r="D17" s="17" t="s">
        <v>18</v>
      </c>
      <c r="E17" s="18" t="s">
        <v>16</v>
      </c>
      <c r="F17" s="17">
        <v>8</v>
      </c>
      <c r="G17" s="18" t="s">
        <v>19</v>
      </c>
      <c r="H17" s="19"/>
    </row>
    <row r="18" spans="2:8" x14ac:dyDescent="0.3">
      <c r="B18" s="16" t="s">
        <v>21</v>
      </c>
      <c r="C18" s="17" t="str">
        <f>UPPER("Fecha de alta")</f>
        <v>FECHA DE ALTA</v>
      </c>
      <c r="D18" s="17" t="s">
        <v>22</v>
      </c>
      <c r="E18" s="18" t="s">
        <v>16</v>
      </c>
      <c r="F18" s="17">
        <v>7</v>
      </c>
      <c r="G18" s="18" t="s">
        <v>19</v>
      </c>
      <c r="H18" s="19"/>
    </row>
    <row r="19" spans="2:8" x14ac:dyDescent="0.3">
      <c r="B19" s="16" t="s">
        <v>23</v>
      </c>
      <c r="C19" s="17" t="str">
        <f>UPPER("Usuario que modificó el circuito")</f>
        <v>USUARIO QUE MODIFICÓ EL CIRCUITO</v>
      </c>
      <c r="D19" s="17" t="s">
        <v>18</v>
      </c>
      <c r="E19" s="18" t="s">
        <v>16</v>
      </c>
      <c r="F19" s="17">
        <v>8</v>
      </c>
      <c r="G19" s="18" t="s">
        <v>19</v>
      </c>
      <c r="H19" s="19"/>
    </row>
    <row r="20" spans="2:8" x14ac:dyDescent="0.3">
      <c r="B20" s="16" t="s">
        <v>24</v>
      </c>
      <c r="C20" s="17" t="str">
        <f>UPPER("Fecha de modificacion")</f>
        <v>FECHA DE MODIFICACION</v>
      </c>
      <c r="D20" s="17" t="s">
        <v>22</v>
      </c>
      <c r="E20" s="18" t="s">
        <v>16</v>
      </c>
      <c r="F20" s="17">
        <v>7</v>
      </c>
      <c r="G20" s="18" t="s">
        <v>19</v>
      </c>
      <c r="H20" s="19"/>
    </row>
    <row r="21" spans="2:8" x14ac:dyDescent="0.3">
      <c r="B21" s="16" t="s">
        <v>25</v>
      </c>
      <c r="C21" s="17" t="str">
        <f>UPPER("Fecha de baja del registro")</f>
        <v>FECHA DE BAJA DEL REGISTRO</v>
      </c>
      <c r="D21" s="17" t="s">
        <v>22</v>
      </c>
      <c r="E21" s="18" t="s">
        <v>16</v>
      </c>
      <c r="F21" s="17">
        <v>7</v>
      </c>
      <c r="G21" s="18" t="s">
        <v>19</v>
      </c>
      <c r="H21" s="19"/>
    </row>
    <row r="22" spans="2:8" x14ac:dyDescent="0.3">
      <c r="B22" s="16" t="s">
        <v>43</v>
      </c>
      <c r="C22" s="17" t="str">
        <f>UPPER("Nombre del establecimiento")</f>
        <v>NOMBRE DEL ESTABLECIMIENTO</v>
      </c>
      <c r="D22" s="17" t="s">
        <v>18</v>
      </c>
      <c r="E22" s="18" t="s">
        <v>16</v>
      </c>
      <c r="F22" s="17">
        <v>500</v>
      </c>
      <c r="G22" s="18" t="s">
        <v>19</v>
      </c>
      <c r="H22" s="19"/>
    </row>
    <row r="23" spans="2:8" x14ac:dyDescent="0.3">
      <c r="B23" s="16" t="s">
        <v>44</v>
      </c>
      <c r="C23" s="17" t="str">
        <f>UPPER("Código relacional")</f>
        <v>CÓDIGO RELACIONAL</v>
      </c>
      <c r="D23" s="17" t="s">
        <v>18</v>
      </c>
      <c r="E23" s="18" t="s">
        <v>16</v>
      </c>
      <c r="F23" s="17">
        <v>6</v>
      </c>
      <c r="G23" s="18" t="s">
        <v>19</v>
      </c>
      <c r="H23" s="19"/>
    </row>
    <row r="24" spans="2:8" x14ac:dyDescent="0.3">
      <c r="B24" s="16" t="s">
        <v>45</v>
      </c>
      <c r="C24" s="17" t="str">
        <f>UPPER("Número de cupón")</f>
        <v>NÚMERO DE CUPÓN</v>
      </c>
      <c r="D24" s="17" t="s">
        <v>18</v>
      </c>
      <c r="E24" s="18" t="s">
        <v>16</v>
      </c>
      <c r="F24" s="17">
        <v>2</v>
      </c>
      <c r="G24" s="18" t="s">
        <v>19</v>
      </c>
      <c r="H24" s="19"/>
    </row>
    <row r="25" spans="2:8" x14ac:dyDescent="0.3">
      <c r="B25" s="16" t="s">
        <v>46</v>
      </c>
      <c r="C25" s="17" t="str">
        <f>UPPER("Nombre de la empresa")</f>
        <v>NOMBRE DE LA EMPRESA</v>
      </c>
      <c r="D25" s="17" t="s">
        <v>18</v>
      </c>
      <c r="E25" s="18" t="s">
        <v>16</v>
      </c>
      <c r="F25" s="17">
        <v>12</v>
      </c>
      <c r="G25" s="18" t="s">
        <v>19</v>
      </c>
      <c r="H25" s="19"/>
    </row>
    <row r="26" spans="2:8" x14ac:dyDescent="0.3">
      <c r="B26" s="16" t="s">
        <v>47</v>
      </c>
      <c r="C26" s="17" t="str">
        <f>UPPER("Información sobre la empresa")</f>
        <v>INFORMACIÓN SOBRE LA EMPRESA</v>
      </c>
      <c r="D26" s="17" t="s">
        <v>18</v>
      </c>
      <c r="E26" s="18" t="s">
        <v>16</v>
      </c>
      <c r="F26" s="17">
        <v>4</v>
      </c>
      <c r="G26" s="18" t="s">
        <v>19</v>
      </c>
      <c r="H26" s="19"/>
    </row>
    <row r="27" spans="2:8" x14ac:dyDescent="0.3">
      <c r="B27" s="16" t="s">
        <v>48</v>
      </c>
      <c r="C27" s="17" t="str">
        <f>UPPER("monto reclamado")</f>
        <v>MONTO RECLAMADO</v>
      </c>
      <c r="D27" s="17" t="s">
        <v>28</v>
      </c>
      <c r="E27" s="18" t="s">
        <v>16</v>
      </c>
      <c r="F27" s="17">
        <v>22</v>
      </c>
      <c r="G27" s="18" t="s">
        <v>19</v>
      </c>
      <c r="H27" s="19" t="s">
        <v>58</v>
      </c>
    </row>
    <row r="28" spans="2:8" x14ac:dyDescent="0.3">
      <c r="B28" s="16" t="s">
        <v>49</v>
      </c>
      <c r="C28" s="17" t="str">
        <f>UPPER("Tasa de interes promedio")</f>
        <v>TASA DE INTERES PROMEDIO</v>
      </c>
      <c r="D28" s="17" t="s">
        <v>28</v>
      </c>
      <c r="E28" s="18" t="s">
        <v>16</v>
      </c>
      <c r="F28" s="17">
        <v>22</v>
      </c>
      <c r="G28" s="18" t="s">
        <v>19</v>
      </c>
      <c r="H28" s="19" t="s">
        <v>58</v>
      </c>
    </row>
    <row r="29" spans="2:8" x14ac:dyDescent="0.3">
      <c r="B29" s="16" t="s">
        <v>50</v>
      </c>
      <c r="C29" s="17" t="str">
        <f>UPPER("Intereses")</f>
        <v>INTERESES</v>
      </c>
      <c r="D29" s="17" t="s">
        <v>28</v>
      </c>
      <c r="E29" s="18" t="s">
        <v>16</v>
      </c>
      <c r="F29" s="17">
        <v>22</v>
      </c>
      <c r="G29" s="18" t="s">
        <v>19</v>
      </c>
      <c r="H29" s="19" t="s">
        <v>58</v>
      </c>
    </row>
    <row r="30" spans="2:8" x14ac:dyDescent="0.3">
      <c r="B30" s="16" t="s">
        <v>51</v>
      </c>
      <c r="C30" s="17" t="str">
        <f>UPPER("Monto de la comisión")</f>
        <v>MONTO DE LA COMISIÓN</v>
      </c>
      <c r="D30" s="17" t="s">
        <v>28</v>
      </c>
      <c r="E30" s="18" t="s">
        <v>16</v>
      </c>
      <c r="F30" s="17">
        <v>22</v>
      </c>
      <c r="G30" s="18" t="s">
        <v>19</v>
      </c>
      <c r="H30" s="19" t="s">
        <v>58</v>
      </c>
    </row>
    <row r="31" spans="2:8" x14ac:dyDescent="0.3">
      <c r="B31" s="16" t="s">
        <v>52</v>
      </c>
      <c r="C31" s="17" t="str">
        <f>UPPER("Número identificador de la entidad")</f>
        <v>NÚMERO IDENTIFICADOR DE LA ENTIDAD</v>
      </c>
      <c r="D31" s="17" t="s">
        <v>28</v>
      </c>
      <c r="E31" s="18" t="s">
        <v>16</v>
      </c>
      <c r="F31" s="17">
        <v>22</v>
      </c>
      <c r="G31" s="18" t="s">
        <v>19</v>
      </c>
      <c r="H31" s="19"/>
    </row>
    <row r="32" spans="2:8" x14ac:dyDescent="0.3">
      <c r="B32" s="16" t="s">
        <v>53</v>
      </c>
      <c r="C32" s="17" t="str">
        <f>UPPER("Código relacional")</f>
        <v>CÓDIGO RELACIONAL</v>
      </c>
      <c r="D32" s="17" t="s">
        <v>18</v>
      </c>
      <c r="E32" s="18" t="s">
        <v>16</v>
      </c>
      <c r="F32" s="17">
        <v>4</v>
      </c>
      <c r="G32" s="18" t="s">
        <v>19</v>
      </c>
      <c r="H32" s="19"/>
    </row>
    <row r="33" spans="2:8" x14ac:dyDescent="0.3">
      <c r="B33" s="16" t="s">
        <v>54</v>
      </c>
      <c r="C33" s="17" t="str">
        <f>UPPER("Código relacional")</f>
        <v>CÓDIGO RELACIONAL</v>
      </c>
      <c r="D33" s="17" t="s">
        <v>18</v>
      </c>
      <c r="E33" s="18" t="s">
        <v>16</v>
      </c>
      <c r="F33" s="17">
        <v>4</v>
      </c>
      <c r="G33" s="18" t="s">
        <v>19</v>
      </c>
      <c r="H33" s="19"/>
    </row>
    <row r="34" spans="2:8" x14ac:dyDescent="0.3">
      <c r="B34" s="16" t="s">
        <v>55</v>
      </c>
      <c r="C34" s="17" t="str">
        <f>UPPER("número de tarjeta debito")</f>
        <v>NÚMERO DE TARJETA DEBITO</v>
      </c>
      <c r="D34" s="17" t="s">
        <v>18</v>
      </c>
      <c r="E34" s="18" t="s">
        <v>57</v>
      </c>
      <c r="F34" s="17">
        <v>16</v>
      </c>
      <c r="G34" s="18" t="s">
        <v>19</v>
      </c>
      <c r="H34" s="19"/>
    </row>
    <row r="35" spans="2:8" x14ac:dyDescent="0.3">
      <c r="B35" s="16" t="s">
        <v>56</v>
      </c>
      <c r="C35" s="17" t="str">
        <f>UPPER("Número identificador de la entidad")</f>
        <v>NÚMERO IDENTIFICADOR DE LA ENTIDAD</v>
      </c>
      <c r="D35" s="17" t="s">
        <v>18</v>
      </c>
      <c r="E35" s="18" t="s">
        <v>17</v>
      </c>
      <c r="F35" s="17">
        <v>16</v>
      </c>
      <c r="G35" s="18" t="s">
        <v>19</v>
      </c>
      <c r="H35" s="19"/>
    </row>
    <row r="36" spans="2:8" x14ac:dyDescent="0.3">
      <c r="B36" s="16"/>
      <c r="C36" s="17"/>
      <c r="D36" s="17"/>
      <c r="E36" s="18"/>
      <c r="F36" s="17"/>
      <c r="G36" s="18"/>
      <c r="H36" s="19"/>
    </row>
    <row r="37" spans="2:8" x14ac:dyDescent="0.3">
      <c r="B37" s="16"/>
      <c r="C37" s="17"/>
      <c r="D37" s="17"/>
      <c r="E37" s="18"/>
      <c r="F37" s="17"/>
      <c r="G37" s="18"/>
      <c r="H37" s="19"/>
    </row>
    <row r="38" spans="2:8" x14ac:dyDescent="0.3">
      <c r="B38" s="16"/>
      <c r="C38" s="17"/>
      <c r="D38" s="17"/>
      <c r="E38" s="18"/>
      <c r="F38" s="17"/>
      <c r="G38" s="18"/>
      <c r="H38" s="19"/>
    </row>
    <row r="39" spans="2:8" x14ac:dyDescent="0.3">
      <c r="B39" s="16"/>
      <c r="C39" s="17"/>
      <c r="D39" s="17"/>
      <c r="E39" s="18"/>
      <c r="F39" s="17"/>
      <c r="G39" s="18"/>
      <c r="H39" s="19"/>
    </row>
    <row r="40" spans="2:8" x14ac:dyDescent="0.3">
      <c r="B40" s="16"/>
      <c r="C40" s="17"/>
      <c r="D40" s="17"/>
      <c r="E40" s="18"/>
      <c r="F40" s="17"/>
      <c r="G40" s="18"/>
      <c r="H40" s="19"/>
    </row>
    <row r="41" spans="2:8" x14ac:dyDescent="0.3">
      <c r="B41" s="16"/>
      <c r="C41" s="17"/>
      <c r="D41" s="17"/>
      <c r="E41" s="18"/>
      <c r="F41" s="17"/>
      <c r="G41" s="18"/>
      <c r="H41" s="19"/>
    </row>
    <row r="42" spans="2:8" x14ac:dyDescent="0.3">
      <c r="B42" s="16"/>
      <c r="C42" s="17"/>
      <c r="D42" s="17"/>
      <c r="E42" s="18"/>
      <c r="F42" s="17"/>
      <c r="G42" s="18"/>
      <c r="H42" s="19"/>
    </row>
    <row r="43" spans="2:8" x14ac:dyDescent="0.3">
      <c r="B43" s="16"/>
      <c r="C43" s="17"/>
      <c r="D43" s="17"/>
      <c r="E43" s="18"/>
      <c r="F43" s="17"/>
      <c r="G43" s="18"/>
      <c r="H43" s="19"/>
    </row>
    <row r="44" spans="2:8" x14ac:dyDescent="0.3">
      <c r="B44" s="16"/>
      <c r="C44" s="17"/>
      <c r="D44" s="17"/>
      <c r="E44" s="18"/>
      <c r="F44" s="17"/>
      <c r="G44" s="18"/>
      <c r="H44" s="19"/>
    </row>
    <row r="45" spans="2:8" x14ac:dyDescent="0.3">
      <c r="B45" s="16"/>
      <c r="C45" s="17"/>
      <c r="D45" s="17"/>
      <c r="E45" s="18"/>
      <c r="F45" s="17"/>
      <c r="G45" s="18"/>
      <c r="H45" s="19"/>
    </row>
    <row r="46" spans="2:8" x14ac:dyDescent="0.3">
      <c r="B46" s="16"/>
      <c r="C46" s="17"/>
      <c r="D46" s="17"/>
      <c r="E46" s="18"/>
      <c r="F46" s="17"/>
      <c r="G46" s="18"/>
      <c r="H46" s="19"/>
    </row>
    <row r="47" spans="2:8" x14ac:dyDescent="0.3">
      <c r="B47" s="16"/>
      <c r="C47" s="17"/>
      <c r="D47" s="17"/>
      <c r="E47" s="18"/>
      <c r="F47" s="17"/>
      <c r="G47" s="18"/>
      <c r="H47" s="19"/>
    </row>
    <row r="48" spans="2:8" x14ac:dyDescent="0.3">
      <c r="B48" s="16"/>
      <c r="C48" s="17"/>
      <c r="D48" s="17"/>
      <c r="E48" s="18"/>
      <c r="F48" s="17"/>
      <c r="G48" s="18"/>
      <c r="H48" s="19"/>
    </row>
    <row r="49" spans="2:8" x14ac:dyDescent="0.3">
      <c r="B49" s="16"/>
      <c r="C49" s="17"/>
      <c r="D49" s="17"/>
      <c r="E49" s="18"/>
      <c r="F49" s="17"/>
      <c r="G49" s="18"/>
      <c r="H49" s="19"/>
    </row>
    <row r="50" spans="2:8" x14ac:dyDescent="0.3">
      <c r="B50" s="16"/>
      <c r="C50" s="17"/>
      <c r="D50" s="17"/>
      <c r="E50" s="18"/>
      <c r="F50" s="17"/>
      <c r="G50" s="18"/>
      <c r="H50" s="19"/>
    </row>
    <row r="51" spans="2:8" ht="15.5" thickBot="1" x14ac:dyDescent="0.35">
      <c r="B51" s="21"/>
      <c r="C51" s="22"/>
      <c r="D51" s="22"/>
      <c r="E51" s="23"/>
      <c r="F51" s="22"/>
      <c r="G51" s="23"/>
      <c r="H51" s="2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Metadata Tabla</vt:lpstr>
      <vt:lpstr>Metadata Columnas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Florentin</dc:creator>
  <cp:lastModifiedBy>Maximiliano Florentin</cp:lastModifiedBy>
  <dcterms:created xsi:type="dcterms:W3CDTF">2020-07-13T19:02:50Z</dcterms:created>
  <dcterms:modified xsi:type="dcterms:W3CDTF">2020-07-15T13:00:51Z</dcterms:modified>
</cp:coreProperties>
</file>