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7050" activeTab="1"/>
  </bookViews>
  <sheets>
    <sheet name="Лист1" sheetId="1" r:id="rId1"/>
    <sheet name="Лист2" sheetId="2" r:id="rId2"/>
  </sheets>
  <calcPr calcId="125725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4" i="2"/>
  <c r="S41"/>
  <c r="T41"/>
  <c r="U41"/>
  <c r="V41"/>
  <c r="W41"/>
  <c r="X41"/>
  <c r="Y41"/>
  <c r="Z41"/>
  <c r="S35"/>
  <c r="T35"/>
  <c r="U35"/>
  <c r="V35"/>
  <c r="W35"/>
  <c r="X35"/>
  <c r="Y35"/>
  <c r="Z35"/>
  <c r="T37"/>
  <c r="U37" s="1"/>
  <c r="V37" s="1"/>
  <c r="W37" s="1"/>
  <c r="X37" s="1"/>
  <c r="Y37" s="1"/>
  <c r="Z37" s="1"/>
  <c r="S37"/>
  <c r="T31"/>
  <c r="U31" s="1"/>
  <c r="V31" s="1"/>
  <c r="W31" s="1"/>
  <c r="X31" s="1"/>
  <c r="Y31" s="1"/>
  <c r="Z31" s="1"/>
  <c r="S31"/>
  <c r="E40"/>
  <c r="F40"/>
  <c r="G40"/>
  <c r="H40"/>
  <c r="I40"/>
  <c r="J40"/>
  <c r="K40"/>
  <c r="L40"/>
  <c r="M40"/>
  <c r="N40"/>
  <c r="O40"/>
  <c r="P40"/>
  <c r="Q40"/>
  <c r="D40"/>
  <c r="T43"/>
  <c r="E34"/>
  <c r="F34"/>
  <c r="G34"/>
  <c r="H34"/>
  <c r="I34"/>
  <c r="J34"/>
  <c r="K34"/>
  <c r="L34"/>
  <c r="M34"/>
  <c r="N34"/>
  <c r="O34"/>
  <c r="P34"/>
  <c r="Q34"/>
  <c r="D34"/>
  <c r="E41"/>
  <c r="F41"/>
  <c r="G41"/>
  <c r="H41"/>
  <c r="I41"/>
  <c r="J41"/>
  <c r="K41"/>
  <c r="L41"/>
  <c r="M41"/>
  <c r="N41"/>
  <c r="O41"/>
  <c r="P41"/>
  <c r="Q41"/>
  <c r="R41"/>
  <c r="E37"/>
  <c r="F37"/>
  <c r="G37"/>
  <c r="H37"/>
  <c r="I37"/>
  <c r="J37"/>
  <c r="K37"/>
  <c r="L37"/>
  <c r="M37"/>
  <c r="N37"/>
  <c r="O37"/>
  <c r="P37"/>
  <c r="Q37"/>
  <c r="R37"/>
  <c r="D41"/>
  <c r="D37"/>
  <c r="E31"/>
  <c r="F31"/>
  <c r="G31"/>
  <c r="H31"/>
  <c r="I31"/>
  <c r="J31"/>
  <c r="K31"/>
  <c r="L31"/>
  <c r="M31"/>
  <c r="N31"/>
  <c r="O31"/>
  <c r="P31"/>
  <c r="Q31"/>
  <c r="R31"/>
  <c r="D31"/>
  <c r="D23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E35"/>
  <c r="F35"/>
  <c r="G35"/>
  <c r="H35"/>
  <c r="I35"/>
  <c r="J35"/>
  <c r="K35"/>
  <c r="L35"/>
  <c r="M35"/>
  <c r="N35"/>
  <c r="O35"/>
  <c r="P35"/>
  <c r="Q35"/>
  <c r="R35"/>
  <c r="D35"/>
  <c r="D2" l="1"/>
  <c r="F22"/>
  <c r="G22"/>
  <c r="H22"/>
  <c r="I22"/>
  <c r="J22"/>
  <c r="K22"/>
  <c r="L22"/>
  <c r="M22"/>
  <c r="N22"/>
  <c r="O22"/>
  <c r="P22"/>
  <c r="Q22"/>
  <c r="R22"/>
  <c r="E22"/>
  <c r="F21"/>
  <c r="G21"/>
  <c r="H21"/>
  <c r="I21"/>
  <c r="J21"/>
  <c r="K21"/>
  <c r="L21"/>
  <c r="M21"/>
  <c r="N21"/>
  <c r="O21"/>
  <c r="P21"/>
  <c r="Q21"/>
  <c r="R21"/>
  <c r="E21"/>
  <c r="G20"/>
  <c r="H20"/>
  <c r="I20"/>
  <c r="J20"/>
  <c r="K20"/>
  <c r="L20"/>
  <c r="M20"/>
  <c r="N20"/>
  <c r="O20"/>
  <c r="P20"/>
  <c r="Q20"/>
  <c r="R20"/>
  <c r="F20"/>
  <c r="E20"/>
  <c r="F19"/>
  <c r="G19"/>
  <c r="H19"/>
  <c r="I19"/>
  <c r="J19"/>
  <c r="K19"/>
  <c r="L19"/>
  <c r="M19"/>
  <c r="N19"/>
  <c r="O19"/>
  <c r="P19"/>
  <c r="Q19"/>
  <c r="R19"/>
  <c r="E19"/>
  <c r="F18"/>
  <c r="G18"/>
  <c r="H18"/>
  <c r="I18"/>
  <c r="J18"/>
  <c r="K18"/>
  <c r="L18"/>
  <c r="M18"/>
  <c r="N18"/>
  <c r="O18"/>
  <c r="P18"/>
  <c r="Q18"/>
  <c r="R18"/>
  <c r="E18"/>
  <c r="E5" i="1"/>
  <c r="G4" i="2"/>
  <c r="H4"/>
  <c r="I4"/>
  <c r="J4"/>
  <c r="K4"/>
  <c r="L4"/>
  <c r="M4"/>
  <c r="N4"/>
  <c r="O4"/>
  <c r="P4"/>
  <c r="Q4"/>
  <c r="R4"/>
  <c r="F4"/>
  <c r="E4"/>
  <c r="D24"/>
  <c r="E24"/>
  <c r="F24"/>
  <c r="G24"/>
  <c r="H24"/>
  <c r="I24"/>
  <c r="J24"/>
  <c r="K24"/>
  <c r="L24"/>
  <c r="M24"/>
  <c r="N24"/>
  <c r="O24"/>
  <c r="P24"/>
  <c r="Q24"/>
  <c r="R24"/>
  <c r="D25"/>
  <c r="E25"/>
  <c r="F25"/>
  <c r="G25"/>
  <c r="H25"/>
  <c r="I25"/>
  <c r="J25"/>
  <c r="K25"/>
  <c r="L25"/>
  <c r="M25"/>
  <c r="N25"/>
  <c r="O25"/>
  <c r="P25"/>
  <c r="Q25"/>
  <c r="R25"/>
  <c r="D26"/>
  <c r="E26"/>
  <c r="F26"/>
  <c r="G26"/>
  <c r="H26"/>
  <c r="I26"/>
  <c r="J26"/>
  <c r="K26"/>
  <c r="L26"/>
  <c r="M26"/>
  <c r="N26"/>
  <c r="O26"/>
  <c r="P26"/>
  <c r="Q26"/>
  <c r="R26"/>
  <c r="D27"/>
  <c r="E27"/>
  <c r="F27"/>
  <c r="G27"/>
  <c r="H27"/>
  <c r="I27"/>
  <c r="J27"/>
  <c r="K27"/>
  <c r="L27"/>
  <c r="M27"/>
  <c r="N27"/>
  <c r="O27"/>
  <c r="P27"/>
  <c r="Q27"/>
  <c r="R27"/>
  <c r="D28"/>
  <c r="E28"/>
  <c r="F28"/>
  <c r="G28"/>
  <c r="H28"/>
  <c r="I28"/>
  <c r="J28"/>
  <c r="K28"/>
  <c r="L28"/>
  <c r="M28"/>
  <c r="N28"/>
  <c r="O28"/>
  <c r="P28"/>
  <c r="Q28"/>
  <c r="R28"/>
  <c r="E26" i="1"/>
  <c r="F26"/>
  <c r="G26"/>
  <c r="H26"/>
  <c r="I26"/>
  <c r="J26"/>
  <c r="K26"/>
  <c r="E14"/>
  <c r="E13"/>
  <c r="E12"/>
  <c r="E11"/>
  <c r="E10"/>
  <c r="E9"/>
  <c r="E8"/>
  <c r="E7"/>
  <c r="E6"/>
  <c r="F6"/>
  <c r="G6"/>
  <c r="H6"/>
  <c r="I6"/>
  <c r="J6"/>
  <c r="K6"/>
  <c r="L6"/>
  <c r="M6"/>
  <c r="N6"/>
  <c r="O6"/>
  <c r="P6"/>
  <c r="Q6"/>
  <c r="R6"/>
  <c r="F5"/>
  <c r="G5"/>
  <c r="H5"/>
  <c r="I5"/>
  <c r="J5"/>
  <c r="K5"/>
  <c r="L5"/>
  <c r="M5"/>
  <c r="N5"/>
  <c r="O5"/>
  <c r="P5"/>
  <c r="Q5"/>
  <c r="R5"/>
  <c r="F7"/>
  <c r="G7"/>
  <c r="H7"/>
  <c r="F12"/>
  <c r="G12"/>
  <c r="H12"/>
  <c r="I12"/>
  <c r="J12"/>
  <c r="K12"/>
  <c r="L12"/>
  <c r="M12"/>
  <c r="N12"/>
  <c r="O12"/>
  <c r="P12"/>
  <c r="Q12"/>
  <c r="R12"/>
  <c r="F13"/>
  <c r="G13"/>
  <c r="H13"/>
  <c r="I13"/>
  <c r="J13"/>
  <c r="K13"/>
  <c r="L13"/>
  <c r="M13"/>
  <c r="N13"/>
  <c r="O13"/>
  <c r="P13"/>
  <c r="Q13"/>
  <c r="R13"/>
  <c r="F14"/>
  <c r="G14"/>
  <c r="H14"/>
  <c r="I14"/>
  <c r="J14"/>
  <c r="K14"/>
  <c r="L14"/>
  <c r="M14"/>
  <c r="N14"/>
  <c r="O14"/>
  <c r="P14"/>
  <c r="Q14"/>
  <c r="R14"/>
  <c r="E29"/>
  <c r="F29"/>
  <c r="G29"/>
  <c r="H29"/>
  <c r="I29"/>
  <c r="J29"/>
  <c r="K29"/>
  <c r="L29"/>
  <c r="M29"/>
  <c r="N29"/>
  <c r="O29"/>
  <c r="P29"/>
  <c r="Q29"/>
  <c r="R29"/>
  <c r="E28"/>
  <c r="F28"/>
  <c r="G28"/>
  <c r="H28"/>
  <c r="I28"/>
  <c r="J28"/>
  <c r="K28"/>
  <c r="L28"/>
  <c r="M28"/>
  <c r="N28"/>
  <c r="O28"/>
  <c r="P28"/>
  <c r="Q28"/>
  <c r="R28"/>
  <c r="E27"/>
  <c r="F27"/>
  <c r="G27"/>
  <c r="H27"/>
  <c r="I27"/>
  <c r="J27"/>
  <c r="K27"/>
  <c r="L27"/>
  <c r="M27"/>
  <c r="N27"/>
  <c r="O27"/>
  <c r="P27"/>
  <c r="Q27"/>
  <c r="R27"/>
  <c r="L26"/>
  <c r="M26"/>
  <c r="N26"/>
  <c r="O26"/>
  <c r="P26"/>
  <c r="Q26"/>
  <c r="R26"/>
  <c r="E25"/>
  <c r="F25"/>
  <c r="G25"/>
  <c r="H25"/>
  <c r="I25"/>
  <c r="J25"/>
  <c r="K25"/>
  <c r="L25"/>
  <c r="M25"/>
  <c r="N25"/>
  <c r="O25"/>
  <c r="P25"/>
  <c r="Q25"/>
  <c r="R25"/>
  <c r="E24"/>
  <c r="F24"/>
  <c r="G24"/>
  <c r="H24"/>
  <c r="I24"/>
  <c r="J24"/>
  <c r="K24"/>
  <c r="L24"/>
  <c r="M24"/>
  <c r="N24"/>
  <c r="O24"/>
  <c r="P24"/>
  <c r="Q24"/>
  <c r="R24"/>
  <c r="E23"/>
  <c r="E22"/>
  <c r="F22"/>
  <c r="G22"/>
  <c r="H22"/>
  <c r="I22"/>
  <c r="J22"/>
  <c r="K22"/>
  <c r="L22"/>
  <c r="M22"/>
  <c r="N22"/>
  <c r="O22"/>
  <c r="P22"/>
  <c r="Q22"/>
  <c r="R22"/>
  <c r="E21"/>
  <c r="F21"/>
  <c r="G21"/>
  <c r="H21"/>
  <c r="I21"/>
  <c r="J21"/>
  <c r="K21"/>
  <c r="L21"/>
  <c r="M21"/>
  <c r="N21"/>
  <c r="O21"/>
  <c r="P21"/>
  <c r="Q21"/>
  <c r="R21"/>
  <c r="E20"/>
  <c r="F20"/>
  <c r="G20"/>
  <c r="H20"/>
  <c r="I20"/>
  <c r="J20"/>
  <c r="K20"/>
  <c r="L20"/>
  <c r="M20"/>
  <c r="N20"/>
  <c r="O20"/>
  <c r="P20"/>
  <c r="Q20"/>
  <c r="R20"/>
  <c r="E19"/>
  <c r="F19"/>
  <c r="G19"/>
  <c r="H19"/>
  <c r="I19"/>
  <c r="J19"/>
  <c r="K19"/>
  <c r="L19"/>
  <c r="M19"/>
  <c r="N19"/>
  <c r="O19"/>
  <c r="P19"/>
  <c r="Q19"/>
  <c r="R19"/>
  <c r="E18"/>
  <c r="F18"/>
  <c r="G18"/>
  <c r="H18"/>
  <c r="I18"/>
  <c r="J18"/>
  <c r="K18"/>
  <c r="L18"/>
  <c r="M18"/>
  <c r="N18"/>
  <c r="O18"/>
  <c r="P18"/>
  <c r="Q18"/>
  <c r="R18"/>
  <c r="E17"/>
  <c r="F17"/>
  <c r="G17"/>
  <c r="H17"/>
  <c r="I17"/>
  <c r="J17"/>
  <c r="K17"/>
  <c r="L17"/>
  <c r="M17"/>
  <c r="N17"/>
  <c r="O17"/>
  <c r="P17"/>
  <c r="Q17"/>
  <c r="R17"/>
  <c r="E15"/>
  <c r="F15"/>
  <c r="G15"/>
  <c r="H15"/>
  <c r="I15"/>
  <c r="F11"/>
  <c r="G11"/>
  <c r="H11"/>
  <c r="I11"/>
  <c r="J11"/>
  <c r="K11"/>
  <c r="L11"/>
  <c r="M11"/>
  <c r="N11"/>
  <c r="O11"/>
  <c r="P11"/>
  <c r="Q11"/>
  <c r="R11"/>
  <c r="F10"/>
  <c r="G10"/>
  <c r="H10"/>
  <c r="I10"/>
  <c r="J10"/>
  <c r="K10"/>
  <c r="L10"/>
  <c r="M10"/>
  <c r="N10"/>
  <c r="O10"/>
  <c r="P10"/>
  <c r="Q10"/>
  <c r="R10"/>
  <c r="F9"/>
  <c r="G9"/>
  <c r="H9"/>
  <c r="I9"/>
  <c r="J9"/>
  <c r="K9"/>
  <c r="L9"/>
  <c r="M9"/>
  <c r="N9"/>
  <c r="O9"/>
  <c r="P9"/>
  <c r="Q9"/>
  <c r="R9"/>
  <c r="F23"/>
  <c r="G23"/>
  <c r="H23"/>
  <c r="I23"/>
  <c r="J23"/>
  <c r="K23"/>
  <c r="L23"/>
  <c r="M23"/>
  <c r="N23"/>
  <c r="O23"/>
  <c r="P23"/>
  <c r="Q23"/>
  <c r="R23"/>
  <c r="J15"/>
  <c r="K15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L15"/>
  <c r="M15"/>
  <c r="N15"/>
  <c r="O15"/>
  <c r="P15"/>
  <c r="Q15"/>
  <c r="R15"/>
</calcChain>
</file>

<file path=xl/sharedStrings.xml><?xml version="1.0" encoding="utf-8"?>
<sst xmlns="http://schemas.openxmlformats.org/spreadsheetml/2006/main" count="204" uniqueCount="106">
  <si>
    <t xml:space="preserve">WH Address </t>
  </si>
  <si>
    <t>Place of pick up</t>
  </si>
  <si>
    <t>1 cbm</t>
  </si>
  <si>
    <t>2 cbm</t>
  </si>
  <si>
    <t>3 cbm</t>
  </si>
  <si>
    <t>4 cbm</t>
  </si>
  <si>
    <t>5 cbm</t>
  </si>
  <si>
    <t>6 cbm</t>
  </si>
  <si>
    <t>7 cbm</t>
  </si>
  <si>
    <t>8 cbm</t>
  </si>
  <si>
    <t>9 cbm</t>
  </si>
  <si>
    <t>10 cbm</t>
  </si>
  <si>
    <t>11 cbm</t>
  </si>
  <si>
    <t>12 cbm</t>
  </si>
  <si>
    <t>13 cbm</t>
  </si>
  <si>
    <t>14 cbm</t>
  </si>
  <si>
    <t>15 cbm</t>
  </si>
  <si>
    <t>Pick up cost to WH Shenzhen</t>
  </si>
  <si>
    <t>Guangzhou</t>
  </si>
  <si>
    <t>广州</t>
  </si>
  <si>
    <t>Shenzhen</t>
  </si>
  <si>
    <t>深圳</t>
  </si>
  <si>
    <t>Wenzhou</t>
  </si>
  <si>
    <t>温州</t>
  </si>
  <si>
    <t>Ningbo</t>
  </si>
  <si>
    <t>宁波</t>
  </si>
  <si>
    <t>Shanghai</t>
  </si>
  <si>
    <t>上海</t>
  </si>
  <si>
    <t>Yiwu</t>
  </si>
  <si>
    <t>义乌</t>
  </si>
  <si>
    <t>Xiamen</t>
  </si>
  <si>
    <t>厦门</t>
  </si>
  <si>
    <t>Fuzhou</t>
  </si>
  <si>
    <t>福州</t>
  </si>
  <si>
    <t>Quanzhou</t>
  </si>
  <si>
    <t>泉州</t>
  </si>
  <si>
    <t>Changsha</t>
  </si>
  <si>
    <t>长沙</t>
  </si>
  <si>
    <t>Chengdu</t>
  </si>
  <si>
    <t>成都</t>
  </si>
  <si>
    <t>Chongqing</t>
  </si>
  <si>
    <t>重庆</t>
  </si>
  <si>
    <t>Pick up cost to WH Shanghai</t>
  </si>
  <si>
    <t xml:space="preserve">Guangzhou </t>
  </si>
  <si>
    <t>Qingdao</t>
  </si>
  <si>
    <t>青岛</t>
  </si>
  <si>
    <t>Harbin</t>
  </si>
  <si>
    <t>哈尔滨</t>
  </si>
  <si>
    <t>Beijing</t>
  </si>
  <si>
    <t>北京</t>
  </si>
  <si>
    <t>All is by bulk truck</t>
  </si>
  <si>
    <t>备注；①此报价是拼车报价；②提货地址远的另计；③此报价按照抛货计算，重货另计；</t>
  </si>
  <si>
    <t>Yiwu - Qingdao</t>
  </si>
  <si>
    <t>185.17</t>
  </si>
  <si>
    <t>207.5</t>
  </si>
  <si>
    <t>231.5</t>
  </si>
  <si>
    <t>255.5</t>
  </si>
  <si>
    <t>278.17</t>
  </si>
  <si>
    <t>317.5</t>
  </si>
  <si>
    <t>324.83</t>
  </si>
  <si>
    <t>348.83</t>
  </si>
  <si>
    <t>372.83</t>
  </si>
  <si>
    <t>396.83</t>
  </si>
  <si>
    <t>420.83</t>
  </si>
  <si>
    <t>444.83</t>
  </si>
  <si>
    <t>468.83</t>
  </si>
  <si>
    <t>492.83</t>
  </si>
  <si>
    <t>516.83</t>
  </si>
  <si>
    <t>Chengdu - Beijing</t>
  </si>
  <si>
    <t>192.5</t>
  </si>
  <si>
    <t>226.63</t>
  </si>
  <si>
    <t>260.75</t>
  </si>
  <si>
    <t>294.88</t>
  </si>
  <si>
    <t>363.13</t>
  </si>
  <si>
    <t>397.25</t>
  </si>
  <si>
    <t>431.38</t>
  </si>
  <si>
    <t>465.5</t>
  </si>
  <si>
    <t>499.63</t>
  </si>
  <si>
    <t>533.75</t>
  </si>
  <si>
    <t>567.88</t>
  </si>
  <si>
    <t>636.13</t>
  </si>
  <si>
    <t>670.25</t>
  </si>
  <si>
    <t>16 cbm</t>
  </si>
  <si>
    <t>17 cbm</t>
  </si>
  <si>
    <t>18 cbm</t>
  </si>
  <si>
    <t>19 cbm</t>
  </si>
  <si>
    <t>20 cbm</t>
  </si>
  <si>
    <t>21 cbm</t>
  </si>
  <si>
    <t>22 cbm</t>
  </si>
  <si>
    <t>23 cbm</t>
  </si>
  <si>
    <t>558.18</t>
  </si>
  <si>
    <t>602.83</t>
  </si>
  <si>
    <t>651.06</t>
  </si>
  <si>
    <t>703.14</t>
  </si>
  <si>
    <t>759.39</t>
  </si>
  <si>
    <t>820.14</t>
  </si>
  <si>
    <t>885.75</t>
  </si>
  <si>
    <t>956.61</t>
  </si>
  <si>
    <t>723.87</t>
  </si>
  <si>
    <t>781.78</t>
  </si>
  <si>
    <t>844.32</t>
  </si>
  <si>
    <t>911.87</t>
  </si>
  <si>
    <t>984.82</t>
  </si>
  <si>
    <t>1063.61</t>
  </si>
  <si>
    <t>1148.7</t>
  </si>
  <si>
    <t>1240.6</t>
  </si>
</sst>
</file>

<file path=xl/styles.xml><?xml version="1.0" encoding="utf-8"?>
<styleSheet xmlns="http://schemas.openxmlformats.org/spreadsheetml/2006/main">
  <numFmts count="1">
    <numFmt numFmtId="164" formatCode="0;[Red]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0" xfId="0" applyNumberFormat="1"/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0" xfId="0" applyFont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" fillId="3" borderId="20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0" fillId="0" borderId="0" xfId="1" applyFont="1"/>
    <xf numFmtId="0" fontId="6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"/>
  <sheetViews>
    <sheetView zoomScale="90" zoomScaleNormal="90" zoomScalePageLayoutView="90" workbookViewId="0">
      <selection activeCell="D1" sqref="D1"/>
    </sheetView>
  </sheetViews>
  <sheetFormatPr defaultColWidth="9" defaultRowHeight="14.5"/>
  <cols>
    <col min="1" max="1" width="24.6328125" customWidth="1"/>
    <col min="2" max="3" width="21.36328125" customWidth="1"/>
    <col min="4" max="4" width="9.90625" customWidth="1"/>
    <col min="5" max="5" width="10" customWidth="1"/>
    <col min="6" max="6" width="11.90625" customWidth="1"/>
  </cols>
  <sheetData>
    <row r="2" spans="1:18">
      <c r="A2" s="1" t="s">
        <v>0</v>
      </c>
      <c r="B2" s="2" t="s">
        <v>1</v>
      </c>
      <c r="C2" s="3"/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18" t="s">
        <v>16</v>
      </c>
    </row>
    <row r="3" spans="1:18">
      <c r="A3" s="43" t="s">
        <v>17</v>
      </c>
      <c r="B3" s="5" t="s">
        <v>18</v>
      </c>
      <c r="C3" s="6" t="s">
        <v>19</v>
      </c>
      <c r="D3" s="7">
        <v>975</v>
      </c>
      <c r="E3" s="7">
        <v>975</v>
      </c>
      <c r="F3" s="7">
        <v>975</v>
      </c>
      <c r="G3" s="7">
        <v>1105</v>
      </c>
      <c r="H3" s="7">
        <v>1105</v>
      </c>
      <c r="I3" s="7">
        <v>1105</v>
      </c>
      <c r="J3" s="7">
        <v>1105</v>
      </c>
      <c r="K3" s="7">
        <v>1105</v>
      </c>
      <c r="L3" s="7">
        <v>1105</v>
      </c>
      <c r="M3" s="7">
        <v>1235</v>
      </c>
      <c r="N3" s="7">
        <v>1235</v>
      </c>
      <c r="O3" s="7">
        <v>1235</v>
      </c>
      <c r="P3" s="7">
        <v>1235</v>
      </c>
      <c r="Q3" s="7">
        <v>1235</v>
      </c>
      <c r="R3" s="7">
        <v>1235</v>
      </c>
    </row>
    <row r="4" spans="1:18">
      <c r="A4" s="44"/>
      <c r="B4" s="5" t="s">
        <v>20</v>
      </c>
      <c r="C4" s="6" t="s">
        <v>21</v>
      </c>
      <c r="D4" s="7">
        <v>630</v>
      </c>
      <c r="E4" s="7">
        <v>630</v>
      </c>
      <c r="F4" s="7">
        <v>630</v>
      </c>
      <c r="G4" s="7">
        <v>750</v>
      </c>
      <c r="H4" s="7">
        <v>750</v>
      </c>
      <c r="I4" s="7">
        <v>750</v>
      </c>
      <c r="J4" s="7">
        <v>750</v>
      </c>
      <c r="K4" s="7">
        <v>750</v>
      </c>
      <c r="L4" s="7">
        <v>750</v>
      </c>
      <c r="M4" s="7">
        <v>975</v>
      </c>
      <c r="N4" s="7">
        <v>975</v>
      </c>
      <c r="O4" s="7">
        <v>975</v>
      </c>
      <c r="P4" s="7">
        <v>975</v>
      </c>
      <c r="Q4" s="7">
        <v>975</v>
      </c>
      <c r="R4" s="7">
        <v>975</v>
      </c>
    </row>
    <row r="5" spans="1:18">
      <c r="A5" s="44"/>
      <c r="B5" s="5" t="s">
        <v>22</v>
      </c>
      <c r="C5" s="6" t="s">
        <v>23</v>
      </c>
      <c r="D5" s="7">
        <v>1200</v>
      </c>
      <c r="E5" s="7">
        <f t="shared" ref="E5:E11" si="0">D5+250</f>
        <v>1450</v>
      </c>
      <c r="F5" s="7">
        <f t="shared" ref="F5:R5" si="1">E5+200</f>
        <v>1650</v>
      </c>
      <c r="G5" s="7">
        <f t="shared" si="1"/>
        <v>1850</v>
      </c>
      <c r="H5" s="7">
        <f t="shared" si="1"/>
        <v>2050</v>
      </c>
      <c r="I5" s="7">
        <f t="shared" si="1"/>
        <v>2250</v>
      </c>
      <c r="J5" s="7">
        <f t="shared" si="1"/>
        <v>2450</v>
      </c>
      <c r="K5" s="7">
        <f t="shared" si="1"/>
        <v>2650</v>
      </c>
      <c r="L5" s="7">
        <f t="shared" si="1"/>
        <v>2850</v>
      </c>
      <c r="M5" s="7">
        <f t="shared" si="1"/>
        <v>3050</v>
      </c>
      <c r="N5" s="7">
        <f t="shared" si="1"/>
        <v>3250</v>
      </c>
      <c r="O5" s="7">
        <f t="shared" si="1"/>
        <v>3450</v>
      </c>
      <c r="P5" s="7">
        <f t="shared" si="1"/>
        <v>3650</v>
      </c>
      <c r="Q5" s="7">
        <f t="shared" si="1"/>
        <v>3850</v>
      </c>
      <c r="R5" s="7">
        <f t="shared" si="1"/>
        <v>4050</v>
      </c>
    </row>
    <row r="6" spans="1:18">
      <c r="A6" s="44"/>
      <c r="B6" s="5" t="s">
        <v>24</v>
      </c>
      <c r="C6" s="6" t="s">
        <v>25</v>
      </c>
      <c r="D6" s="7">
        <v>1200</v>
      </c>
      <c r="E6" s="7">
        <f t="shared" si="0"/>
        <v>1450</v>
      </c>
      <c r="F6" s="7">
        <f t="shared" ref="F6:R6" si="2">E6+200</f>
        <v>1650</v>
      </c>
      <c r="G6" s="7">
        <f t="shared" si="2"/>
        <v>1850</v>
      </c>
      <c r="H6" s="7">
        <f t="shared" si="2"/>
        <v>2050</v>
      </c>
      <c r="I6" s="7">
        <f t="shared" si="2"/>
        <v>2250</v>
      </c>
      <c r="J6" s="7">
        <f t="shared" si="2"/>
        <v>2450</v>
      </c>
      <c r="K6" s="7">
        <f t="shared" si="2"/>
        <v>2650</v>
      </c>
      <c r="L6" s="7">
        <f t="shared" si="2"/>
        <v>2850</v>
      </c>
      <c r="M6" s="7">
        <f t="shared" si="2"/>
        <v>3050</v>
      </c>
      <c r="N6" s="7">
        <f t="shared" si="2"/>
        <v>3250</v>
      </c>
      <c r="O6" s="7">
        <f t="shared" si="2"/>
        <v>3450</v>
      </c>
      <c r="P6" s="7">
        <f t="shared" si="2"/>
        <v>3650</v>
      </c>
      <c r="Q6" s="7">
        <f t="shared" si="2"/>
        <v>3850</v>
      </c>
      <c r="R6" s="7">
        <f t="shared" si="2"/>
        <v>4050</v>
      </c>
    </row>
    <row r="7" spans="1:18">
      <c r="A7" s="44"/>
      <c r="B7" s="5" t="s">
        <v>26</v>
      </c>
      <c r="C7" s="6" t="s">
        <v>27</v>
      </c>
      <c r="D7" s="7">
        <v>1200</v>
      </c>
      <c r="E7" s="7">
        <f t="shared" si="0"/>
        <v>1450</v>
      </c>
      <c r="F7" s="7">
        <f>E7+200</f>
        <v>1650</v>
      </c>
      <c r="G7" s="7">
        <f>F7+200</f>
        <v>1850</v>
      </c>
      <c r="H7" s="7">
        <f t="shared" ref="H7:R7" si="3">G7+200</f>
        <v>2050</v>
      </c>
      <c r="I7" s="7">
        <f>H7+200</f>
        <v>2250</v>
      </c>
      <c r="J7" s="7">
        <f>I7+200</f>
        <v>2450</v>
      </c>
      <c r="K7" s="7">
        <f t="shared" si="3"/>
        <v>2650</v>
      </c>
      <c r="L7" s="7">
        <f t="shared" si="3"/>
        <v>2850</v>
      </c>
      <c r="M7" s="7">
        <f t="shared" si="3"/>
        <v>3050</v>
      </c>
      <c r="N7" s="7">
        <f t="shared" si="3"/>
        <v>3250</v>
      </c>
      <c r="O7" s="7">
        <f t="shared" si="3"/>
        <v>3450</v>
      </c>
      <c r="P7" s="7">
        <f t="shared" si="3"/>
        <v>3650</v>
      </c>
      <c r="Q7" s="7">
        <f t="shared" si="3"/>
        <v>3850</v>
      </c>
      <c r="R7" s="7">
        <f t="shared" si="3"/>
        <v>4050</v>
      </c>
    </row>
    <row r="8" spans="1:18">
      <c r="A8" s="44"/>
      <c r="B8" s="5" t="s">
        <v>28</v>
      </c>
      <c r="C8" s="6" t="s">
        <v>29</v>
      </c>
      <c r="D8" s="7">
        <v>1200</v>
      </c>
      <c r="E8" s="7">
        <f t="shared" si="0"/>
        <v>1450</v>
      </c>
      <c r="F8" s="7">
        <f>E8+200</f>
        <v>1650</v>
      </c>
      <c r="G8" s="7">
        <f t="shared" ref="G8:R8" si="4">F8+200</f>
        <v>1850</v>
      </c>
      <c r="H8" s="7">
        <f t="shared" si="4"/>
        <v>2050</v>
      </c>
      <c r="I8" s="7">
        <f t="shared" si="4"/>
        <v>2250</v>
      </c>
      <c r="J8" s="7">
        <f t="shared" si="4"/>
        <v>2450</v>
      </c>
      <c r="K8" s="7">
        <f t="shared" si="4"/>
        <v>2650</v>
      </c>
      <c r="L8" s="7">
        <f t="shared" si="4"/>
        <v>2850</v>
      </c>
      <c r="M8" s="7">
        <f t="shared" si="4"/>
        <v>3050</v>
      </c>
      <c r="N8" s="7">
        <f t="shared" si="4"/>
        <v>3250</v>
      </c>
      <c r="O8" s="7">
        <f t="shared" si="4"/>
        <v>3450</v>
      </c>
      <c r="P8" s="7">
        <f t="shared" si="4"/>
        <v>3650</v>
      </c>
      <c r="Q8" s="7">
        <f t="shared" si="4"/>
        <v>3850</v>
      </c>
      <c r="R8" s="7">
        <f t="shared" si="4"/>
        <v>4050</v>
      </c>
    </row>
    <row r="9" spans="1:18">
      <c r="A9" s="44"/>
      <c r="B9" s="5" t="s">
        <v>30</v>
      </c>
      <c r="C9" s="6" t="s">
        <v>31</v>
      </c>
      <c r="D9" s="7">
        <v>1200</v>
      </c>
      <c r="E9" s="7">
        <f t="shared" si="0"/>
        <v>1450</v>
      </c>
      <c r="F9" s="7">
        <f t="shared" ref="F9:R9" si="5">E9+200</f>
        <v>1650</v>
      </c>
      <c r="G9" s="7">
        <f t="shared" si="5"/>
        <v>1850</v>
      </c>
      <c r="H9" s="7">
        <f t="shared" si="5"/>
        <v>2050</v>
      </c>
      <c r="I9" s="7">
        <f t="shared" si="5"/>
        <v>2250</v>
      </c>
      <c r="J9" s="7">
        <f t="shared" si="5"/>
        <v>2450</v>
      </c>
      <c r="K9" s="7">
        <f t="shared" si="5"/>
        <v>2650</v>
      </c>
      <c r="L9" s="7">
        <f t="shared" si="5"/>
        <v>2850</v>
      </c>
      <c r="M9" s="7">
        <f t="shared" si="5"/>
        <v>3050</v>
      </c>
      <c r="N9" s="7">
        <f t="shared" si="5"/>
        <v>3250</v>
      </c>
      <c r="O9" s="7">
        <f t="shared" si="5"/>
        <v>3450</v>
      </c>
      <c r="P9" s="7">
        <f t="shared" si="5"/>
        <v>3650</v>
      </c>
      <c r="Q9" s="7">
        <f t="shared" si="5"/>
        <v>3850</v>
      </c>
      <c r="R9" s="7">
        <f t="shared" si="5"/>
        <v>4050</v>
      </c>
    </row>
    <row r="10" spans="1:18">
      <c r="A10" s="44"/>
      <c r="B10" s="5" t="s">
        <v>32</v>
      </c>
      <c r="C10" s="6" t="s">
        <v>33</v>
      </c>
      <c r="D10" s="7">
        <v>1200</v>
      </c>
      <c r="E10" s="7">
        <f t="shared" si="0"/>
        <v>1450</v>
      </c>
      <c r="F10" s="7">
        <f t="shared" ref="F10:R10" si="6">E10+200</f>
        <v>1650</v>
      </c>
      <c r="G10" s="7">
        <f t="shared" si="6"/>
        <v>1850</v>
      </c>
      <c r="H10" s="7">
        <f t="shared" si="6"/>
        <v>2050</v>
      </c>
      <c r="I10" s="7">
        <f t="shared" si="6"/>
        <v>2250</v>
      </c>
      <c r="J10" s="7">
        <f t="shared" si="6"/>
        <v>2450</v>
      </c>
      <c r="K10" s="7">
        <f t="shared" si="6"/>
        <v>2650</v>
      </c>
      <c r="L10" s="7">
        <f t="shared" si="6"/>
        <v>2850</v>
      </c>
      <c r="M10" s="7">
        <f t="shared" si="6"/>
        <v>3050</v>
      </c>
      <c r="N10" s="7">
        <f t="shared" si="6"/>
        <v>3250</v>
      </c>
      <c r="O10" s="7">
        <f t="shared" si="6"/>
        <v>3450</v>
      </c>
      <c r="P10" s="7">
        <f t="shared" si="6"/>
        <v>3650</v>
      </c>
      <c r="Q10" s="7">
        <f t="shared" si="6"/>
        <v>3850</v>
      </c>
      <c r="R10" s="7">
        <f t="shared" si="6"/>
        <v>4050</v>
      </c>
    </row>
    <row r="11" spans="1:18">
      <c r="A11" s="44"/>
      <c r="B11" s="5" t="s">
        <v>34</v>
      </c>
      <c r="C11" s="6" t="s">
        <v>35</v>
      </c>
      <c r="D11" s="7">
        <v>1200</v>
      </c>
      <c r="E11" s="7">
        <f t="shared" si="0"/>
        <v>1450</v>
      </c>
      <c r="F11" s="7">
        <f t="shared" ref="F11:R11" si="7">E11+200</f>
        <v>1650</v>
      </c>
      <c r="G11" s="7">
        <f t="shared" si="7"/>
        <v>1850</v>
      </c>
      <c r="H11" s="7">
        <f t="shared" si="7"/>
        <v>2050</v>
      </c>
      <c r="I11" s="7">
        <f t="shared" si="7"/>
        <v>2250</v>
      </c>
      <c r="J11" s="7">
        <f t="shared" si="7"/>
        <v>2450</v>
      </c>
      <c r="K11" s="7">
        <f t="shared" si="7"/>
        <v>2650</v>
      </c>
      <c r="L11" s="7">
        <f t="shared" si="7"/>
        <v>2850</v>
      </c>
      <c r="M11" s="7">
        <f t="shared" si="7"/>
        <v>3050</v>
      </c>
      <c r="N11" s="7">
        <f t="shared" si="7"/>
        <v>3250</v>
      </c>
      <c r="O11" s="7">
        <f t="shared" si="7"/>
        <v>3450</v>
      </c>
      <c r="P11" s="7">
        <f t="shared" si="7"/>
        <v>3650</v>
      </c>
      <c r="Q11" s="7">
        <f t="shared" si="7"/>
        <v>3850</v>
      </c>
      <c r="R11" s="7">
        <f t="shared" si="7"/>
        <v>4050</v>
      </c>
    </row>
    <row r="12" spans="1:18">
      <c r="A12" s="44"/>
      <c r="B12" s="5" t="s">
        <v>36</v>
      </c>
      <c r="C12" s="6" t="s">
        <v>37</v>
      </c>
      <c r="D12" s="7">
        <v>1200</v>
      </c>
      <c r="E12" s="7">
        <f>D12+200</f>
        <v>1400</v>
      </c>
      <c r="F12" s="7">
        <f t="shared" ref="F12:R12" si="8">E12+150</f>
        <v>1550</v>
      </c>
      <c r="G12" s="7">
        <f t="shared" si="8"/>
        <v>1700</v>
      </c>
      <c r="H12" s="7">
        <f t="shared" si="8"/>
        <v>1850</v>
      </c>
      <c r="I12" s="7">
        <f t="shared" si="8"/>
        <v>2000</v>
      </c>
      <c r="J12" s="7">
        <f t="shared" si="8"/>
        <v>2150</v>
      </c>
      <c r="K12" s="7">
        <f t="shared" si="8"/>
        <v>2300</v>
      </c>
      <c r="L12" s="7">
        <f t="shared" si="8"/>
        <v>2450</v>
      </c>
      <c r="M12" s="7">
        <f t="shared" si="8"/>
        <v>2600</v>
      </c>
      <c r="N12" s="7">
        <f t="shared" si="8"/>
        <v>2750</v>
      </c>
      <c r="O12" s="7">
        <f t="shared" si="8"/>
        <v>2900</v>
      </c>
      <c r="P12" s="7">
        <f t="shared" si="8"/>
        <v>3050</v>
      </c>
      <c r="Q12" s="7">
        <f t="shared" si="8"/>
        <v>3200</v>
      </c>
      <c r="R12" s="7">
        <f t="shared" si="8"/>
        <v>3350</v>
      </c>
    </row>
    <row r="13" spans="1:18" ht="15.75" customHeight="1">
      <c r="A13" s="44"/>
      <c r="B13" s="5" t="s">
        <v>38</v>
      </c>
      <c r="C13" s="6" t="s">
        <v>39</v>
      </c>
      <c r="D13" s="7">
        <v>1250</v>
      </c>
      <c r="E13" s="7">
        <f>D13+250</f>
        <v>1500</v>
      </c>
      <c r="F13" s="7">
        <f t="shared" ref="F13:R13" si="9">E13+240</f>
        <v>1740</v>
      </c>
      <c r="G13" s="7">
        <f t="shared" si="9"/>
        <v>1980</v>
      </c>
      <c r="H13" s="7">
        <f t="shared" si="9"/>
        <v>2220</v>
      </c>
      <c r="I13" s="7">
        <f t="shared" si="9"/>
        <v>2460</v>
      </c>
      <c r="J13" s="7">
        <f t="shared" si="9"/>
        <v>2700</v>
      </c>
      <c r="K13" s="7">
        <f t="shared" si="9"/>
        <v>2940</v>
      </c>
      <c r="L13" s="7">
        <f t="shared" si="9"/>
        <v>3180</v>
      </c>
      <c r="M13" s="7">
        <f t="shared" si="9"/>
        <v>3420</v>
      </c>
      <c r="N13" s="7">
        <f t="shared" si="9"/>
        <v>3660</v>
      </c>
      <c r="O13" s="7">
        <f t="shared" si="9"/>
        <v>3900</v>
      </c>
      <c r="P13" s="7">
        <f t="shared" si="9"/>
        <v>4140</v>
      </c>
      <c r="Q13" s="7">
        <f t="shared" si="9"/>
        <v>4380</v>
      </c>
      <c r="R13" s="7">
        <f t="shared" si="9"/>
        <v>4620</v>
      </c>
    </row>
    <row r="14" spans="1:18" ht="15" thickBot="1">
      <c r="A14" s="45"/>
      <c r="B14" s="8" t="s">
        <v>40</v>
      </c>
      <c r="C14" s="9" t="s">
        <v>41</v>
      </c>
      <c r="D14" s="7">
        <v>1250</v>
      </c>
      <c r="E14" s="7">
        <f>D14+240</f>
        <v>1490</v>
      </c>
      <c r="F14" s="7">
        <f t="shared" ref="F14:R14" si="10">E14+220</f>
        <v>1710</v>
      </c>
      <c r="G14" s="7">
        <f t="shared" si="10"/>
        <v>1930</v>
      </c>
      <c r="H14" s="7">
        <f t="shared" si="10"/>
        <v>2150</v>
      </c>
      <c r="I14" s="7">
        <f t="shared" si="10"/>
        <v>2370</v>
      </c>
      <c r="J14" s="7">
        <f t="shared" si="10"/>
        <v>2590</v>
      </c>
      <c r="K14" s="7">
        <f t="shared" si="10"/>
        <v>2810</v>
      </c>
      <c r="L14" s="7">
        <f t="shared" si="10"/>
        <v>3030</v>
      </c>
      <c r="M14" s="7">
        <f t="shared" si="10"/>
        <v>3250</v>
      </c>
      <c r="N14" s="7">
        <f t="shared" si="10"/>
        <v>3470</v>
      </c>
      <c r="O14" s="7">
        <f t="shared" si="10"/>
        <v>3690</v>
      </c>
      <c r="P14" s="7">
        <f t="shared" si="10"/>
        <v>3910</v>
      </c>
      <c r="Q14" s="7">
        <f t="shared" si="10"/>
        <v>4130</v>
      </c>
      <c r="R14" s="7">
        <f t="shared" si="10"/>
        <v>4350</v>
      </c>
    </row>
    <row r="15" spans="1:18">
      <c r="A15" s="46" t="s">
        <v>42</v>
      </c>
      <c r="B15" s="10" t="s">
        <v>28</v>
      </c>
      <c r="C15" s="11" t="s">
        <v>29</v>
      </c>
      <c r="D15" s="12">
        <v>1120</v>
      </c>
      <c r="E15" s="12">
        <f>D15+100</f>
        <v>1220</v>
      </c>
      <c r="F15" s="12">
        <f t="shared" ref="F15:R15" si="11">E15+100</f>
        <v>1320</v>
      </c>
      <c r="G15" s="12">
        <f t="shared" si="11"/>
        <v>1420</v>
      </c>
      <c r="H15" s="12">
        <f t="shared" si="11"/>
        <v>1520</v>
      </c>
      <c r="I15" s="12">
        <f t="shared" si="11"/>
        <v>1620</v>
      </c>
      <c r="J15" s="12">
        <f>I15+100</f>
        <v>1720</v>
      </c>
      <c r="K15" s="12">
        <f t="shared" si="11"/>
        <v>1820</v>
      </c>
      <c r="L15" s="12">
        <f>K15+100</f>
        <v>1920</v>
      </c>
      <c r="M15" s="12">
        <f>L15+100</f>
        <v>2020</v>
      </c>
      <c r="N15" s="12">
        <f>M15+100</f>
        <v>2120</v>
      </c>
      <c r="O15" s="12">
        <f>N15+100</f>
        <v>2220</v>
      </c>
      <c r="P15" s="12">
        <f t="shared" si="11"/>
        <v>2320</v>
      </c>
      <c r="Q15" s="12">
        <f t="shared" si="11"/>
        <v>2420</v>
      </c>
      <c r="R15" s="12">
        <f t="shared" si="11"/>
        <v>2520</v>
      </c>
    </row>
    <row r="16" spans="1:18">
      <c r="A16" s="47"/>
      <c r="B16" s="13" t="s">
        <v>26</v>
      </c>
      <c r="C16" s="6" t="s">
        <v>27</v>
      </c>
      <c r="D16" s="7">
        <v>630</v>
      </c>
      <c r="E16" s="7">
        <v>630</v>
      </c>
      <c r="F16" s="7">
        <v>630</v>
      </c>
      <c r="G16" s="7">
        <v>770</v>
      </c>
      <c r="H16" s="7">
        <v>770</v>
      </c>
      <c r="I16" s="7">
        <v>770</v>
      </c>
      <c r="J16" s="7">
        <v>770</v>
      </c>
      <c r="K16" s="7">
        <v>770</v>
      </c>
      <c r="L16" s="7">
        <v>770</v>
      </c>
      <c r="M16" s="7">
        <v>910</v>
      </c>
      <c r="N16" s="7">
        <v>910</v>
      </c>
      <c r="O16" s="7">
        <v>910</v>
      </c>
      <c r="P16" s="7">
        <v>910</v>
      </c>
      <c r="Q16" s="7">
        <v>910</v>
      </c>
      <c r="R16" s="7">
        <v>910</v>
      </c>
    </row>
    <row r="17" spans="1:18">
      <c r="A17" s="47"/>
      <c r="B17" s="13" t="s">
        <v>22</v>
      </c>
      <c r="C17" s="6" t="s">
        <v>23</v>
      </c>
      <c r="D17" s="7">
        <v>1190</v>
      </c>
      <c r="E17" s="7">
        <f>D17+120</f>
        <v>1310</v>
      </c>
      <c r="F17" s="7">
        <f t="shared" ref="F17:R17" si="12">E17+150</f>
        <v>1460</v>
      </c>
      <c r="G17" s="7">
        <f t="shared" si="12"/>
        <v>1610</v>
      </c>
      <c r="H17" s="7">
        <f t="shared" si="12"/>
        <v>1760</v>
      </c>
      <c r="I17" s="7">
        <f t="shared" si="12"/>
        <v>1910</v>
      </c>
      <c r="J17" s="7">
        <f t="shared" si="12"/>
        <v>2060</v>
      </c>
      <c r="K17" s="7">
        <f t="shared" si="12"/>
        <v>2210</v>
      </c>
      <c r="L17" s="7">
        <f t="shared" si="12"/>
        <v>2360</v>
      </c>
      <c r="M17" s="7">
        <f t="shared" si="12"/>
        <v>2510</v>
      </c>
      <c r="N17" s="7">
        <f t="shared" si="12"/>
        <v>2660</v>
      </c>
      <c r="O17" s="7">
        <f t="shared" si="12"/>
        <v>2810</v>
      </c>
      <c r="P17" s="7">
        <f t="shared" si="12"/>
        <v>2960</v>
      </c>
      <c r="Q17" s="7">
        <f t="shared" si="12"/>
        <v>3110</v>
      </c>
      <c r="R17" s="7">
        <f t="shared" si="12"/>
        <v>3260</v>
      </c>
    </row>
    <row r="18" spans="1:18">
      <c r="A18" s="47"/>
      <c r="B18" s="13" t="s">
        <v>43</v>
      </c>
      <c r="C18" s="6" t="s">
        <v>19</v>
      </c>
      <c r="D18" s="7">
        <v>1190</v>
      </c>
      <c r="E18" s="7">
        <f t="shared" ref="E18:R18" si="13">D18+200</f>
        <v>1390</v>
      </c>
      <c r="F18" s="7">
        <f t="shared" si="13"/>
        <v>1590</v>
      </c>
      <c r="G18" s="7">
        <f t="shared" si="13"/>
        <v>1790</v>
      </c>
      <c r="H18" s="7">
        <f t="shared" si="13"/>
        <v>1990</v>
      </c>
      <c r="I18" s="7">
        <f t="shared" si="13"/>
        <v>2190</v>
      </c>
      <c r="J18" s="7">
        <f t="shared" si="13"/>
        <v>2390</v>
      </c>
      <c r="K18" s="7">
        <f t="shared" si="13"/>
        <v>2590</v>
      </c>
      <c r="L18" s="7">
        <f t="shared" si="13"/>
        <v>2790</v>
      </c>
      <c r="M18" s="7">
        <f t="shared" si="13"/>
        <v>2990</v>
      </c>
      <c r="N18" s="7">
        <f t="shared" si="13"/>
        <v>3190</v>
      </c>
      <c r="O18" s="7">
        <f t="shared" si="13"/>
        <v>3390</v>
      </c>
      <c r="P18" s="7">
        <f t="shared" si="13"/>
        <v>3590</v>
      </c>
      <c r="Q18" s="7">
        <f t="shared" si="13"/>
        <v>3790</v>
      </c>
      <c r="R18" s="7">
        <f t="shared" si="13"/>
        <v>3990</v>
      </c>
    </row>
    <row r="19" spans="1:18" ht="15" thickBot="1">
      <c r="A19" s="47"/>
      <c r="B19" s="13" t="s">
        <v>20</v>
      </c>
      <c r="C19" s="6" t="s">
        <v>21</v>
      </c>
      <c r="D19" s="7">
        <v>1190</v>
      </c>
      <c r="E19" s="7">
        <f t="shared" ref="E19:R19" si="14">D19+200</f>
        <v>1390</v>
      </c>
      <c r="F19" s="7">
        <f t="shared" si="14"/>
        <v>1590</v>
      </c>
      <c r="G19" s="7">
        <f t="shared" si="14"/>
        <v>1790</v>
      </c>
      <c r="H19" s="7">
        <f t="shared" si="14"/>
        <v>1990</v>
      </c>
      <c r="I19" s="7">
        <f t="shared" si="14"/>
        <v>2190</v>
      </c>
      <c r="J19" s="7">
        <f t="shared" si="14"/>
        <v>2390</v>
      </c>
      <c r="K19" s="7">
        <f t="shared" si="14"/>
        <v>2590</v>
      </c>
      <c r="L19" s="7">
        <f t="shared" si="14"/>
        <v>2790</v>
      </c>
      <c r="M19" s="7">
        <f t="shared" si="14"/>
        <v>2990</v>
      </c>
      <c r="N19" s="7">
        <f t="shared" si="14"/>
        <v>3190</v>
      </c>
      <c r="O19" s="7">
        <f t="shared" si="14"/>
        <v>3390</v>
      </c>
      <c r="P19" s="7">
        <f t="shared" si="14"/>
        <v>3590</v>
      </c>
      <c r="Q19" s="7">
        <f t="shared" si="14"/>
        <v>3790</v>
      </c>
      <c r="R19" s="7">
        <f t="shared" si="14"/>
        <v>3990</v>
      </c>
    </row>
    <row r="20" spans="1:18">
      <c r="A20" s="47"/>
      <c r="B20" s="13" t="s">
        <v>24</v>
      </c>
      <c r="C20" s="6" t="s">
        <v>25</v>
      </c>
      <c r="D20" s="7">
        <v>1190</v>
      </c>
      <c r="E20" s="12">
        <f t="shared" ref="E20:R20" si="15">D20+100</f>
        <v>1290</v>
      </c>
      <c r="F20" s="12">
        <f t="shared" si="15"/>
        <v>1390</v>
      </c>
      <c r="G20" s="12">
        <f t="shared" si="15"/>
        <v>1490</v>
      </c>
      <c r="H20" s="12">
        <f t="shared" si="15"/>
        <v>1590</v>
      </c>
      <c r="I20" s="12">
        <f t="shared" si="15"/>
        <v>1690</v>
      </c>
      <c r="J20" s="12">
        <f t="shared" si="15"/>
        <v>1790</v>
      </c>
      <c r="K20" s="12">
        <f t="shared" si="15"/>
        <v>1890</v>
      </c>
      <c r="L20" s="12">
        <f t="shared" si="15"/>
        <v>1990</v>
      </c>
      <c r="M20" s="12">
        <f t="shared" si="15"/>
        <v>2090</v>
      </c>
      <c r="N20" s="12">
        <f t="shared" si="15"/>
        <v>2190</v>
      </c>
      <c r="O20" s="12">
        <f t="shared" si="15"/>
        <v>2290</v>
      </c>
      <c r="P20" s="12">
        <f t="shared" si="15"/>
        <v>2390</v>
      </c>
      <c r="Q20" s="12">
        <f t="shared" si="15"/>
        <v>2490</v>
      </c>
      <c r="R20" s="12">
        <f t="shared" si="15"/>
        <v>2590</v>
      </c>
    </row>
    <row r="21" spans="1:18">
      <c r="A21" s="47"/>
      <c r="B21" s="13" t="s">
        <v>44</v>
      </c>
      <c r="C21" s="6" t="s">
        <v>45</v>
      </c>
      <c r="D21" s="7">
        <v>1190</v>
      </c>
      <c r="E21" s="7">
        <f>D21+120</f>
        <v>1310</v>
      </c>
      <c r="F21" s="7">
        <f t="shared" ref="F21:R21" si="16">E21+150</f>
        <v>1460</v>
      </c>
      <c r="G21" s="7">
        <f t="shared" si="16"/>
        <v>1610</v>
      </c>
      <c r="H21" s="7">
        <f t="shared" si="16"/>
        <v>1760</v>
      </c>
      <c r="I21" s="7">
        <f t="shared" si="16"/>
        <v>1910</v>
      </c>
      <c r="J21" s="7">
        <f t="shared" si="16"/>
        <v>2060</v>
      </c>
      <c r="K21" s="7">
        <f t="shared" si="16"/>
        <v>2210</v>
      </c>
      <c r="L21" s="7">
        <f t="shared" si="16"/>
        <v>2360</v>
      </c>
      <c r="M21" s="7">
        <f t="shared" si="16"/>
        <v>2510</v>
      </c>
      <c r="N21" s="7">
        <f t="shared" si="16"/>
        <v>2660</v>
      </c>
      <c r="O21" s="7">
        <f t="shared" si="16"/>
        <v>2810</v>
      </c>
      <c r="P21" s="7">
        <f t="shared" si="16"/>
        <v>2960</v>
      </c>
      <c r="Q21" s="7">
        <f t="shared" si="16"/>
        <v>3110</v>
      </c>
      <c r="R21" s="7">
        <f t="shared" si="16"/>
        <v>3260</v>
      </c>
    </row>
    <row r="22" spans="1:18">
      <c r="A22" s="47"/>
      <c r="B22" s="13" t="s">
        <v>38</v>
      </c>
      <c r="C22" s="6" t="s">
        <v>39</v>
      </c>
      <c r="D22" s="7">
        <v>1260</v>
      </c>
      <c r="E22" s="7">
        <f t="shared" ref="E22:R22" si="17">D22+240</f>
        <v>1500</v>
      </c>
      <c r="F22" s="7">
        <f t="shared" si="17"/>
        <v>1740</v>
      </c>
      <c r="G22" s="7">
        <f t="shared" si="17"/>
        <v>1980</v>
      </c>
      <c r="H22" s="7">
        <f t="shared" si="17"/>
        <v>2220</v>
      </c>
      <c r="I22" s="7">
        <f t="shared" si="17"/>
        <v>2460</v>
      </c>
      <c r="J22" s="7">
        <f t="shared" si="17"/>
        <v>2700</v>
      </c>
      <c r="K22" s="7">
        <f t="shared" si="17"/>
        <v>2940</v>
      </c>
      <c r="L22" s="7">
        <f t="shared" si="17"/>
        <v>3180</v>
      </c>
      <c r="M22" s="7">
        <f t="shared" si="17"/>
        <v>3420</v>
      </c>
      <c r="N22" s="7">
        <f t="shared" si="17"/>
        <v>3660</v>
      </c>
      <c r="O22" s="7">
        <f t="shared" si="17"/>
        <v>3900</v>
      </c>
      <c r="P22" s="7">
        <f t="shared" si="17"/>
        <v>4140</v>
      </c>
      <c r="Q22" s="7">
        <f t="shared" si="17"/>
        <v>4380</v>
      </c>
      <c r="R22" s="7">
        <f t="shared" si="17"/>
        <v>4620</v>
      </c>
    </row>
    <row r="23" spans="1:18">
      <c r="A23" s="47"/>
      <c r="B23" s="13" t="s">
        <v>40</v>
      </c>
      <c r="C23" s="6" t="s">
        <v>41</v>
      </c>
      <c r="D23" s="7">
        <v>1260</v>
      </c>
      <c r="E23" s="7">
        <f t="shared" ref="E23:R23" si="18">D23+220</f>
        <v>1480</v>
      </c>
      <c r="F23" s="7">
        <f>E23+220</f>
        <v>1700</v>
      </c>
      <c r="G23" s="7">
        <f t="shared" si="18"/>
        <v>1920</v>
      </c>
      <c r="H23" s="7">
        <f t="shared" si="18"/>
        <v>2140</v>
      </c>
      <c r="I23" s="7">
        <f t="shared" si="18"/>
        <v>2360</v>
      </c>
      <c r="J23" s="7">
        <f t="shared" si="18"/>
        <v>2580</v>
      </c>
      <c r="K23" s="7">
        <f t="shared" si="18"/>
        <v>2800</v>
      </c>
      <c r="L23" s="7">
        <f t="shared" si="18"/>
        <v>3020</v>
      </c>
      <c r="M23" s="7">
        <f t="shared" si="18"/>
        <v>3240</v>
      </c>
      <c r="N23" s="7">
        <f t="shared" si="18"/>
        <v>3460</v>
      </c>
      <c r="O23" s="7">
        <f t="shared" si="18"/>
        <v>3680</v>
      </c>
      <c r="P23" s="7">
        <f t="shared" si="18"/>
        <v>3900</v>
      </c>
      <c r="Q23" s="7">
        <f t="shared" si="18"/>
        <v>4120</v>
      </c>
      <c r="R23" s="7">
        <f t="shared" si="18"/>
        <v>4340</v>
      </c>
    </row>
    <row r="24" spans="1:18">
      <c r="A24" s="47"/>
      <c r="B24" s="13" t="s">
        <v>46</v>
      </c>
      <c r="C24" s="6" t="s">
        <v>47</v>
      </c>
      <c r="D24" s="7">
        <v>1330</v>
      </c>
      <c r="E24" s="7">
        <f>D24+250</f>
        <v>1580</v>
      </c>
      <c r="F24" s="7">
        <f t="shared" ref="F24:R24" si="19">E24+250</f>
        <v>1830</v>
      </c>
      <c r="G24" s="7">
        <f t="shared" si="19"/>
        <v>2080</v>
      </c>
      <c r="H24" s="7">
        <f t="shared" si="19"/>
        <v>2330</v>
      </c>
      <c r="I24" s="7">
        <f t="shared" si="19"/>
        <v>2580</v>
      </c>
      <c r="J24" s="7">
        <f t="shared" si="19"/>
        <v>2830</v>
      </c>
      <c r="K24" s="7">
        <f t="shared" si="19"/>
        <v>3080</v>
      </c>
      <c r="L24" s="7">
        <f t="shared" si="19"/>
        <v>3330</v>
      </c>
      <c r="M24" s="7">
        <f t="shared" si="19"/>
        <v>3580</v>
      </c>
      <c r="N24" s="7">
        <f t="shared" si="19"/>
        <v>3830</v>
      </c>
      <c r="O24" s="7">
        <f t="shared" si="19"/>
        <v>4080</v>
      </c>
      <c r="P24" s="7">
        <f t="shared" si="19"/>
        <v>4330</v>
      </c>
      <c r="Q24" s="7">
        <f t="shared" si="19"/>
        <v>4580</v>
      </c>
      <c r="R24" s="7">
        <f t="shared" si="19"/>
        <v>4830</v>
      </c>
    </row>
    <row r="25" spans="1:18">
      <c r="A25" s="47"/>
      <c r="B25" s="13" t="s">
        <v>36</v>
      </c>
      <c r="C25" s="6" t="s">
        <v>37</v>
      </c>
      <c r="D25" s="7">
        <v>1190</v>
      </c>
      <c r="E25" s="7">
        <f t="shared" ref="E25:R25" si="20">D25+200</f>
        <v>1390</v>
      </c>
      <c r="F25" s="7">
        <f t="shared" si="20"/>
        <v>1590</v>
      </c>
      <c r="G25" s="7">
        <f t="shared" si="20"/>
        <v>1790</v>
      </c>
      <c r="H25" s="7">
        <f t="shared" si="20"/>
        <v>1990</v>
      </c>
      <c r="I25" s="7">
        <f t="shared" si="20"/>
        <v>2190</v>
      </c>
      <c r="J25" s="7">
        <f t="shared" si="20"/>
        <v>2390</v>
      </c>
      <c r="K25" s="7">
        <f t="shared" si="20"/>
        <v>2590</v>
      </c>
      <c r="L25" s="7">
        <f t="shared" si="20"/>
        <v>2790</v>
      </c>
      <c r="M25" s="7">
        <f t="shared" si="20"/>
        <v>2990</v>
      </c>
      <c r="N25" s="7">
        <f t="shared" si="20"/>
        <v>3190</v>
      </c>
      <c r="O25" s="7">
        <f t="shared" si="20"/>
        <v>3390</v>
      </c>
      <c r="P25" s="7">
        <f t="shared" si="20"/>
        <v>3590</v>
      </c>
      <c r="Q25" s="7">
        <f t="shared" si="20"/>
        <v>3790</v>
      </c>
      <c r="R25" s="7">
        <f t="shared" si="20"/>
        <v>3990</v>
      </c>
    </row>
    <row r="26" spans="1:18">
      <c r="A26" s="47"/>
      <c r="B26" s="13" t="s">
        <v>30</v>
      </c>
      <c r="C26" s="6" t="s">
        <v>31</v>
      </c>
      <c r="D26" s="7">
        <v>1190</v>
      </c>
      <c r="E26" s="7">
        <f t="shared" ref="E26:R26" si="21">D26+200</f>
        <v>1390</v>
      </c>
      <c r="F26" s="7">
        <f t="shared" si="21"/>
        <v>1590</v>
      </c>
      <c r="G26" s="7">
        <f t="shared" si="21"/>
        <v>1790</v>
      </c>
      <c r="H26" s="7">
        <f t="shared" si="21"/>
        <v>1990</v>
      </c>
      <c r="I26" s="7">
        <f t="shared" si="21"/>
        <v>2190</v>
      </c>
      <c r="J26" s="7">
        <f t="shared" si="21"/>
        <v>2390</v>
      </c>
      <c r="K26" s="7">
        <f>J26+200</f>
        <v>2590</v>
      </c>
      <c r="L26" s="7">
        <f t="shared" si="21"/>
        <v>2790</v>
      </c>
      <c r="M26" s="7">
        <f t="shared" si="21"/>
        <v>2990</v>
      </c>
      <c r="N26" s="7">
        <f t="shared" si="21"/>
        <v>3190</v>
      </c>
      <c r="O26" s="7">
        <f t="shared" si="21"/>
        <v>3390</v>
      </c>
      <c r="P26" s="7">
        <f t="shared" si="21"/>
        <v>3590</v>
      </c>
      <c r="Q26" s="7">
        <f t="shared" si="21"/>
        <v>3790</v>
      </c>
      <c r="R26" s="7">
        <f t="shared" si="21"/>
        <v>3990</v>
      </c>
    </row>
    <row r="27" spans="1:18">
      <c r="A27" s="47"/>
      <c r="B27" s="13" t="s">
        <v>32</v>
      </c>
      <c r="C27" s="6" t="s">
        <v>33</v>
      </c>
      <c r="D27" s="7">
        <v>1190</v>
      </c>
      <c r="E27" s="7">
        <f t="shared" ref="E27:R27" si="22">D27+200</f>
        <v>1390</v>
      </c>
      <c r="F27" s="7">
        <f t="shared" si="22"/>
        <v>1590</v>
      </c>
      <c r="G27" s="7">
        <f t="shared" si="22"/>
        <v>1790</v>
      </c>
      <c r="H27" s="7">
        <f t="shared" si="22"/>
        <v>1990</v>
      </c>
      <c r="I27" s="7">
        <f t="shared" si="22"/>
        <v>2190</v>
      </c>
      <c r="J27" s="7">
        <f t="shared" si="22"/>
        <v>2390</v>
      </c>
      <c r="K27" s="7">
        <f t="shared" si="22"/>
        <v>2590</v>
      </c>
      <c r="L27" s="7">
        <f t="shared" si="22"/>
        <v>2790</v>
      </c>
      <c r="M27" s="7">
        <f t="shared" si="22"/>
        <v>2990</v>
      </c>
      <c r="N27" s="7">
        <f t="shared" si="22"/>
        <v>3190</v>
      </c>
      <c r="O27" s="7">
        <f t="shared" si="22"/>
        <v>3390</v>
      </c>
      <c r="P27" s="7">
        <f t="shared" si="22"/>
        <v>3590</v>
      </c>
      <c r="Q27" s="7">
        <f t="shared" si="22"/>
        <v>3790</v>
      </c>
      <c r="R27" s="7">
        <f t="shared" si="22"/>
        <v>3990</v>
      </c>
    </row>
    <row r="28" spans="1:18">
      <c r="A28" s="47"/>
      <c r="B28" s="13" t="s">
        <v>34</v>
      </c>
      <c r="C28" s="6" t="s">
        <v>35</v>
      </c>
      <c r="D28" s="7">
        <v>1190</v>
      </c>
      <c r="E28" s="7">
        <f t="shared" ref="E28:R28" si="23">D28+200</f>
        <v>1390</v>
      </c>
      <c r="F28" s="7">
        <f t="shared" si="23"/>
        <v>1590</v>
      </c>
      <c r="G28" s="7">
        <f t="shared" si="23"/>
        <v>1790</v>
      </c>
      <c r="H28" s="7">
        <f t="shared" si="23"/>
        <v>1990</v>
      </c>
      <c r="I28" s="7">
        <f t="shared" si="23"/>
        <v>2190</v>
      </c>
      <c r="J28" s="7">
        <f t="shared" si="23"/>
        <v>2390</v>
      </c>
      <c r="K28" s="7">
        <f t="shared" si="23"/>
        <v>2590</v>
      </c>
      <c r="L28" s="7">
        <f t="shared" si="23"/>
        <v>2790</v>
      </c>
      <c r="M28" s="7">
        <f t="shared" si="23"/>
        <v>2990</v>
      </c>
      <c r="N28" s="7">
        <f t="shared" si="23"/>
        <v>3190</v>
      </c>
      <c r="O28" s="7">
        <f t="shared" si="23"/>
        <v>3390</v>
      </c>
      <c r="P28" s="7">
        <f t="shared" si="23"/>
        <v>3590</v>
      </c>
      <c r="Q28" s="7">
        <f t="shared" si="23"/>
        <v>3790</v>
      </c>
      <c r="R28" s="7">
        <f t="shared" si="23"/>
        <v>3990</v>
      </c>
    </row>
    <row r="29" spans="1:18">
      <c r="A29" s="48"/>
      <c r="B29" s="14" t="s">
        <v>48</v>
      </c>
      <c r="C29" s="15" t="s">
        <v>49</v>
      </c>
      <c r="D29" s="7">
        <v>1190</v>
      </c>
      <c r="E29" s="7">
        <f t="shared" ref="E29:R29" si="24">D29+200</f>
        <v>1390</v>
      </c>
      <c r="F29" s="7">
        <f t="shared" si="24"/>
        <v>1590</v>
      </c>
      <c r="G29" s="7">
        <f t="shared" si="24"/>
        <v>1790</v>
      </c>
      <c r="H29" s="7">
        <f t="shared" si="24"/>
        <v>1990</v>
      </c>
      <c r="I29" s="7">
        <f t="shared" si="24"/>
        <v>2190</v>
      </c>
      <c r="J29" s="7">
        <f t="shared" si="24"/>
        <v>2390</v>
      </c>
      <c r="K29" s="7">
        <f t="shared" si="24"/>
        <v>2590</v>
      </c>
      <c r="L29" s="7">
        <f t="shared" si="24"/>
        <v>2790</v>
      </c>
      <c r="M29" s="7">
        <f t="shared" si="24"/>
        <v>2990</v>
      </c>
      <c r="N29" s="7">
        <f t="shared" si="24"/>
        <v>3190</v>
      </c>
      <c r="O29" s="7">
        <f t="shared" si="24"/>
        <v>3390</v>
      </c>
      <c r="P29" s="7">
        <f t="shared" si="24"/>
        <v>3590</v>
      </c>
      <c r="Q29" s="7">
        <f t="shared" si="24"/>
        <v>3790</v>
      </c>
      <c r="R29" s="7">
        <f t="shared" si="24"/>
        <v>3990</v>
      </c>
    </row>
    <row r="30" spans="1:18">
      <c r="B30" s="16" t="s">
        <v>50</v>
      </c>
      <c r="C30" s="17"/>
    </row>
    <row r="31" spans="1:18">
      <c r="A31" s="42" t="s">
        <v>51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</row>
  </sheetData>
  <mergeCells count="3">
    <mergeCell ref="A31:R31"/>
    <mergeCell ref="A3:A14"/>
    <mergeCell ref="A15:A29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4"/>
  <sheetViews>
    <sheetView tabSelected="1" topLeftCell="L1" zoomScale="90" zoomScaleNormal="90" workbookViewId="0">
      <pane ySplit="1" topLeftCell="A26" activePane="bottomLeft" state="frozen"/>
      <selection pane="bottomLeft" activeCell="T44" sqref="T44:W47"/>
    </sheetView>
  </sheetViews>
  <sheetFormatPr defaultColWidth="11.453125" defaultRowHeight="14.5"/>
  <cols>
    <col min="4" max="4" width="14.6328125" style="32" customWidth="1"/>
    <col min="5" max="5" width="12" style="32" bestFit="1" customWidth="1"/>
  </cols>
  <sheetData>
    <row r="1" spans="1:26" ht="29.5" thickBot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8" t="s">
        <v>16</v>
      </c>
      <c r="S1" s="55" t="s">
        <v>82</v>
      </c>
      <c r="T1" s="55" t="s">
        <v>83</v>
      </c>
      <c r="U1" s="55" t="s">
        <v>84</v>
      </c>
      <c r="V1" s="55" t="s">
        <v>85</v>
      </c>
      <c r="W1" s="55" t="s">
        <v>86</v>
      </c>
      <c r="X1" s="55" t="s">
        <v>87</v>
      </c>
      <c r="Y1" s="55" t="s">
        <v>88</v>
      </c>
      <c r="Z1" s="55" t="s">
        <v>89</v>
      </c>
    </row>
    <row r="2" spans="1:26">
      <c r="A2" s="43" t="s">
        <v>17</v>
      </c>
      <c r="B2" s="5" t="s">
        <v>18</v>
      </c>
      <c r="C2" s="13" t="s">
        <v>19</v>
      </c>
      <c r="D2" s="26">
        <f>975/6.37</f>
        <v>153.0612244897959</v>
      </c>
      <c r="E2" s="27">
        <v>153</v>
      </c>
      <c r="F2" s="7">
        <v>153</v>
      </c>
      <c r="G2" s="7">
        <v>174</v>
      </c>
      <c r="H2" s="7">
        <v>174</v>
      </c>
      <c r="I2" s="7">
        <v>174</v>
      </c>
      <c r="J2" s="7">
        <v>174</v>
      </c>
      <c r="K2" s="7">
        <v>174</v>
      </c>
      <c r="L2" s="7">
        <v>174</v>
      </c>
      <c r="M2" s="7">
        <v>194</v>
      </c>
      <c r="N2" s="7">
        <v>194</v>
      </c>
      <c r="O2" s="7">
        <v>194</v>
      </c>
      <c r="P2" s="7">
        <v>194</v>
      </c>
      <c r="Q2" s="7">
        <v>194</v>
      </c>
      <c r="R2" s="7">
        <v>194</v>
      </c>
    </row>
    <row r="3" spans="1:26">
      <c r="A3" s="44"/>
      <c r="B3" s="5" t="s">
        <v>20</v>
      </c>
      <c r="C3" s="13" t="s">
        <v>21</v>
      </c>
      <c r="D3" s="27">
        <v>99</v>
      </c>
      <c r="E3" s="27">
        <v>99</v>
      </c>
      <c r="F3" s="7">
        <v>99</v>
      </c>
      <c r="G3" s="7">
        <v>118</v>
      </c>
      <c r="H3" s="7">
        <v>118</v>
      </c>
      <c r="I3" s="7">
        <v>118</v>
      </c>
      <c r="J3" s="7">
        <v>118</v>
      </c>
      <c r="K3" s="7">
        <v>118</v>
      </c>
      <c r="L3" s="7">
        <v>118</v>
      </c>
      <c r="M3" s="7">
        <v>153</v>
      </c>
      <c r="N3" s="7">
        <v>153</v>
      </c>
      <c r="O3" s="7">
        <v>153</v>
      </c>
      <c r="P3" s="7">
        <v>153</v>
      </c>
      <c r="Q3" s="7">
        <v>153</v>
      </c>
      <c r="R3" s="7">
        <v>153</v>
      </c>
    </row>
    <row r="4" spans="1:26">
      <c r="A4" s="44"/>
      <c r="B4" s="5" t="s">
        <v>22</v>
      </c>
      <c r="C4" s="13" t="s">
        <v>23</v>
      </c>
      <c r="D4" s="27">
        <v>189</v>
      </c>
      <c r="E4" s="27">
        <f>D4+39</f>
        <v>228</v>
      </c>
      <c r="F4" s="7">
        <f>E4+32</f>
        <v>260</v>
      </c>
      <c r="G4" s="7">
        <f t="shared" ref="G4:R4" si="0">F4+32</f>
        <v>292</v>
      </c>
      <c r="H4" s="7">
        <f t="shared" si="0"/>
        <v>324</v>
      </c>
      <c r="I4" s="7">
        <f t="shared" si="0"/>
        <v>356</v>
      </c>
      <c r="J4" s="7">
        <f t="shared" si="0"/>
        <v>388</v>
      </c>
      <c r="K4" s="7">
        <f t="shared" si="0"/>
        <v>420</v>
      </c>
      <c r="L4" s="7">
        <f t="shared" si="0"/>
        <v>452</v>
      </c>
      <c r="M4" s="7">
        <f t="shared" si="0"/>
        <v>484</v>
      </c>
      <c r="N4" s="7">
        <f t="shared" si="0"/>
        <v>516</v>
      </c>
      <c r="O4" s="7">
        <f t="shared" si="0"/>
        <v>548</v>
      </c>
      <c r="P4" s="7">
        <f t="shared" si="0"/>
        <v>580</v>
      </c>
      <c r="Q4" s="7">
        <f t="shared" si="0"/>
        <v>612</v>
      </c>
      <c r="R4" s="7">
        <f t="shared" si="0"/>
        <v>644</v>
      </c>
    </row>
    <row r="5" spans="1:26">
      <c r="A5" s="44"/>
      <c r="B5" s="5" t="s">
        <v>24</v>
      </c>
      <c r="C5" s="13" t="s">
        <v>25</v>
      </c>
      <c r="D5" s="27">
        <v>189</v>
      </c>
      <c r="E5" s="27">
        <v>228</v>
      </c>
      <c r="F5" s="7">
        <v>260</v>
      </c>
      <c r="G5" s="7">
        <v>292</v>
      </c>
      <c r="H5" s="7">
        <v>324</v>
      </c>
      <c r="I5" s="7">
        <v>356</v>
      </c>
      <c r="J5" s="7">
        <v>388</v>
      </c>
      <c r="K5" s="7">
        <v>420</v>
      </c>
      <c r="L5" s="7">
        <v>452</v>
      </c>
      <c r="M5" s="7">
        <v>484</v>
      </c>
      <c r="N5" s="7">
        <v>516</v>
      </c>
      <c r="O5" s="7">
        <v>548</v>
      </c>
      <c r="P5" s="7">
        <v>580</v>
      </c>
      <c r="Q5" s="7">
        <v>612</v>
      </c>
      <c r="R5" s="7">
        <v>644</v>
      </c>
    </row>
    <row r="6" spans="1:26">
      <c r="A6" s="44"/>
      <c r="B6" s="5" t="s">
        <v>26</v>
      </c>
      <c r="C6" s="13" t="s">
        <v>27</v>
      </c>
      <c r="D6" s="27">
        <v>189</v>
      </c>
      <c r="E6" s="27">
        <v>228</v>
      </c>
      <c r="F6" s="7">
        <v>260</v>
      </c>
      <c r="G6" s="7">
        <v>292</v>
      </c>
      <c r="H6" s="7">
        <v>324</v>
      </c>
      <c r="I6" s="7">
        <v>356</v>
      </c>
      <c r="J6" s="7">
        <v>388</v>
      </c>
      <c r="K6" s="7">
        <v>420</v>
      </c>
      <c r="L6" s="7">
        <v>452</v>
      </c>
      <c r="M6" s="7">
        <v>484</v>
      </c>
      <c r="N6" s="7">
        <v>516</v>
      </c>
      <c r="O6" s="7">
        <v>548</v>
      </c>
      <c r="P6" s="7">
        <v>580</v>
      </c>
      <c r="Q6" s="7">
        <v>612</v>
      </c>
      <c r="R6" s="7">
        <v>644</v>
      </c>
    </row>
    <row r="7" spans="1:26">
      <c r="A7" s="44"/>
      <c r="B7" s="5" t="s">
        <v>28</v>
      </c>
      <c r="C7" s="13" t="s">
        <v>29</v>
      </c>
      <c r="D7" s="27">
        <v>189</v>
      </c>
      <c r="E7" s="27">
        <v>228</v>
      </c>
      <c r="F7" s="7">
        <v>260</v>
      </c>
      <c r="G7" s="7">
        <v>292</v>
      </c>
      <c r="H7" s="7">
        <v>324</v>
      </c>
      <c r="I7" s="7">
        <v>356</v>
      </c>
      <c r="J7" s="7">
        <v>388</v>
      </c>
      <c r="K7" s="7">
        <v>420</v>
      </c>
      <c r="L7" s="7">
        <v>452</v>
      </c>
      <c r="M7" s="7">
        <v>484</v>
      </c>
      <c r="N7" s="7">
        <v>516</v>
      </c>
      <c r="O7" s="7">
        <v>548</v>
      </c>
      <c r="P7" s="7">
        <v>580</v>
      </c>
      <c r="Q7" s="7">
        <v>612</v>
      </c>
      <c r="R7" s="7">
        <v>644</v>
      </c>
    </row>
    <row r="8" spans="1:26">
      <c r="A8" s="44"/>
      <c r="B8" s="5" t="s">
        <v>30</v>
      </c>
      <c r="C8" s="13" t="s">
        <v>31</v>
      </c>
      <c r="D8" s="27">
        <v>189</v>
      </c>
      <c r="E8" s="27">
        <v>228</v>
      </c>
      <c r="F8" s="7">
        <v>260</v>
      </c>
      <c r="G8" s="7">
        <v>292</v>
      </c>
      <c r="H8" s="7">
        <v>324</v>
      </c>
      <c r="I8" s="7">
        <v>356</v>
      </c>
      <c r="J8" s="7">
        <v>388</v>
      </c>
      <c r="K8" s="7">
        <v>420</v>
      </c>
      <c r="L8" s="7">
        <v>452</v>
      </c>
      <c r="M8" s="7">
        <v>484</v>
      </c>
      <c r="N8" s="7">
        <v>516</v>
      </c>
      <c r="O8" s="7">
        <v>548</v>
      </c>
      <c r="P8" s="7">
        <v>580</v>
      </c>
      <c r="Q8" s="7">
        <v>612</v>
      </c>
      <c r="R8" s="7">
        <v>644</v>
      </c>
    </row>
    <row r="9" spans="1:26">
      <c r="A9" s="44"/>
      <c r="B9" s="5" t="s">
        <v>32</v>
      </c>
      <c r="C9" s="13" t="s">
        <v>33</v>
      </c>
      <c r="D9" s="27">
        <v>189</v>
      </c>
      <c r="E9" s="27">
        <v>228</v>
      </c>
      <c r="F9" s="7">
        <v>260</v>
      </c>
      <c r="G9" s="7">
        <v>292</v>
      </c>
      <c r="H9" s="7">
        <v>324</v>
      </c>
      <c r="I9" s="7">
        <v>356</v>
      </c>
      <c r="J9" s="7">
        <v>388</v>
      </c>
      <c r="K9" s="7">
        <v>420</v>
      </c>
      <c r="L9" s="7">
        <v>452</v>
      </c>
      <c r="M9" s="7">
        <v>484</v>
      </c>
      <c r="N9" s="7">
        <v>516</v>
      </c>
      <c r="O9" s="7">
        <v>548</v>
      </c>
      <c r="P9" s="7">
        <v>580</v>
      </c>
      <c r="Q9" s="7">
        <v>612</v>
      </c>
      <c r="R9" s="7">
        <v>644</v>
      </c>
    </row>
    <row r="10" spans="1:26">
      <c r="A10" s="44"/>
      <c r="B10" s="5" t="s">
        <v>34</v>
      </c>
      <c r="C10" s="13" t="s">
        <v>35</v>
      </c>
      <c r="D10" s="27">
        <v>189</v>
      </c>
      <c r="E10" s="27">
        <v>228</v>
      </c>
      <c r="F10" s="7">
        <v>260</v>
      </c>
      <c r="G10" s="7">
        <v>292</v>
      </c>
      <c r="H10" s="7">
        <v>324</v>
      </c>
      <c r="I10" s="7">
        <v>356</v>
      </c>
      <c r="J10" s="7">
        <v>388</v>
      </c>
      <c r="K10" s="7">
        <v>420</v>
      </c>
      <c r="L10" s="7">
        <v>452</v>
      </c>
      <c r="M10" s="7">
        <v>484</v>
      </c>
      <c r="N10" s="7">
        <v>516</v>
      </c>
      <c r="O10" s="7">
        <v>548</v>
      </c>
      <c r="P10" s="7">
        <v>580</v>
      </c>
      <c r="Q10" s="7">
        <v>612</v>
      </c>
      <c r="R10" s="7">
        <v>644</v>
      </c>
    </row>
    <row r="11" spans="1:26">
      <c r="A11" s="44"/>
      <c r="B11" s="5" t="s">
        <v>36</v>
      </c>
      <c r="C11" s="13" t="s">
        <v>37</v>
      </c>
      <c r="D11" s="27">
        <v>189</v>
      </c>
      <c r="E11" s="27">
        <v>221</v>
      </c>
      <c r="F11" s="7">
        <v>245</v>
      </c>
      <c r="G11" s="7">
        <v>269</v>
      </c>
      <c r="H11" s="7">
        <v>293</v>
      </c>
      <c r="I11" s="7">
        <v>317</v>
      </c>
      <c r="J11" s="7">
        <v>341</v>
      </c>
      <c r="K11" s="7">
        <v>365</v>
      </c>
      <c r="L11" s="7">
        <v>389</v>
      </c>
      <c r="M11" s="7">
        <v>413</v>
      </c>
      <c r="N11" s="7">
        <v>437</v>
      </c>
      <c r="O11" s="7">
        <v>461</v>
      </c>
      <c r="P11" s="7">
        <v>485</v>
      </c>
      <c r="Q11" s="7">
        <v>509</v>
      </c>
      <c r="R11" s="7">
        <v>533</v>
      </c>
    </row>
    <row r="12" spans="1:26">
      <c r="A12" s="44"/>
      <c r="B12" s="5" t="s">
        <v>38</v>
      </c>
      <c r="C12" s="13" t="s">
        <v>39</v>
      </c>
      <c r="D12" s="27">
        <v>197</v>
      </c>
      <c r="E12" s="27">
        <v>236</v>
      </c>
      <c r="F12" s="7">
        <v>274</v>
      </c>
      <c r="G12" s="7">
        <v>312</v>
      </c>
      <c r="H12" s="7">
        <v>350</v>
      </c>
      <c r="I12" s="7">
        <v>388</v>
      </c>
      <c r="J12" s="7">
        <v>426</v>
      </c>
      <c r="K12" s="7">
        <v>464</v>
      </c>
      <c r="L12" s="7">
        <v>502</v>
      </c>
      <c r="M12" s="7">
        <v>540</v>
      </c>
      <c r="N12" s="7">
        <v>578</v>
      </c>
      <c r="O12" s="7">
        <v>616</v>
      </c>
      <c r="P12" s="7">
        <v>654</v>
      </c>
      <c r="Q12" s="7">
        <v>692</v>
      </c>
      <c r="R12" s="7">
        <v>730</v>
      </c>
    </row>
    <row r="13" spans="1:26" ht="15" thickBot="1">
      <c r="A13" s="45"/>
      <c r="B13" s="8" t="s">
        <v>40</v>
      </c>
      <c r="C13" s="15" t="s">
        <v>41</v>
      </c>
      <c r="D13" s="28">
        <v>197</v>
      </c>
      <c r="E13" s="28">
        <v>235</v>
      </c>
      <c r="F13" s="22">
        <v>270</v>
      </c>
      <c r="G13" s="22">
        <v>305</v>
      </c>
      <c r="H13" s="22">
        <v>340</v>
      </c>
      <c r="I13" s="22">
        <v>375</v>
      </c>
      <c r="J13" s="22">
        <v>410</v>
      </c>
      <c r="K13" s="22">
        <v>445</v>
      </c>
      <c r="L13" s="22">
        <v>480</v>
      </c>
      <c r="M13" s="22">
        <v>515</v>
      </c>
      <c r="N13" s="22">
        <v>550</v>
      </c>
      <c r="O13" s="22">
        <v>585</v>
      </c>
      <c r="P13" s="22">
        <v>620</v>
      </c>
      <c r="Q13" s="22">
        <v>655</v>
      </c>
      <c r="R13" s="22">
        <v>690</v>
      </c>
    </row>
    <row r="14" spans="1:26">
      <c r="A14" s="46" t="s">
        <v>42</v>
      </c>
      <c r="B14" s="11" t="s">
        <v>28</v>
      </c>
      <c r="C14" s="23" t="s">
        <v>29</v>
      </c>
      <c r="D14" s="27">
        <v>176</v>
      </c>
      <c r="E14" s="27">
        <v>192</v>
      </c>
      <c r="F14" s="7">
        <v>208</v>
      </c>
      <c r="G14" s="7">
        <v>224</v>
      </c>
      <c r="H14" s="7">
        <v>240</v>
      </c>
      <c r="I14" s="7">
        <v>356</v>
      </c>
      <c r="J14" s="7">
        <v>272</v>
      </c>
      <c r="K14" s="7">
        <v>288</v>
      </c>
      <c r="L14" s="7">
        <v>304</v>
      </c>
      <c r="M14" s="7">
        <v>320</v>
      </c>
      <c r="N14" s="7">
        <v>336</v>
      </c>
      <c r="O14" s="7">
        <v>352</v>
      </c>
      <c r="P14" s="7">
        <v>368</v>
      </c>
      <c r="Q14" s="7">
        <v>384</v>
      </c>
      <c r="R14" s="7">
        <v>400</v>
      </c>
    </row>
    <row r="15" spans="1:26" s="41" customFormat="1">
      <c r="A15" s="47"/>
      <c r="B15" s="37" t="s">
        <v>26</v>
      </c>
      <c r="C15" s="38" t="s">
        <v>27</v>
      </c>
      <c r="D15" s="39">
        <v>99</v>
      </c>
      <c r="E15" s="39">
        <v>99</v>
      </c>
      <c r="F15" s="40">
        <v>99</v>
      </c>
      <c r="G15" s="40">
        <v>121</v>
      </c>
      <c r="H15" s="40">
        <v>121</v>
      </c>
      <c r="I15" s="40">
        <v>121</v>
      </c>
      <c r="J15" s="40">
        <v>121</v>
      </c>
      <c r="K15" s="40">
        <v>121</v>
      </c>
      <c r="L15" s="40">
        <v>121</v>
      </c>
      <c r="M15" s="40">
        <v>143</v>
      </c>
      <c r="N15" s="40">
        <v>143</v>
      </c>
      <c r="O15" s="40">
        <v>143</v>
      </c>
      <c r="P15" s="40">
        <v>143</v>
      </c>
      <c r="Q15" s="40">
        <v>143</v>
      </c>
      <c r="R15" s="40">
        <v>143</v>
      </c>
    </row>
    <row r="16" spans="1:26">
      <c r="A16" s="47"/>
      <c r="B16" s="13" t="s">
        <v>22</v>
      </c>
      <c r="C16" s="23" t="s">
        <v>23</v>
      </c>
      <c r="D16" s="27">
        <v>187</v>
      </c>
      <c r="E16" s="27">
        <v>206</v>
      </c>
      <c r="F16" s="7">
        <v>230</v>
      </c>
      <c r="G16" s="7">
        <v>254</v>
      </c>
      <c r="H16" s="7">
        <v>270</v>
      </c>
      <c r="I16" s="7">
        <v>286</v>
      </c>
      <c r="J16" s="7">
        <v>310</v>
      </c>
      <c r="K16" s="7">
        <v>334</v>
      </c>
      <c r="L16" s="7">
        <v>358</v>
      </c>
      <c r="M16" s="7">
        <v>382</v>
      </c>
      <c r="N16" s="7">
        <v>406</v>
      </c>
      <c r="O16" s="7">
        <v>430</v>
      </c>
      <c r="P16" s="7">
        <v>454</v>
      </c>
      <c r="Q16" s="7">
        <v>478</v>
      </c>
      <c r="R16" s="7">
        <v>502</v>
      </c>
    </row>
    <row r="17" spans="1:26">
      <c r="A17" s="47"/>
      <c r="B17" s="13" t="s">
        <v>43</v>
      </c>
      <c r="C17" s="23" t="s">
        <v>19</v>
      </c>
      <c r="D17" s="27">
        <v>187</v>
      </c>
      <c r="E17" s="27">
        <v>219</v>
      </c>
      <c r="F17" s="7">
        <v>251</v>
      </c>
      <c r="G17" s="7">
        <v>283</v>
      </c>
      <c r="H17" s="7">
        <v>315</v>
      </c>
      <c r="I17" s="7">
        <v>347</v>
      </c>
      <c r="J17" s="7">
        <v>379</v>
      </c>
      <c r="K17" s="7">
        <v>411</v>
      </c>
      <c r="L17" s="7">
        <v>443</v>
      </c>
      <c r="M17" s="7">
        <v>475</v>
      </c>
      <c r="N17" s="7">
        <v>507</v>
      </c>
      <c r="O17" s="7">
        <v>539</v>
      </c>
      <c r="P17" s="7">
        <v>571</v>
      </c>
      <c r="Q17" s="7">
        <v>603</v>
      </c>
      <c r="R17" s="7">
        <v>635</v>
      </c>
    </row>
    <row r="18" spans="1:26">
      <c r="A18" s="47"/>
      <c r="B18" s="13" t="s">
        <v>20</v>
      </c>
      <c r="C18" s="23" t="s">
        <v>21</v>
      </c>
      <c r="D18" s="27">
        <v>187</v>
      </c>
      <c r="E18" s="27">
        <f>D18+32</f>
        <v>219</v>
      </c>
      <c r="F18" s="7">
        <f t="shared" ref="F18:R18" si="1">E18+32</f>
        <v>251</v>
      </c>
      <c r="G18" s="7">
        <f t="shared" si="1"/>
        <v>283</v>
      </c>
      <c r="H18" s="7">
        <f t="shared" si="1"/>
        <v>315</v>
      </c>
      <c r="I18" s="7">
        <f t="shared" si="1"/>
        <v>347</v>
      </c>
      <c r="J18" s="7">
        <f t="shared" si="1"/>
        <v>379</v>
      </c>
      <c r="K18" s="7">
        <f t="shared" si="1"/>
        <v>411</v>
      </c>
      <c r="L18" s="7">
        <f t="shared" si="1"/>
        <v>443</v>
      </c>
      <c r="M18" s="7">
        <f t="shared" si="1"/>
        <v>475</v>
      </c>
      <c r="N18" s="7">
        <f t="shared" si="1"/>
        <v>507</v>
      </c>
      <c r="O18" s="7">
        <f t="shared" si="1"/>
        <v>539</v>
      </c>
      <c r="P18" s="7">
        <f t="shared" si="1"/>
        <v>571</v>
      </c>
      <c r="Q18" s="7">
        <f t="shared" si="1"/>
        <v>603</v>
      </c>
      <c r="R18" s="7">
        <f t="shared" si="1"/>
        <v>635</v>
      </c>
    </row>
    <row r="19" spans="1:26">
      <c r="A19" s="47"/>
      <c r="B19" s="13" t="s">
        <v>24</v>
      </c>
      <c r="C19" s="23" t="s">
        <v>25</v>
      </c>
      <c r="D19" s="27">
        <v>187</v>
      </c>
      <c r="E19" s="27">
        <f>D19+16</f>
        <v>203</v>
      </c>
      <c r="F19" s="7">
        <f t="shared" ref="F19:R19" si="2">E19+16</f>
        <v>219</v>
      </c>
      <c r="G19" s="7">
        <f t="shared" si="2"/>
        <v>235</v>
      </c>
      <c r="H19" s="7">
        <f t="shared" si="2"/>
        <v>251</v>
      </c>
      <c r="I19" s="7">
        <f t="shared" si="2"/>
        <v>267</v>
      </c>
      <c r="J19" s="7">
        <f t="shared" si="2"/>
        <v>283</v>
      </c>
      <c r="K19" s="7">
        <f t="shared" si="2"/>
        <v>299</v>
      </c>
      <c r="L19" s="7">
        <f t="shared" si="2"/>
        <v>315</v>
      </c>
      <c r="M19" s="7">
        <f t="shared" si="2"/>
        <v>331</v>
      </c>
      <c r="N19" s="7">
        <f t="shared" si="2"/>
        <v>347</v>
      </c>
      <c r="O19" s="7">
        <f t="shared" si="2"/>
        <v>363</v>
      </c>
      <c r="P19" s="7">
        <f t="shared" si="2"/>
        <v>379</v>
      </c>
      <c r="Q19" s="7">
        <f t="shared" si="2"/>
        <v>395</v>
      </c>
      <c r="R19" s="7">
        <f t="shared" si="2"/>
        <v>411</v>
      </c>
    </row>
    <row r="20" spans="1:26">
      <c r="A20" s="47"/>
      <c r="B20" s="13" t="s">
        <v>44</v>
      </c>
      <c r="C20" s="23" t="s">
        <v>45</v>
      </c>
      <c r="D20" s="27">
        <v>187</v>
      </c>
      <c r="E20" s="27">
        <f>D20+19</f>
        <v>206</v>
      </c>
      <c r="F20" s="7">
        <f>E20+24</f>
        <v>230</v>
      </c>
      <c r="G20" s="7">
        <f t="shared" ref="G20:R20" si="3">F20+24</f>
        <v>254</v>
      </c>
      <c r="H20" s="7">
        <f t="shared" si="3"/>
        <v>278</v>
      </c>
      <c r="I20" s="7">
        <f t="shared" si="3"/>
        <v>302</v>
      </c>
      <c r="J20" s="7">
        <f t="shared" si="3"/>
        <v>326</v>
      </c>
      <c r="K20" s="7">
        <f t="shared" si="3"/>
        <v>350</v>
      </c>
      <c r="L20" s="7">
        <f t="shared" si="3"/>
        <v>374</v>
      </c>
      <c r="M20" s="7">
        <f t="shared" si="3"/>
        <v>398</v>
      </c>
      <c r="N20" s="7">
        <f t="shared" si="3"/>
        <v>422</v>
      </c>
      <c r="O20" s="7">
        <f t="shared" si="3"/>
        <v>446</v>
      </c>
      <c r="P20" s="7">
        <f t="shared" si="3"/>
        <v>470</v>
      </c>
      <c r="Q20" s="7">
        <f t="shared" si="3"/>
        <v>494</v>
      </c>
      <c r="R20" s="7">
        <f t="shared" si="3"/>
        <v>518</v>
      </c>
    </row>
    <row r="21" spans="1:26">
      <c r="A21" s="47"/>
      <c r="B21" s="13" t="s">
        <v>38</v>
      </c>
      <c r="C21" s="23" t="s">
        <v>39</v>
      </c>
      <c r="D21" s="27">
        <v>198</v>
      </c>
      <c r="E21" s="27">
        <f>D21+38</f>
        <v>236</v>
      </c>
      <c r="F21" s="7">
        <f t="shared" ref="F21:R21" si="4">E21+38</f>
        <v>274</v>
      </c>
      <c r="G21" s="7">
        <f t="shared" si="4"/>
        <v>312</v>
      </c>
      <c r="H21" s="7">
        <f t="shared" si="4"/>
        <v>350</v>
      </c>
      <c r="I21" s="7">
        <f t="shared" si="4"/>
        <v>388</v>
      </c>
      <c r="J21" s="7">
        <f t="shared" si="4"/>
        <v>426</v>
      </c>
      <c r="K21" s="7">
        <f t="shared" si="4"/>
        <v>464</v>
      </c>
      <c r="L21" s="7">
        <f t="shared" si="4"/>
        <v>502</v>
      </c>
      <c r="M21" s="7">
        <f t="shared" si="4"/>
        <v>540</v>
      </c>
      <c r="N21" s="7">
        <f t="shared" si="4"/>
        <v>578</v>
      </c>
      <c r="O21" s="7">
        <f t="shared" si="4"/>
        <v>616</v>
      </c>
      <c r="P21" s="7">
        <f t="shared" si="4"/>
        <v>654</v>
      </c>
      <c r="Q21" s="7">
        <f t="shared" si="4"/>
        <v>692</v>
      </c>
      <c r="R21" s="7">
        <f t="shared" si="4"/>
        <v>730</v>
      </c>
    </row>
    <row r="22" spans="1:26">
      <c r="A22" s="47"/>
      <c r="B22" s="36" t="s">
        <v>40</v>
      </c>
      <c r="C22" s="23" t="s">
        <v>41</v>
      </c>
      <c r="D22" s="27">
        <v>198</v>
      </c>
      <c r="E22" s="27">
        <f>D22+35</f>
        <v>233</v>
      </c>
      <c r="F22" s="7">
        <f t="shared" ref="F22:R22" si="5">E22+35</f>
        <v>268</v>
      </c>
      <c r="G22" s="7">
        <f t="shared" si="5"/>
        <v>303</v>
      </c>
      <c r="H22" s="7">
        <f t="shared" si="5"/>
        <v>338</v>
      </c>
      <c r="I22" s="7">
        <f t="shared" si="5"/>
        <v>373</v>
      </c>
      <c r="J22" s="7">
        <f t="shared" si="5"/>
        <v>408</v>
      </c>
      <c r="K22" s="7">
        <f t="shared" si="5"/>
        <v>443</v>
      </c>
      <c r="L22" s="7">
        <f t="shared" si="5"/>
        <v>478</v>
      </c>
      <c r="M22" s="7">
        <f t="shared" si="5"/>
        <v>513</v>
      </c>
      <c r="N22" s="7">
        <f t="shared" si="5"/>
        <v>548</v>
      </c>
      <c r="O22" s="7">
        <f t="shared" si="5"/>
        <v>583</v>
      </c>
      <c r="P22" s="7">
        <f t="shared" si="5"/>
        <v>618</v>
      </c>
      <c r="Q22" s="7">
        <f t="shared" si="5"/>
        <v>653</v>
      </c>
      <c r="R22" s="7">
        <f t="shared" si="5"/>
        <v>688</v>
      </c>
    </row>
    <row r="23" spans="1:26">
      <c r="A23" s="47"/>
      <c r="B23" s="36" t="s">
        <v>46</v>
      </c>
      <c r="C23" s="23" t="s">
        <v>47</v>
      </c>
      <c r="D23" s="27">
        <f>209</f>
        <v>209</v>
      </c>
      <c r="E23" s="27">
        <f>D23+40</f>
        <v>249</v>
      </c>
      <c r="F23" s="7">
        <f t="shared" ref="F23" si="6">E23+40</f>
        <v>289</v>
      </c>
      <c r="G23" s="7">
        <f t="shared" ref="G23" si="7">F23+40</f>
        <v>329</v>
      </c>
      <c r="H23" s="7">
        <f t="shared" ref="H23" si="8">G23+40</f>
        <v>369</v>
      </c>
      <c r="I23" s="7">
        <f t="shared" ref="I23" si="9">H23+40</f>
        <v>409</v>
      </c>
      <c r="J23" s="7">
        <f t="shared" ref="J23" si="10">I23+40</f>
        <v>449</v>
      </c>
      <c r="K23" s="7">
        <f t="shared" ref="K23" si="11">J23+40</f>
        <v>489</v>
      </c>
      <c r="L23" s="7">
        <f t="shared" ref="L23" si="12">K23+40</f>
        <v>529</v>
      </c>
      <c r="M23" s="7">
        <f t="shared" ref="M23" si="13">L23+40</f>
        <v>569</v>
      </c>
      <c r="N23" s="7">
        <f t="shared" ref="N23" si="14">M23+40</f>
        <v>609</v>
      </c>
      <c r="O23" s="7">
        <f t="shared" ref="O23" si="15">N23+40</f>
        <v>649</v>
      </c>
      <c r="P23" s="7">
        <f t="shared" ref="P23" si="16">O23+40</f>
        <v>689</v>
      </c>
      <c r="Q23" s="7">
        <f t="shared" ref="Q23" si="17">P23+40</f>
        <v>729</v>
      </c>
      <c r="R23" s="7">
        <f t="shared" ref="R23" si="18">Q23+40</f>
        <v>769</v>
      </c>
    </row>
    <row r="24" spans="1:26" s="21" customFormat="1">
      <c r="A24" s="47"/>
      <c r="B24" s="19" t="s">
        <v>36</v>
      </c>
      <c r="C24" s="24" t="s">
        <v>37</v>
      </c>
      <c r="D24" s="29">
        <f>187</f>
        <v>187</v>
      </c>
      <c r="E24" s="30">
        <f t="shared" ref="E24:R24" si="19">D24+32</f>
        <v>219</v>
      </c>
      <c r="F24" s="20">
        <f t="shared" si="19"/>
        <v>251</v>
      </c>
      <c r="G24" s="20">
        <f t="shared" si="19"/>
        <v>283</v>
      </c>
      <c r="H24" s="20">
        <f t="shared" si="19"/>
        <v>315</v>
      </c>
      <c r="I24" s="20">
        <f t="shared" si="19"/>
        <v>347</v>
      </c>
      <c r="J24" s="20">
        <f t="shared" si="19"/>
        <v>379</v>
      </c>
      <c r="K24" s="20">
        <f t="shared" si="19"/>
        <v>411</v>
      </c>
      <c r="L24" s="20">
        <f t="shared" si="19"/>
        <v>443</v>
      </c>
      <c r="M24" s="20">
        <f t="shared" si="19"/>
        <v>475</v>
      </c>
      <c r="N24" s="20">
        <f t="shared" si="19"/>
        <v>507</v>
      </c>
      <c r="O24" s="20">
        <f t="shared" si="19"/>
        <v>539</v>
      </c>
      <c r="P24" s="20">
        <f t="shared" si="19"/>
        <v>571</v>
      </c>
      <c r="Q24" s="20">
        <f t="shared" si="19"/>
        <v>603</v>
      </c>
      <c r="R24" s="20">
        <f t="shared" si="19"/>
        <v>635</v>
      </c>
    </row>
    <row r="25" spans="1:26">
      <c r="A25" s="47"/>
      <c r="B25" s="13" t="s">
        <v>30</v>
      </c>
      <c r="C25" s="23" t="s">
        <v>31</v>
      </c>
      <c r="D25" s="31">
        <f>187</f>
        <v>187</v>
      </c>
      <c r="E25" s="27">
        <f t="shared" ref="E25:R25" si="20">D25+32</f>
        <v>219</v>
      </c>
      <c r="F25" s="7">
        <f t="shared" si="20"/>
        <v>251</v>
      </c>
      <c r="G25" s="7">
        <f t="shared" si="20"/>
        <v>283</v>
      </c>
      <c r="H25" s="7">
        <f t="shared" si="20"/>
        <v>315</v>
      </c>
      <c r="I25" s="7">
        <f t="shared" si="20"/>
        <v>347</v>
      </c>
      <c r="J25" s="7">
        <f t="shared" si="20"/>
        <v>379</v>
      </c>
      <c r="K25" s="7">
        <f t="shared" si="20"/>
        <v>411</v>
      </c>
      <c r="L25" s="7">
        <f t="shared" si="20"/>
        <v>443</v>
      </c>
      <c r="M25" s="7">
        <f t="shared" si="20"/>
        <v>475</v>
      </c>
      <c r="N25" s="7">
        <f t="shared" si="20"/>
        <v>507</v>
      </c>
      <c r="O25" s="7">
        <f t="shared" si="20"/>
        <v>539</v>
      </c>
      <c r="P25" s="7">
        <f t="shared" si="20"/>
        <v>571</v>
      </c>
      <c r="Q25" s="7">
        <f t="shared" si="20"/>
        <v>603</v>
      </c>
      <c r="R25" s="7">
        <f t="shared" si="20"/>
        <v>635</v>
      </c>
    </row>
    <row r="26" spans="1:26">
      <c r="A26" s="47"/>
      <c r="B26" s="13" t="s">
        <v>32</v>
      </c>
      <c r="C26" s="23" t="s">
        <v>33</v>
      </c>
      <c r="D26" s="31">
        <f>187</f>
        <v>187</v>
      </c>
      <c r="E26" s="27">
        <f t="shared" ref="E26:R26" si="21">D26+32</f>
        <v>219</v>
      </c>
      <c r="F26" s="7">
        <f t="shared" si="21"/>
        <v>251</v>
      </c>
      <c r="G26" s="7">
        <f t="shared" si="21"/>
        <v>283</v>
      </c>
      <c r="H26" s="7">
        <f t="shared" si="21"/>
        <v>315</v>
      </c>
      <c r="I26" s="7">
        <f t="shared" si="21"/>
        <v>347</v>
      </c>
      <c r="J26" s="7">
        <f t="shared" si="21"/>
        <v>379</v>
      </c>
      <c r="K26" s="7">
        <f t="shared" si="21"/>
        <v>411</v>
      </c>
      <c r="L26" s="7">
        <f t="shared" si="21"/>
        <v>443</v>
      </c>
      <c r="M26" s="7">
        <f t="shared" si="21"/>
        <v>475</v>
      </c>
      <c r="N26" s="7">
        <f t="shared" si="21"/>
        <v>507</v>
      </c>
      <c r="O26" s="7">
        <f t="shared" si="21"/>
        <v>539</v>
      </c>
      <c r="P26" s="7">
        <f t="shared" si="21"/>
        <v>571</v>
      </c>
      <c r="Q26" s="7">
        <f t="shared" si="21"/>
        <v>603</v>
      </c>
      <c r="R26" s="7">
        <f t="shared" si="21"/>
        <v>635</v>
      </c>
    </row>
    <row r="27" spans="1:26">
      <c r="A27" s="47"/>
      <c r="B27" s="13" t="s">
        <v>34</v>
      </c>
      <c r="C27" s="23" t="s">
        <v>35</v>
      </c>
      <c r="D27" s="31">
        <f>187</f>
        <v>187</v>
      </c>
      <c r="E27" s="27">
        <f t="shared" ref="E27:R27" si="22">D27+32</f>
        <v>219</v>
      </c>
      <c r="F27" s="7">
        <f t="shared" si="22"/>
        <v>251</v>
      </c>
      <c r="G27" s="7">
        <f t="shared" si="22"/>
        <v>283</v>
      </c>
      <c r="H27" s="7">
        <f t="shared" si="22"/>
        <v>315</v>
      </c>
      <c r="I27" s="7">
        <f t="shared" si="22"/>
        <v>347</v>
      </c>
      <c r="J27" s="7">
        <f t="shared" si="22"/>
        <v>379</v>
      </c>
      <c r="K27" s="7">
        <f t="shared" si="22"/>
        <v>411</v>
      </c>
      <c r="L27" s="7">
        <f t="shared" si="22"/>
        <v>443</v>
      </c>
      <c r="M27" s="7">
        <f t="shared" si="22"/>
        <v>475</v>
      </c>
      <c r="N27" s="7">
        <f t="shared" si="22"/>
        <v>507</v>
      </c>
      <c r="O27" s="7">
        <f t="shared" si="22"/>
        <v>539</v>
      </c>
      <c r="P27" s="7">
        <f t="shared" si="22"/>
        <v>571</v>
      </c>
      <c r="Q27" s="7">
        <f t="shared" si="22"/>
        <v>603</v>
      </c>
      <c r="R27" s="7">
        <f t="shared" si="22"/>
        <v>635</v>
      </c>
    </row>
    <row r="28" spans="1:26" ht="15" thickBot="1">
      <c r="A28" s="48"/>
      <c r="B28" s="14" t="s">
        <v>48</v>
      </c>
      <c r="C28" s="23" t="s">
        <v>49</v>
      </c>
      <c r="D28" s="31">
        <f>187</f>
        <v>187</v>
      </c>
      <c r="E28" s="27">
        <f>D28+32</f>
        <v>219</v>
      </c>
      <c r="F28" s="7">
        <f t="shared" ref="F28:R28" si="23">E28+32</f>
        <v>251</v>
      </c>
      <c r="G28" s="7">
        <f t="shared" si="23"/>
        <v>283</v>
      </c>
      <c r="H28" s="7">
        <f t="shared" si="23"/>
        <v>315</v>
      </c>
      <c r="I28" s="7">
        <f t="shared" si="23"/>
        <v>347</v>
      </c>
      <c r="J28" s="7">
        <f t="shared" si="23"/>
        <v>379</v>
      </c>
      <c r="K28" s="7">
        <f t="shared" si="23"/>
        <v>411</v>
      </c>
      <c r="L28" s="7">
        <f t="shared" si="23"/>
        <v>443</v>
      </c>
      <c r="M28" s="7">
        <f t="shared" si="23"/>
        <v>475</v>
      </c>
      <c r="N28" s="7">
        <f t="shared" si="23"/>
        <v>507</v>
      </c>
      <c r="O28" s="7">
        <f t="shared" si="23"/>
        <v>539</v>
      </c>
      <c r="P28" s="7">
        <f t="shared" si="23"/>
        <v>571</v>
      </c>
      <c r="Q28" s="7">
        <f t="shared" si="23"/>
        <v>603</v>
      </c>
      <c r="R28" s="7">
        <f t="shared" si="23"/>
        <v>635</v>
      </c>
    </row>
    <row r="29" spans="1:26">
      <c r="B29" s="16" t="s">
        <v>50</v>
      </c>
      <c r="C29" s="17"/>
    </row>
    <row r="30" spans="1:26">
      <c r="A30" s="42" t="s">
        <v>51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</row>
    <row r="31" spans="1:26" s="25" customFormat="1">
      <c r="C31" s="49" t="s">
        <v>52</v>
      </c>
      <c r="D31" s="33">
        <f>ROUND(AVERAGE(D14,D16:D20),2)</f>
        <v>185.17</v>
      </c>
      <c r="E31" s="33">
        <f t="shared" ref="E31:R31" si="24">ROUND(AVERAGE(E14,E16:E20),2)</f>
        <v>207.5</v>
      </c>
      <c r="F31" s="33">
        <f t="shared" si="24"/>
        <v>231.5</v>
      </c>
      <c r="G31" s="33">
        <f t="shared" si="24"/>
        <v>255.5</v>
      </c>
      <c r="H31" s="33">
        <f t="shared" si="24"/>
        <v>278.17</v>
      </c>
      <c r="I31" s="33">
        <f t="shared" si="24"/>
        <v>317.5</v>
      </c>
      <c r="J31" s="33">
        <f t="shared" si="24"/>
        <v>324.83</v>
      </c>
      <c r="K31" s="33">
        <f t="shared" si="24"/>
        <v>348.83</v>
      </c>
      <c r="L31" s="33">
        <f t="shared" si="24"/>
        <v>372.83</v>
      </c>
      <c r="M31" s="33">
        <f t="shared" si="24"/>
        <v>396.83</v>
      </c>
      <c r="N31" s="33">
        <f t="shared" si="24"/>
        <v>420.83</v>
      </c>
      <c r="O31" s="33">
        <f t="shared" si="24"/>
        <v>444.83</v>
      </c>
      <c r="P31" s="33">
        <f t="shared" si="24"/>
        <v>468.83</v>
      </c>
      <c r="Q31" s="33">
        <f t="shared" si="24"/>
        <v>492.83</v>
      </c>
      <c r="R31" s="33">
        <f t="shared" si="24"/>
        <v>516.83000000000004</v>
      </c>
      <c r="S31" s="25">
        <f>ROUND((R31*1.08),2)</f>
        <v>558.17999999999995</v>
      </c>
      <c r="T31" s="25">
        <f t="shared" ref="T31:Z31" si="25">ROUND((S31*1.08),2)</f>
        <v>602.83000000000004</v>
      </c>
      <c r="U31" s="25">
        <f t="shared" si="25"/>
        <v>651.05999999999995</v>
      </c>
      <c r="V31" s="25">
        <f t="shared" si="25"/>
        <v>703.14</v>
      </c>
      <c r="W31" s="25">
        <f t="shared" si="25"/>
        <v>759.39</v>
      </c>
      <c r="X31" s="25">
        <f t="shared" si="25"/>
        <v>820.14</v>
      </c>
      <c r="Y31" s="25">
        <f t="shared" si="25"/>
        <v>885.75</v>
      </c>
      <c r="Z31" s="25">
        <f t="shared" si="25"/>
        <v>956.61</v>
      </c>
    </row>
    <row r="32" spans="1:26" s="25" customFormat="1">
      <c r="C32" s="50"/>
      <c r="D32" s="34" t="s">
        <v>53</v>
      </c>
      <c r="E32" s="34" t="s">
        <v>54</v>
      </c>
      <c r="F32" s="35" t="s">
        <v>55</v>
      </c>
      <c r="G32" s="35" t="s">
        <v>56</v>
      </c>
      <c r="H32" s="35" t="s">
        <v>57</v>
      </c>
      <c r="I32" s="35" t="s">
        <v>58</v>
      </c>
      <c r="J32" s="35" t="s">
        <v>59</v>
      </c>
      <c r="K32" s="35" t="s">
        <v>60</v>
      </c>
      <c r="L32" s="35" t="s">
        <v>61</v>
      </c>
      <c r="M32" s="35" t="s">
        <v>62</v>
      </c>
      <c r="N32" s="35" t="s">
        <v>63</v>
      </c>
      <c r="O32" s="35" t="s">
        <v>64</v>
      </c>
      <c r="P32" s="35" t="s">
        <v>65</v>
      </c>
      <c r="Q32" s="35" t="s">
        <v>66</v>
      </c>
      <c r="R32" s="35" t="s">
        <v>67</v>
      </c>
      <c r="S32" s="25" t="s">
        <v>90</v>
      </c>
      <c r="T32" s="25" t="s">
        <v>91</v>
      </c>
      <c r="U32" s="25" t="s">
        <v>92</v>
      </c>
      <c r="V32" s="25" t="s">
        <v>93</v>
      </c>
      <c r="W32" s="25" t="s">
        <v>94</v>
      </c>
      <c r="X32" s="25" t="s">
        <v>95</v>
      </c>
      <c r="Y32" s="25" t="s">
        <v>96</v>
      </c>
      <c r="Z32" s="25" t="s">
        <v>97</v>
      </c>
    </row>
    <row r="33" spans="3:26">
      <c r="C33" s="50"/>
      <c r="D33" s="32">
        <v>1</v>
      </c>
      <c r="E33" s="32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  <c r="L33">
        <v>9</v>
      </c>
      <c r="M33">
        <v>10</v>
      </c>
      <c r="N33">
        <v>11</v>
      </c>
      <c r="O33">
        <v>12</v>
      </c>
      <c r="P33">
        <v>13</v>
      </c>
      <c r="Q33">
        <v>14</v>
      </c>
      <c r="R33">
        <v>15</v>
      </c>
      <c r="S33">
        <v>16</v>
      </c>
      <c r="T33">
        <v>17</v>
      </c>
      <c r="U33">
        <v>18</v>
      </c>
      <c r="V33">
        <v>19</v>
      </c>
      <c r="W33">
        <v>20</v>
      </c>
      <c r="X33">
        <v>21</v>
      </c>
      <c r="Y33">
        <v>22</v>
      </c>
      <c r="Z33">
        <v>23</v>
      </c>
    </row>
    <row r="34" spans="3:26" s="54" customFormat="1">
      <c r="C34" s="50"/>
      <c r="D34" s="53">
        <f>100%-(D31/E31)</f>
        <v>0.10761445783132539</v>
      </c>
      <c r="E34" s="53">
        <f t="shared" ref="E34:R34" si="26">100%-(E31/F31)</f>
        <v>0.10367170626349897</v>
      </c>
      <c r="F34" s="53">
        <f t="shared" si="26"/>
        <v>9.393346379647749E-2</v>
      </c>
      <c r="G34" s="53">
        <f t="shared" si="26"/>
        <v>8.1496926340007936E-2</v>
      </c>
      <c r="H34" s="53">
        <f t="shared" si="26"/>
        <v>0.12387401574803147</v>
      </c>
      <c r="I34" s="53">
        <f t="shared" si="26"/>
        <v>2.2565649724471171E-2</v>
      </c>
      <c r="J34" s="53">
        <f t="shared" si="26"/>
        <v>6.8801421896052539E-2</v>
      </c>
      <c r="K34" s="53">
        <f t="shared" si="26"/>
        <v>6.4372502212804772E-2</v>
      </c>
      <c r="L34" s="53">
        <f t="shared" si="26"/>
        <v>6.0479298440138107E-2</v>
      </c>
      <c r="M34" s="53">
        <f t="shared" si="26"/>
        <v>5.7030154694294621E-2</v>
      </c>
      <c r="N34" s="53">
        <f t="shared" si="26"/>
        <v>5.395319560281453E-2</v>
      </c>
      <c r="O34" s="53">
        <f t="shared" si="26"/>
        <v>5.1191263357720285E-2</v>
      </c>
      <c r="P34" s="53">
        <f t="shared" si="26"/>
        <v>4.8698334111153985E-2</v>
      </c>
      <c r="Q34" s="53">
        <f t="shared" si="26"/>
        <v>4.6436932840586032E-2</v>
      </c>
      <c r="R34" s="53"/>
    </row>
    <row r="35" spans="3:26" ht="29">
      <c r="C35" s="50"/>
      <c r="D35" s="32" t="str">
        <f>CONCATENATE("{","vol:",D33,",","cost:",D32,"}",",")</f>
        <v>{vol:1,cost:185.17},</v>
      </c>
      <c r="E35" s="32" t="str">
        <f t="shared" ref="E35:Z35" si="27">CONCATENATE("{","vol:",E33,",","cost:",E32,"}",",")</f>
        <v>{vol:2,cost:207.5},</v>
      </c>
      <c r="F35" s="32" t="str">
        <f t="shared" si="27"/>
        <v>{vol:3,cost:231.5},</v>
      </c>
      <c r="G35" s="32" t="str">
        <f t="shared" si="27"/>
        <v>{vol:4,cost:255.5},</v>
      </c>
      <c r="H35" s="32" t="str">
        <f t="shared" si="27"/>
        <v>{vol:5,cost:278.17},</v>
      </c>
      <c r="I35" s="32" t="str">
        <f t="shared" si="27"/>
        <v>{vol:6,cost:317.5},</v>
      </c>
      <c r="J35" s="32" t="str">
        <f t="shared" si="27"/>
        <v>{vol:7,cost:324.83},</v>
      </c>
      <c r="K35" s="32" t="str">
        <f t="shared" si="27"/>
        <v>{vol:8,cost:348.83},</v>
      </c>
      <c r="L35" s="32" t="str">
        <f t="shared" si="27"/>
        <v>{vol:9,cost:372.83},</v>
      </c>
      <c r="M35" s="32" t="str">
        <f t="shared" si="27"/>
        <v>{vol:10,cost:396.83},</v>
      </c>
      <c r="N35" s="32" t="str">
        <f t="shared" si="27"/>
        <v>{vol:11,cost:420.83},</v>
      </c>
      <c r="O35" s="32" t="str">
        <f t="shared" si="27"/>
        <v>{vol:12,cost:444.83},</v>
      </c>
      <c r="P35" s="32" t="str">
        <f t="shared" si="27"/>
        <v>{vol:13,cost:468.83},</v>
      </c>
      <c r="Q35" s="32" t="str">
        <f t="shared" si="27"/>
        <v>{vol:14,cost:492.83},</v>
      </c>
      <c r="R35" s="32" t="str">
        <f t="shared" si="27"/>
        <v>{vol:15,cost:516.83},</v>
      </c>
      <c r="S35" s="32" t="str">
        <f t="shared" si="27"/>
        <v>{vol:16,cost:558.18},</v>
      </c>
      <c r="T35" s="32" t="str">
        <f t="shared" si="27"/>
        <v>{vol:17,cost:602.83},</v>
      </c>
      <c r="U35" s="32" t="str">
        <f t="shared" si="27"/>
        <v>{vol:18,cost:651.06},</v>
      </c>
      <c r="V35" s="32" t="str">
        <f t="shared" si="27"/>
        <v>{vol:19,cost:703.14},</v>
      </c>
      <c r="W35" s="32" t="str">
        <f t="shared" si="27"/>
        <v>{vol:20,cost:759.39},</v>
      </c>
      <c r="X35" s="32" t="str">
        <f t="shared" si="27"/>
        <v>{vol:21,cost:820.14},</v>
      </c>
      <c r="Y35" s="32" t="str">
        <f t="shared" si="27"/>
        <v>{vol:22,cost:885.75},</v>
      </c>
      <c r="Z35" s="32" t="str">
        <f t="shared" si="27"/>
        <v>{vol:23,cost:956.61},</v>
      </c>
    </row>
    <row r="37" spans="3:26">
      <c r="C37" s="51" t="s">
        <v>68</v>
      </c>
      <c r="D37" s="32">
        <f>ROUND(AVERAGE(D21:D28),2)</f>
        <v>192.5</v>
      </c>
      <c r="E37" s="32">
        <f t="shared" ref="E37:R37" si="28">ROUND(AVERAGE(E21:E28),2)</f>
        <v>226.63</v>
      </c>
      <c r="F37" s="32">
        <f t="shared" si="28"/>
        <v>260.75</v>
      </c>
      <c r="G37" s="32">
        <f t="shared" si="28"/>
        <v>294.88</v>
      </c>
      <c r="H37" s="32">
        <f t="shared" si="28"/>
        <v>329</v>
      </c>
      <c r="I37" s="32">
        <f t="shared" si="28"/>
        <v>363.13</v>
      </c>
      <c r="J37" s="32">
        <f t="shared" si="28"/>
        <v>397.25</v>
      </c>
      <c r="K37" s="32">
        <f t="shared" si="28"/>
        <v>431.38</v>
      </c>
      <c r="L37" s="32">
        <f t="shared" si="28"/>
        <v>465.5</v>
      </c>
      <c r="M37" s="32">
        <f t="shared" si="28"/>
        <v>499.63</v>
      </c>
      <c r="N37" s="32">
        <f t="shared" si="28"/>
        <v>533.75</v>
      </c>
      <c r="O37" s="32">
        <f t="shared" si="28"/>
        <v>567.88</v>
      </c>
      <c r="P37" s="32">
        <f t="shared" si="28"/>
        <v>602</v>
      </c>
      <c r="Q37" s="32">
        <f t="shared" si="28"/>
        <v>636.13</v>
      </c>
      <c r="R37" s="32">
        <f t="shared" si="28"/>
        <v>670.25</v>
      </c>
      <c r="S37" s="32">
        <f>ROUND((R37*1.08),2)</f>
        <v>723.87</v>
      </c>
      <c r="T37" s="32">
        <f t="shared" ref="T37:Z37" si="29">ROUND((S37*1.08),2)</f>
        <v>781.78</v>
      </c>
      <c r="U37" s="32">
        <f t="shared" si="29"/>
        <v>844.32</v>
      </c>
      <c r="V37" s="32">
        <f t="shared" si="29"/>
        <v>911.87</v>
      </c>
      <c r="W37" s="32">
        <f t="shared" si="29"/>
        <v>984.82</v>
      </c>
      <c r="X37" s="32">
        <f t="shared" si="29"/>
        <v>1063.6099999999999</v>
      </c>
      <c r="Y37" s="32">
        <f t="shared" si="29"/>
        <v>1148.7</v>
      </c>
      <c r="Z37" s="32">
        <f t="shared" si="29"/>
        <v>1240.5999999999999</v>
      </c>
    </row>
    <row r="38" spans="3:26">
      <c r="C38" s="52"/>
      <c r="D38" s="32" t="s">
        <v>69</v>
      </c>
      <c r="E38" s="32" t="s">
        <v>70</v>
      </c>
      <c r="F38" t="s">
        <v>71</v>
      </c>
      <c r="G38" t="s">
        <v>72</v>
      </c>
      <c r="H38">
        <v>329</v>
      </c>
      <c r="I38" t="s">
        <v>73</v>
      </c>
      <c r="J38" t="s">
        <v>74</v>
      </c>
      <c r="K38" t="s">
        <v>75</v>
      </c>
      <c r="L38" t="s">
        <v>76</v>
      </c>
      <c r="M38" t="s">
        <v>77</v>
      </c>
      <c r="N38" t="s">
        <v>78</v>
      </c>
      <c r="O38" t="s">
        <v>79</v>
      </c>
      <c r="P38">
        <v>602</v>
      </c>
      <c r="Q38" t="s">
        <v>80</v>
      </c>
      <c r="R38" t="s">
        <v>81</v>
      </c>
      <c r="S38" t="s">
        <v>98</v>
      </c>
      <c r="T38" t="s">
        <v>99</v>
      </c>
      <c r="U38" t="s">
        <v>100</v>
      </c>
      <c r="V38" t="s">
        <v>101</v>
      </c>
      <c r="W38" t="s">
        <v>102</v>
      </c>
      <c r="X38" t="s">
        <v>103</v>
      </c>
      <c r="Y38" t="s">
        <v>104</v>
      </c>
      <c r="Z38" t="s">
        <v>105</v>
      </c>
    </row>
    <row r="39" spans="3:26">
      <c r="C39" s="52"/>
      <c r="D39" s="32">
        <v>1</v>
      </c>
      <c r="E39" s="32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</row>
    <row r="40" spans="3:26" s="54" customFormat="1">
      <c r="C40" s="52"/>
      <c r="D40" s="53">
        <f>100%-(D37/E37)</f>
        <v>0.15059789083528219</v>
      </c>
      <c r="E40" s="53">
        <f t="shared" ref="E40:R40" si="30">100%-(E37/F37)</f>
        <v>0.13085330776605941</v>
      </c>
      <c r="F40" s="53">
        <f t="shared" si="30"/>
        <v>0.11574199674443841</v>
      </c>
      <c r="G40" s="53">
        <f t="shared" si="30"/>
        <v>0.10370820668693015</v>
      </c>
      <c r="H40" s="53">
        <f t="shared" si="30"/>
        <v>9.3988378817503326E-2</v>
      </c>
      <c r="I40" s="53">
        <f t="shared" si="30"/>
        <v>8.5890497168030211E-2</v>
      </c>
      <c r="J40" s="53">
        <f t="shared" si="30"/>
        <v>7.9118178867819577E-2</v>
      </c>
      <c r="K40" s="53">
        <f t="shared" si="30"/>
        <v>7.3297529538131068E-2</v>
      </c>
      <c r="L40" s="53">
        <f t="shared" si="30"/>
        <v>6.8310549806857024E-2</v>
      </c>
      <c r="M40" s="53">
        <f t="shared" si="30"/>
        <v>6.3925058548009339E-2</v>
      </c>
      <c r="N40" s="53">
        <f t="shared" si="30"/>
        <v>6.0100725505388475E-2</v>
      </c>
      <c r="O40" s="53">
        <f t="shared" si="30"/>
        <v>5.6677740863787407E-2</v>
      </c>
      <c r="P40" s="53">
        <f t="shared" si="30"/>
        <v>5.3652555295301219E-2</v>
      </c>
      <c r="Q40" s="53">
        <f t="shared" si="30"/>
        <v>5.0906378217083215E-2</v>
      </c>
      <c r="R40" s="53"/>
    </row>
    <row r="41" spans="3:26" ht="29">
      <c r="C41" s="52"/>
      <c r="D41" s="32" t="str">
        <f>CONCATENATE("{","vol:",D39,",","cost:",D38,"}",",")</f>
        <v>{vol:1,cost:192.5},</v>
      </c>
      <c r="E41" s="32" t="str">
        <f t="shared" ref="E41:Z41" si="31">CONCATENATE("{","vol:",E39,",","cost:",E38,"}",",")</f>
        <v>{vol:2,cost:226.63},</v>
      </c>
      <c r="F41" s="32" t="str">
        <f t="shared" si="31"/>
        <v>{vol:3,cost:260.75},</v>
      </c>
      <c r="G41" s="32" t="str">
        <f t="shared" si="31"/>
        <v>{vol:4,cost:294.88},</v>
      </c>
      <c r="H41" s="32" t="str">
        <f t="shared" si="31"/>
        <v>{vol:5,cost:329},</v>
      </c>
      <c r="I41" s="32" t="str">
        <f t="shared" si="31"/>
        <v>{vol:6,cost:363.13},</v>
      </c>
      <c r="J41" s="32" t="str">
        <f t="shared" si="31"/>
        <v>{vol:7,cost:397.25},</v>
      </c>
      <c r="K41" s="32" t="str">
        <f t="shared" si="31"/>
        <v>{vol:8,cost:431.38},</v>
      </c>
      <c r="L41" s="32" t="str">
        <f t="shared" si="31"/>
        <v>{vol:9,cost:465.5},</v>
      </c>
      <c r="M41" s="32" t="str">
        <f t="shared" si="31"/>
        <v>{vol:10,cost:499.63},</v>
      </c>
      <c r="N41" s="32" t="str">
        <f t="shared" si="31"/>
        <v>{vol:11,cost:533.75},</v>
      </c>
      <c r="O41" s="32" t="str">
        <f t="shared" si="31"/>
        <v>{vol:12,cost:567.88},</v>
      </c>
      <c r="P41" s="32" t="str">
        <f t="shared" si="31"/>
        <v>{vol:13,cost:602},</v>
      </c>
      <c r="Q41" s="32" t="str">
        <f t="shared" si="31"/>
        <v>{vol:14,cost:636.13},</v>
      </c>
      <c r="R41" s="32" t="str">
        <f t="shared" si="31"/>
        <v>{vol:15,cost:670.25},</v>
      </c>
      <c r="S41" s="32" t="str">
        <f t="shared" si="31"/>
        <v>{vol:16,cost:723.87},</v>
      </c>
      <c r="T41" s="32" t="str">
        <f t="shared" si="31"/>
        <v>{vol:17,cost:781.78},</v>
      </c>
      <c r="U41" s="32" t="str">
        <f t="shared" si="31"/>
        <v>{vol:18,cost:844.32},</v>
      </c>
      <c r="V41" s="32" t="str">
        <f t="shared" si="31"/>
        <v>{vol:19,cost:911.87},</v>
      </c>
      <c r="W41" s="32" t="str">
        <f t="shared" si="31"/>
        <v>{vol:20,cost:984.82},</v>
      </c>
      <c r="X41" s="32" t="str">
        <f t="shared" si="31"/>
        <v>{vol:21,cost:1063.61},</v>
      </c>
      <c r="Y41" s="32" t="str">
        <f t="shared" si="31"/>
        <v>{vol:22,cost:1148.7},</v>
      </c>
      <c r="Z41" s="32" t="str">
        <f t="shared" si="31"/>
        <v>{vol:23,cost:1240.6},</v>
      </c>
    </row>
    <row r="43" spans="3:26">
      <c r="T43">
        <f>23*500</f>
        <v>11500</v>
      </c>
    </row>
    <row r="44" spans="3:26">
      <c r="R44">
        <f>11200/500</f>
        <v>22.4</v>
      </c>
    </row>
  </sheetData>
  <mergeCells count="5">
    <mergeCell ref="A2:A13"/>
    <mergeCell ref="A14:A28"/>
    <mergeCell ref="A30:R30"/>
    <mergeCell ref="C31:C35"/>
    <mergeCell ref="C37:C4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Суханцов</dc:creator>
  <cp:keywords/>
  <dc:description/>
  <cp:lastModifiedBy>1290704</cp:lastModifiedBy>
  <dcterms:created xsi:type="dcterms:W3CDTF">2015-06-05T18:19:00Z</dcterms:created>
  <dcterms:modified xsi:type="dcterms:W3CDTF">2021-11-12T19:35:23Z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9C2F8A4DC482455D85D6D2DB73151FD6</vt:lpwstr>
  </property>
  <property fmtid="{D5CDD505-2E9C-101B-9397-08002B2CF9AE}" pid="3" name="KSOProductBuildVer">
    <vt:lpwstr>2052-11.1.0.10495</vt:lpwstr>
  </property>
</Properties>
</file>