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Sharapov\Downloads\"/>
    </mc:Choice>
  </mc:AlternateContent>
  <xr:revisionPtr revIDLastSave="0" documentId="8_{3EE25DEF-BAA0-4116-8279-2226C55ECBE4}" xr6:coauthVersionLast="47" xr6:coauthVersionMax="47" xr10:uidLastSave="{00000000-0000-0000-0000-000000000000}"/>
  <bookViews>
    <workbookView xWindow="-108" yWindow="-108" windowWidth="23256" windowHeight="12576" xr2:uid="{5B9CF3AC-65E5-4893-A979-28B0A085FAED}"/>
  </bookViews>
  <sheets>
    <sheet name="Лист1" sheetId="1" r:id="rId1"/>
  </sheets>
  <definedNames>
    <definedName name="solver_adj" localSheetId="0" hidden="1">Лист1!$F$26:$H$26</definedName>
    <definedName name="solver_cvg" localSheetId="0" hidden="1">"""""""""""""""""""""""""""""""""""""""""""""""""""""""""""""""0,0001"""""""""""""""""""""""""""""""""""""""""""""""""""""""""""""""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Лист1!$F$26</definedName>
    <definedName name="solver_lhs2" localSheetId="0" hidden="1">Лист1!$G$26</definedName>
    <definedName name="solver_lhs3" localSheetId="0" hidden="1">Лист1!$H$26</definedName>
    <definedName name="solver_lhs4" localSheetId="0" hidden="1">Лист1!$I$29</definedName>
    <definedName name="solver_lhs5" localSheetId="0" hidden="1">Лист1!$I$30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"""""""""""""""""""""""""""""""""""""""""""""""""""""""""""""""0,075"""""""""""""""""""""""""""""""""""""""""""""""""""""""""""""""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Лист1!$I$28</definedName>
    <definedName name="solver_pre" localSheetId="0" hidden="1">"""""""""""""""""""""""""""""""""""""""""""""""""""""""""""""""0,000001"""""""""""""""""""""""""""""""""""""""""""""""""""""""""""""""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0.11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J25" i="1"/>
  <c r="A19" i="1"/>
  <c r="D25" i="1"/>
  <c r="D24" i="1"/>
  <c r="D23" i="1"/>
  <c r="G27" i="1"/>
  <c r="H27" i="1"/>
  <c r="F27" i="1"/>
  <c r="I29" i="1"/>
  <c r="H24" i="1"/>
  <c r="H23" i="1"/>
  <c r="G23" i="1"/>
  <c r="H25" i="1"/>
  <c r="G24" i="1"/>
  <c r="F23" i="1"/>
  <c r="B19" i="1"/>
  <c r="C19" i="1"/>
  <c r="A18" i="1"/>
  <c r="B18" i="1"/>
  <c r="C18" i="1"/>
  <c r="I28" i="1" l="1"/>
</calcChain>
</file>

<file path=xl/sharedStrings.xml><?xml version="1.0" encoding="utf-8"?>
<sst xmlns="http://schemas.openxmlformats.org/spreadsheetml/2006/main" count="10" uniqueCount="7">
  <si>
    <t>Бумаги</t>
  </si>
  <si>
    <t>Столбец 1</t>
  </si>
  <si>
    <t>Столбец 2</t>
  </si>
  <si>
    <t>Столбец 3</t>
  </si>
  <si>
    <t>Общий риск портфеля=</t>
  </si>
  <si>
    <t>Общая доходность портфеля=</t>
  </si>
  <si>
    <t>Ограничение долей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</si>
</sst>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9E3-7A4C-45C4-B02E-3FF9293BE7D0}">
  <dimension ref="A1:J30"/>
  <sheetViews>
    <sheetView tabSelected="1" topLeftCell="A11" workbookViewId="0">
      <selection activeCell="I29" sqref="I29"/>
    </sheetView>
  </sheetViews>
  <sheetFormatPr defaultRowHeight="14.4" x14ac:dyDescent="0.3"/>
  <sheetData>
    <row r="1" spans="1:3" x14ac:dyDescent="0.3">
      <c r="B1" t="s">
        <v>0</v>
      </c>
    </row>
    <row r="2" spans="1:3" x14ac:dyDescent="0.3">
      <c r="A2">
        <v>1</v>
      </c>
      <c r="B2">
        <v>2</v>
      </c>
      <c r="C2">
        <v>3</v>
      </c>
    </row>
    <row r="3" spans="1:3" x14ac:dyDescent="0.3">
      <c r="A3">
        <v>0.11</v>
      </c>
      <c r="B3">
        <v>0.53</v>
      </c>
      <c r="C3">
        <v>0.6</v>
      </c>
    </row>
    <row r="4" spans="1:3" x14ac:dyDescent="0.3">
      <c r="A4">
        <v>-0.25</v>
      </c>
      <c r="B4">
        <v>0.32</v>
      </c>
      <c r="C4">
        <v>0.24</v>
      </c>
    </row>
    <row r="5" spans="1:3" x14ac:dyDescent="0.3">
      <c r="A5">
        <v>0.34</v>
      </c>
      <c r="B5">
        <v>0.45</v>
      </c>
      <c r="C5">
        <v>0.32</v>
      </c>
    </row>
    <row r="6" spans="1:3" x14ac:dyDescent="0.3">
      <c r="A6">
        <v>0.11</v>
      </c>
      <c r="B6">
        <v>0.3</v>
      </c>
      <c r="C6">
        <v>-1</v>
      </c>
    </row>
    <row r="7" spans="1:3" x14ac:dyDescent="0.3">
      <c r="A7">
        <v>-0.14000000000000001</v>
      </c>
      <c r="B7">
        <v>0.2</v>
      </c>
      <c r="C7">
        <v>-0.05</v>
      </c>
    </row>
    <row r="8" spans="1:3" x14ac:dyDescent="0.3">
      <c r="A8">
        <v>0.53</v>
      </c>
      <c r="B8">
        <v>0.66</v>
      </c>
      <c r="C8">
        <v>0.22</v>
      </c>
    </row>
    <row r="9" spans="1:3" x14ac:dyDescent="0.3">
      <c r="A9">
        <v>0.35</v>
      </c>
      <c r="B9">
        <v>-0.18</v>
      </c>
      <c r="C9">
        <v>0.04</v>
      </c>
    </row>
    <row r="10" spans="1:3" x14ac:dyDescent="0.3">
      <c r="A10">
        <v>0.25</v>
      </c>
      <c r="B10">
        <v>0.22</v>
      </c>
      <c r="C10">
        <v>0.75</v>
      </c>
    </row>
    <row r="11" spans="1:3" x14ac:dyDescent="0.3">
      <c r="A11">
        <v>0.66</v>
      </c>
      <c r="B11">
        <v>0.03</v>
      </c>
      <c r="C11">
        <v>0.23</v>
      </c>
    </row>
    <row r="12" spans="1:3" x14ac:dyDescent="0.3">
      <c r="A12">
        <v>0.17</v>
      </c>
      <c r="B12">
        <v>0.03</v>
      </c>
      <c r="C12">
        <v>0.56000000000000005</v>
      </c>
    </row>
    <row r="13" spans="1:3" x14ac:dyDescent="0.3">
      <c r="A13">
        <v>0.01</v>
      </c>
      <c r="B13">
        <v>0.45</v>
      </c>
      <c r="C13">
        <v>0.15</v>
      </c>
    </row>
    <row r="14" spans="1:3" x14ac:dyDescent="0.3">
      <c r="A14">
        <v>0.05</v>
      </c>
      <c r="B14">
        <v>0.35</v>
      </c>
      <c r="C14">
        <v>0.63</v>
      </c>
    </row>
    <row r="15" spans="1:3" x14ac:dyDescent="0.3">
      <c r="A15">
        <v>0.21</v>
      </c>
      <c r="B15">
        <v>0.01</v>
      </c>
      <c r="C15">
        <v>-0.18</v>
      </c>
    </row>
    <row r="16" spans="1:3" x14ac:dyDescent="0.3">
      <c r="A16">
        <v>-0.01</v>
      </c>
      <c r="B16">
        <v>-0.05</v>
      </c>
      <c r="C16">
        <v>0.62</v>
      </c>
    </row>
    <row r="17" spans="1:10" x14ac:dyDescent="0.3">
      <c r="A17">
        <v>0.01</v>
      </c>
      <c r="B17">
        <v>0.21</v>
      </c>
      <c r="C17">
        <v>0.01</v>
      </c>
    </row>
    <row r="18" spans="1:10" x14ac:dyDescent="0.3">
      <c r="A18">
        <f t="shared" ref="A18:B18" si="0">AVERAGE(A3:A17)</f>
        <v>0.15999999999999998</v>
      </c>
      <c r="B18">
        <f t="shared" si="0"/>
        <v>0.23533333333333331</v>
      </c>
      <c r="C18">
        <f>AVERAGE(C3:C17)</f>
        <v>0.20933333333333332</v>
      </c>
    </row>
    <row r="19" spans="1:10" x14ac:dyDescent="0.3">
      <c r="A19">
        <f>STDEV(A3:A17)</f>
        <v>0.24130597056138384</v>
      </c>
      <c r="B19">
        <f t="shared" ref="A19:B19" si="1">STDEV(B3:B17)</f>
        <v>0.2352769391488212</v>
      </c>
      <c r="C19">
        <f>STDEV(C3:C17)</f>
        <v>0.43756577736816843</v>
      </c>
    </row>
    <row r="21" spans="1:10" ht="15" thickBot="1" x14ac:dyDescent="0.35"/>
    <row r="22" spans="1:10" x14ac:dyDescent="0.3">
      <c r="E22" s="3"/>
      <c r="F22" s="3" t="s">
        <v>1</v>
      </c>
      <c r="G22" s="3" t="s">
        <v>2</v>
      </c>
      <c r="H22" s="3" t="s">
        <v>3</v>
      </c>
    </row>
    <row r="23" spans="1:10" x14ac:dyDescent="0.3">
      <c r="D23">
        <f>F26</f>
        <v>0.43664100142993523</v>
      </c>
      <c r="E23" s="1" t="s">
        <v>1</v>
      </c>
      <c r="F23" s="1">
        <f>VARP(Лист1!$A$3:$A$17)</f>
        <v>5.4346666666666675E-2</v>
      </c>
      <c r="G23" s="1">
        <f>F24</f>
        <v>-2.3399999999999962E-3</v>
      </c>
      <c r="H23" s="1">
        <f>F25</f>
        <v>4.2400000000000016E-3</v>
      </c>
    </row>
    <row r="24" spans="1:10" x14ac:dyDescent="0.3">
      <c r="D24">
        <f>G26</f>
        <v>0.4569770996521178</v>
      </c>
      <c r="E24" s="1" t="s">
        <v>2</v>
      </c>
      <c r="F24" s="1">
        <v>-2.3399999999999962E-3</v>
      </c>
      <c r="G24" s="1">
        <f>VARP(Лист1!$B$3:$B$17)</f>
        <v>5.1664888888888906E-2</v>
      </c>
      <c r="H24" s="1">
        <f>G25</f>
        <v>4.9235555555555595E-3</v>
      </c>
    </row>
    <row r="25" spans="1:10" ht="15" thickBot="1" x14ac:dyDescent="0.35">
      <c r="D25">
        <f>H26</f>
        <v>0.10638189891794694</v>
      </c>
      <c r="E25" s="2" t="s">
        <v>3</v>
      </c>
      <c r="F25" s="2">
        <v>4.2400000000000016E-3</v>
      </c>
      <c r="G25" s="2">
        <v>4.9235555555555595E-3</v>
      </c>
      <c r="H25" s="2">
        <f>VARP(Лист1!$C$3:$C$17)</f>
        <v>0.17869955555555556</v>
      </c>
      <c r="J25">
        <f>SUM(F26:H26)</f>
        <v>0.99999999999999989</v>
      </c>
    </row>
    <row r="26" spans="1:10" x14ac:dyDescent="0.3">
      <c r="F26">
        <v>0.43664100142993523</v>
      </c>
      <c r="G26">
        <v>0.4569770996521178</v>
      </c>
      <c r="H26">
        <v>0.10638189891794694</v>
      </c>
    </row>
    <row r="27" spans="1:10" ht="15" thickBot="1" x14ac:dyDescent="0.35">
      <c r="F27">
        <f>100000*F26</f>
        <v>43664.10014299352</v>
      </c>
      <c r="G27">
        <f t="shared" ref="G27:H27" si="2">100000*G26</f>
        <v>45697.709965211783</v>
      </c>
      <c r="H27">
        <f t="shared" si="2"/>
        <v>10638.189891794695</v>
      </c>
    </row>
    <row r="28" spans="1:10" x14ac:dyDescent="0.3">
      <c r="E28" s="4" t="s">
        <v>4</v>
      </c>
      <c r="F28" s="5"/>
      <c r="G28" s="5"/>
      <c r="H28" s="5"/>
      <c r="I28">
        <f>SQRT(MMULT(MMULT(F26:H26,F23:H25),D23:D25))</f>
        <v>0.15202536484571322</v>
      </c>
    </row>
    <row r="29" spans="1:10" x14ac:dyDescent="0.3">
      <c r="E29" s="6" t="s">
        <v>5</v>
      </c>
      <c r="F29" s="7"/>
      <c r="G29" s="7"/>
      <c r="H29" s="7"/>
      <c r="I29">
        <f>A18*F26+B18*G26+C18*H26</f>
        <v>0.1996737818537449</v>
      </c>
    </row>
    <row r="30" spans="1:10" ht="15" thickBot="1" x14ac:dyDescent="0.35">
      <c r="E30" s="8" t="s">
        <v>6</v>
      </c>
      <c r="F30" s="9"/>
      <c r="G30" s="9"/>
      <c r="H30" s="9"/>
      <c r="I30">
        <f>F26+G26+H26</f>
        <v>0.99999999999999989</v>
      </c>
    </row>
  </sheetData>
  <mergeCells count="3">
    <mergeCell ref="E28:H28"/>
    <mergeCell ref="E29:H29"/>
    <mergeCell ref="E30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Шарапов Максим Алексеевич</dc:creator>
  <cp:lastModifiedBy>Шарапов Максим Алексеевич</cp:lastModifiedBy>
  <dcterms:created xsi:type="dcterms:W3CDTF">2023-12-04T09:32:07Z</dcterms:created>
  <dcterms:modified xsi:type="dcterms:W3CDTF">2023-12-04T11:04:39Z</dcterms:modified>
</cp:coreProperties>
</file>